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_\OneDrive\Desktop\"/>
    </mc:Choice>
  </mc:AlternateContent>
  <xr:revisionPtr revIDLastSave="0" documentId="13_ncr:1_{443D8661-AC02-4A4F-8AD4-1B9731A96A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&amp;E" sheetId="1" r:id="rId1"/>
    <sheet name="Balance_Sheet" sheetId="2" r:id="rId2"/>
    <sheet name="Income 2023" sheetId="3" r:id="rId3"/>
    <sheet name="Payments 2023" sheetId="6" r:id="rId4"/>
    <sheet name="2011_Start" sheetId="5" state="hidden" r:id="rId5"/>
  </sheets>
  <definedNames>
    <definedName name="_xlnm.Print_Area" localSheetId="1">Balance_Sheet!$A$1:$H$30</definedName>
    <definedName name="_xlnm.Print_Area" localSheetId="0">'I&amp;E'!$A$1:$G$37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6" l="1"/>
  <c r="R9" i="6"/>
  <c r="R18" i="6"/>
  <c r="R17" i="6"/>
  <c r="R16" i="6"/>
  <c r="R15" i="6"/>
  <c r="R14" i="6"/>
  <c r="R13" i="6"/>
  <c r="R12" i="6"/>
  <c r="R11" i="6"/>
  <c r="R8" i="6"/>
  <c r="R7" i="6"/>
  <c r="B12" i="3"/>
  <c r="M20" i="6" l="1"/>
  <c r="N10" i="3"/>
  <c r="N9" i="3"/>
  <c r="N12" i="3" l="1"/>
  <c r="M12" i="3"/>
  <c r="L12" i="3"/>
  <c r="K12" i="3"/>
  <c r="J12" i="3"/>
  <c r="I12" i="3"/>
  <c r="H12" i="3"/>
  <c r="G12" i="3"/>
  <c r="F12" i="3"/>
  <c r="E12" i="3"/>
  <c r="D12" i="3"/>
  <c r="C12" i="3"/>
  <c r="R20" i="6" l="1"/>
  <c r="B20" i="6" l="1"/>
  <c r="D11" i="1" s="1"/>
  <c r="Q20" i="6"/>
  <c r="D24" i="1" s="1"/>
  <c r="P20" i="6"/>
  <c r="D23" i="1" s="1"/>
  <c r="O20" i="6"/>
  <c r="D22" i="1" s="1"/>
  <c r="N20" i="6"/>
  <c r="D21" i="1" s="1"/>
  <c r="D19" i="1"/>
  <c r="L20" i="6"/>
  <c r="D18" i="1" s="1"/>
  <c r="K20" i="6"/>
  <c r="J20" i="6"/>
  <c r="I20" i="6"/>
  <c r="H20" i="6"/>
  <c r="D16" i="1" s="1"/>
  <c r="G20" i="6"/>
  <c r="D15" i="1" s="1"/>
  <c r="F20" i="6"/>
  <c r="D20" i="1" s="1"/>
  <c r="E20" i="6"/>
  <c r="D14" i="1" s="1"/>
  <c r="D20" i="6"/>
  <c r="D13" i="1" s="1"/>
  <c r="C20" i="6"/>
  <c r="D12" i="1" s="1"/>
  <c r="F6" i="1"/>
  <c r="D17" i="1" l="1"/>
  <c r="F7" i="1"/>
  <c r="P6" i="5"/>
  <c r="P5" i="5"/>
  <c r="P4" i="5"/>
  <c r="G24" i="2"/>
  <c r="C12" i="2" l="1"/>
  <c r="D26" i="1"/>
  <c r="F9" i="1"/>
  <c r="F26" i="1" s="1"/>
  <c r="C13" i="2" l="1"/>
  <c r="F28" i="1"/>
  <c r="C16" i="2" l="1"/>
  <c r="C24" i="2" s="1"/>
  <c r="G26" i="2" s="1"/>
</calcChain>
</file>

<file path=xl/sharedStrings.xml><?xml version="1.0" encoding="utf-8"?>
<sst xmlns="http://schemas.openxmlformats.org/spreadsheetml/2006/main" count="92" uniqueCount="60">
  <si>
    <t>Brighton Rock Housing Co-op</t>
  </si>
  <si>
    <t>Income and Expenditure Account</t>
  </si>
  <si>
    <t>Income</t>
  </si>
  <si>
    <t>Rent from members</t>
  </si>
  <si>
    <t>Shop income</t>
  </si>
  <si>
    <t>Total income for year</t>
  </si>
  <si>
    <t>Expenditure</t>
  </si>
  <si>
    <t>Rent paid to housing association</t>
  </si>
  <si>
    <t>Council Tax</t>
  </si>
  <si>
    <t>Secretary</t>
  </si>
  <si>
    <t>Bank Charges</t>
  </si>
  <si>
    <t>Voids</t>
  </si>
  <si>
    <t>Maintenance/House Budgets</t>
  </si>
  <si>
    <t>Maintenance General</t>
  </si>
  <si>
    <t>Computer</t>
  </si>
  <si>
    <t>Shop</t>
  </si>
  <si>
    <t>Other</t>
  </si>
  <si>
    <t>Training</t>
  </si>
  <si>
    <t>Donations</t>
  </si>
  <si>
    <t>Total</t>
  </si>
  <si>
    <t> Surplus/(loss) of income over expenditure </t>
  </si>
  <si>
    <t>Balance Sheet</t>
  </si>
  <si>
    <t>Accumulated reserves</t>
  </si>
  <si>
    <t>Represented by</t>
  </si>
  <si>
    <t>Fixed Assets</t>
  </si>
  <si>
    <t>NIL</t>
  </si>
  <si>
    <t>Add income for the year</t>
  </si>
  <si>
    <t>Less expenditure</t>
  </si>
  <si>
    <t>Current liabilities</t>
  </si>
  <si>
    <t>Current assets</t>
  </si>
  <si>
    <t>Cash at bank and in hand</t>
  </si>
  <si>
    <t>Investments</t>
  </si>
  <si>
    <t>Balance</t>
  </si>
  <si>
    <t>Rent/Shop Income</t>
  </si>
  <si>
    <t xml:space="preserve">JAN </t>
  </si>
  <si>
    <t>FEB</t>
  </si>
  <si>
    <t>MAR</t>
  </si>
  <si>
    <t>APR</t>
  </si>
  <si>
    <t>MAY</t>
  </si>
  <si>
    <t>JUN</t>
  </si>
  <si>
    <t>JUL</t>
  </si>
  <si>
    <t xml:space="preserve">AUG  </t>
  </si>
  <si>
    <t>SEP</t>
  </si>
  <si>
    <t>OCT</t>
  </si>
  <si>
    <t>NOV</t>
  </si>
  <si>
    <t>DEC</t>
  </si>
  <si>
    <t>TOTAL</t>
  </si>
  <si>
    <t>Rent</t>
  </si>
  <si>
    <t>Maintenance</t>
  </si>
  <si>
    <t>Garden/Bees</t>
  </si>
  <si>
    <t>Council</t>
  </si>
  <si>
    <t>Tax</t>
  </si>
  <si>
    <t>Main</t>
  </si>
  <si>
    <t>General</t>
  </si>
  <si>
    <t>Bees</t>
  </si>
  <si>
    <t>Computer/IT</t>
  </si>
  <si>
    <t>Insurance</t>
  </si>
  <si>
    <t>Garden and bees</t>
  </si>
  <si>
    <t>Year-End 31 December 2023</t>
  </si>
  <si>
    <t>As at 01/01/2023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</si>
</sst>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&quot; &quot;#,##0.00&quot; &quot;;&quot;-&quot;#,##0.00&quot; &quot;;&quot; -&quot;#&quot; &quot;;&quot; &quot;@&quot; &quot;"/>
    <numFmt numFmtId="166" formatCode="[$-809]General"/>
    <numFmt numFmtId="167" formatCode="[$-809]mmm\-yy"/>
    <numFmt numFmtId="168" formatCode="&quot; &quot;#,##0.00&quot; &quot;;&quot;-&quot;#,##0.00&quot; &quot;;&quot; -&quot;00&quot; &quot;;&quot; &quot;@&quot; &quot;"/>
    <numFmt numFmtId="169" formatCode="[$£-809]#,##0.00;[Red]&quot;-&quot;[$£-809]#,##0.00"/>
    <numFmt numFmtId="170" formatCode="#,##0.00\ ;\-#,##0.00\ ;&quot; -&quot;#\ ;@\ "/>
  </numFmts>
  <fonts count="11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9">
    <xf numFmtId="0" fontId="0" fillId="0" borderId="0"/>
    <xf numFmtId="166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9" fontId="3" fillId="0" borderId="0" applyBorder="0" applyProtection="0"/>
    <xf numFmtId="0" fontId="6" fillId="0" borderId="0"/>
    <xf numFmtId="0" fontId="5" fillId="0" borderId="0"/>
    <xf numFmtId="0" fontId="7" fillId="0" borderId="0"/>
  </cellStyleXfs>
  <cellXfs count="28">
    <xf numFmtId="0" fontId="0" fillId="0" borderId="0" xfId="0"/>
    <xf numFmtId="165" fontId="4" fillId="0" borderId="0" xfId="1" applyNumberFormat="1" applyFont="1"/>
    <xf numFmtId="165" fontId="1" fillId="0" borderId="0" xfId="1" applyNumberFormat="1"/>
    <xf numFmtId="165" fontId="4" fillId="0" borderId="1" xfId="1" applyNumberFormat="1" applyFont="1" applyBorder="1"/>
    <xf numFmtId="168" fontId="1" fillId="0" borderId="0" xfId="1" applyNumberFormat="1"/>
    <xf numFmtId="165" fontId="1" fillId="0" borderId="0" xfId="1" applyNumberFormat="1" applyAlignment="1">
      <alignment horizontal="right"/>
    </xf>
    <xf numFmtId="165" fontId="4" fillId="0" borderId="0" xfId="1" applyNumberFormat="1" applyFont="1" applyAlignment="1">
      <alignment horizontal="center"/>
    </xf>
    <xf numFmtId="165" fontId="4" fillId="0" borderId="0" xfId="1" applyNumberFormat="1" applyFont="1" applyAlignment="1" applyProtection="1">
      <alignment horizontal="center" wrapText="1"/>
      <protection locked="0"/>
    </xf>
    <xf numFmtId="166" fontId="4" fillId="0" borderId="0" xfId="1" applyFont="1" applyAlignment="1" applyProtection="1">
      <alignment horizontal="center" wrapText="1"/>
      <protection locked="0"/>
    </xf>
    <xf numFmtId="165" fontId="4" fillId="0" borderId="0" xfId="1" applyNumberFormat="1" applyFont="1" applyAlignment="1">
      <alignment horizontal="center" vertical="center"/>
    </xf>
    <xf numFmtId="166" fontId="4" fillId="0" borderId="0" xfId="1" applyFont="1" applyAlignment="1">
      <alignment horizontal="center"/>
    </xf>
    <xf numFmtId="166" fontId="1" fillId="0" borderId="0" xfId="1"/>
    <xf numFmtId="167" fontId="1" fillId="0" borderId="0" xfId="1" applyNumberFormat="1"/>
    <xf numFmtId="43" fontId="1" fillId="0" borderId="0" xfId="1" applyNumberFormat="1"/>
    <xf numFmtId="0" fontId="1" fillId="0" borderId="0" xfId="0" applyFont="1"/>
    <xf numFmtId="43" fontId="1" fillId="0" borderId="0" xfId="0" applyNumberFormat="1" applyFont="1"/>
    <xf numFmtId="43" fontId="4" fillId="0" borderId="3" xfId="0" applyNumberFormat="1" applyFont="1" applyBorder="1"/>
    <xf numFmtId="170" fontId="1" fillId="0" borderId="0" xfId="1" applyNumberFormat="1"/>
    <xf numFmtId="43" fontId="8" fillId="0" borderId="0" xfId="0" applyNumberFormat="1" applyFont="1"/>
    <xf numFmtId="43" fontId="9" fillId="0" borderId="0" xfId="8" applyNumberFormat="1" applyFont="1" applyAlignment="1" applyProtection="1">
      <alignment vertical="center"/>
      <protection locked="0"/>
    </xf>
    <xf numFmtId="43" fontId="8" fillId="0" borderId="0" xfId="1" applyNumberFormat="1" applyFont="1"/>
    <xf numFmtId="165" fontId="10" fillId="0" borderId="0" xfId="1" applyNumberFormat="1" applyFont="1"/>
    <xf numFmtId="165" fontId="8" fillId="0" borderId="0" xfId="1" applyNumberFormat="1" applyFont="1"/>
    <xf numFmtId="0" fontId="8" fillId="0" borderId="0" xfId="0" applyFont="1"/>
    <xf numFmtId="165" fontId="10" fillId="0" borderId="0" xfId="1" applyNumberFormat="1" applyFont="1" applyAlignment="1">
      <alignment horizontal="center"/>
    </xf>
    <xf numFmtId="165" fontId="10" fillId="0" borderId="0" xfId="1" applyNumberFormat="1" applyFont="1" applyAlignment="1">
      <alignment horizontal="right"/>
    </xf>
    <xf numFmtId="165" fontId="10" fillId="0" borderId="2" xfId="1" applyNumberFormat="1" applyFont="1" applyBorder="1"/>
    <xf numFmtId="17" fontId="4" fillId="0" borderId="0" xfId="1" applyNumberFormat="1" applyFont="1"/>
  </cellXfs>
  <cellStyles count="9">
    <cellStyle name="Excel Built-in Normal" xfId="1" xr:uid="{00000000-0005-0000-0000-000000000000}"/>
    <cellStyle name="Excel Built-in Normal 1" xfId="8" xr:uid="{0BFE8327-4947-4D4A-8494-75F1375D97B5}"/>
    <cellStyle name="Excel Built-in Normal 2" xfId="7" xr:uid="{D2EEE92A-F164-4581-8ECC-FC218CEA09D3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6" xr:uid="{D11A983B-47E0-47BA-8FA0-9143622DC34C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28"/>
  <sheetViews>
    <sheetView zoomScaleNormal="100" workbookViewId="0">
      <selection activeCell="H14" sqref="H14"/>
    </sheetView>
  </sheetViews>
  <sheetFormatPr defaultRowHeight="14.4" x14ac:dyDescent="0.3"/>
  <cols>
    <col min="1" max="1" width="14.59765625" style="2" customWidth="1"/>
    <col min="2" max="2" width="28.3984375" style="2" customWidth="1"/>
    <col min="3" max="3" width="7.09765625" style="2" customWidth="1"/>
    <col min="4" max="4" width="14" style="2" customWidth="1"/>
    <col min="5" max="5" width="6.09765625" style="2" customWidth="1"/>
    <col min="6" max="6" width="12.5" style="2" customWidth="1"/>
    <col min="7" max="7" width="9.3984375" style="2" customWidth="1"/>
    <col min="8" max="8" width="21.09765625" style="2" customWidth="1"/>
    <col min="9" max="9" width="19" style="2" customWidth="1"/>
    <col min="10" max="10" width="10.69921875" style="2" customWidth="1"/>
    <col min="11" max="12" width="9.3984375" style="2" customWidth="1"/>
    <col min="13" max="13" width="10.69921875" style="2" customWidth="1"/>
    <col min="14" max="1024" width="9.3984375" style="2" customWidth="1"/>
    <col min="1025" max="1025" width="9" customWidth="1"/>
  </cols>
  <sheetData>
    <row r="1" spans="1:6" x14ac:dyDescent="0.3">
      <c r="A1" s="1" t="s">
        <v>0</v>
      </c>
    </row>
    <row r="2" spans="1:6" x14ac:dyDescent="0.3">
      <c r="A2" s="1" t="s">
        <v>1</v>
      </c>
    </row>
    <row r="3" spans="1:6" x14ac:dyDescent="0.3">
      <c r="A3" s="1" t="s">
        <v>58</v>
      </c>
    </row>
    <row r="6" spans="1:6" x14ac:dyDescent="0.3">
      <c r="A6" s="1" t="s">
        <v>2</v>
      </c>
      <c r="B6" s="2" t="s">
        <v>3</v>
      </c>
      <c r="C6" s="1"/>
      <c r="D6" s="1"/>
      <c r="E6" s="1"/>
      <c r="F6" s="2">
        <f>'Income 2023'!N9</f>
        <v>31600.22</v>
      </c>
    </row>
    <row r="7" spans="1:6" x14ac:dyDescent="0.3">
      <c r="A7" s="1"/>
      <c r="B7" s="2" t="s">
        <v>4</v>
      </c>
      <c r="C7" s="1"/>
      <c r="D7" s="1"/>
      <c r="E7" s="1"/>
      <c r="F7" s="2">
        <f>'Income 2023'!N10</f>
        <v>532.76</v>
      </c>
    </row>
    <row r="8" spans="1:6" x14ac:dyDescent="0.3">
      <c r="A8" s="1"/>
      <c r="C8" s="1"/>
      <c r="D8" s="1"/>
      <c r="E8" s="1"/>
      <c r="F8" s="1"/>
    </row>
    <row r="9" spans="1:6" x14ac:dyDescent="0.3">
      <c r="A9" s="1"/>
      <c r="B9" s="2" t="s">
        <v>5</v>
      </c>
      <c r="C9" s="1"/>
      <c r="D9" s="1"/>
      <c r="E9" s="1"/>
      <c r="F9" s="1">
        <f>SUM(F6:F8)</f>
        <v>32132.98</v>
      </c>
    </row>
    <row r="11" spans="1:6" s="2" customFormat="1" x14ac:dyDescent="0.3">
      <c r="A11" s="1" t="s">
        <v>6</v>
      </c>
      <c r="B11" s="2" t="s">
        <v>7</v>
      </c>
      <c r="D11" s="2">
        <f>'Payments 2023'!B20</f>
        <v>22051.71</v>
      </c>
    </row>
    <row r="12" spans="1:6" s="2" customFormat="1" x14ac:dyDescent="0.3">
      <c r="B12" s="2" t="s">
        <v>8</v>
      </c>
      <c r="D12" s="2">
        <f>'Payments 2023'!C20</f>
        <v>6650.73</v>
      </c>
    </row>
    <row r="13" spans="1:6" s="2" customFormat="1" x14ac:dyDescent="0.3">
      <c r="B13" s="2" t="s">
        <v>9</v>
      </c>
      <c r="D13" s="2">
        <f>'Payments 2023'!D20</f>
        <v>77.28</v>
      </c>
    </row>
    <row r="14" spans="1:6" s="2" customFormat="1" x14ac:dyDescent="0.3">
      <c r="B14" s="2" t="s">
        <v>10</v>
      </c>
      <c r="D14" s="2">
        <f>'Payments 2023'!E20</f>
        <v>0</v>
      </c>
    </row>
    <row r="15" spans="1:6" s="2" customFormat="1" x14ac:dyDescent="0.3">
      <c r="B15" s="2" t="s">
        <v>56</v>
      </c>
      <c r="D15" s="2">
        <f>'Payments 2023'!G20</f>
        <v>0</v>
      </c>
    </row>
    <row r="16" spans="1:6" s="2" customFormat="1" x14ac:dyDescent="0.3">
      <c r="B16" s="2" t="s">
        <v>11</v>
      </c>
      <c r="D16" s="2">
        <f>'Payments 2023'!H20</f>
        <v>581.85</v>
      </c>
    </row>
    <row r="17" spans="1:6" s="2" customFormat="1" x14ac:dyDescent="0.3">
      <c r="B17" s="2" t="s">
        <v>12</v>
      </c>
      <c r="D17" s="2">
        <f>'Payments 2023'!I20+'Payments 2023'!J20+'Payments 2023'!K20</f>
        <v>1918.23</v>
      </c>
    </row>
    <row r="18" spans="1:6" s="2" customFormat="1" x14ac:dyDescent="0.3">
      <c r="B18" s="2" t="s">
        <v>13</v>
      </c>
      <c r="D18" s="2">
        <f>'Payments 2023'!L20</f>
        <v>69.989999999999995</v>
      </c>
    </row>
    <row r="19" spans="1:6" s="2" customFormat="1" x14ac:dyDescent="0.3">
      <c r="B19" s="2" t="s">
        <v>57</v>
      </c>
      <c r="D19" s="2">
        <f>'Payments 2023'!M20</f>
        <v>684.61</v>
      </c>
    </row>
    <row r="20" spans="1:6" s="2" customFormat="1" x14ac:dyDescent="0.3">
      <c r="B20" s="2" t="s">
        <v>14</v>
      </c>
      <c r="D20" s="2">
        <f>'Payments 2023'!F20</f>
        <v>0</v>
      </c>
    </row>
    <row r="21" spans="1:6" s="2" customFormat="1" x14ac:dyDescent="0.3">
      <c r="B21" s="2" t="s">
        <v>15</v>
      </c>
      <c r="D21" s="2">
        <f>'Payments 2023'!N20</f>
        <v>687.92000000000007</v>
      </c>
    </row>
    <row r="22" spans="1:6" s="2" customFormat="1" x14ac:dyDescent="0.3">
      <c r="B22" s="2" t="s">
        <v>16</v>
      </c>
      <c r="D22" s="2">
        <f>'Payments 2023'!O20</f>
        <v>0</v>
      </c>
    </row>
    <row r="23" spans="1:6" s="2" customFormat="1" x14ac:dyDescent="0.3">
      <c r="B23" s="2" t="s">
        <v>17</v>
      </c>
      <c r="D23" s="2">
        <f>'Payments 2023'!P20</f>
        <v>0</v>
      </c>
    </row>
    <row r="24" spans="1:6" x14ac:dyDescent="0.3">
      <c r="B24" s="2" t="s">
        <v>18</v>
      </c>
      <c r="D24" s="2">
        <f>'Payments 2023'!Q20</f>
        <v>0</v>
      </c>
    </row>
    <row r="26" spans="1:6" x14ac:dyDescent="0.3">
      <c r="A26" s="1" t="s">
        <v>19</v>
      </c>
      <c r="D26" s="3">
        <f>SUM(D11:D25)</f>
        <v>32722.32</v>
      </c>
      <c r="E26" s="1"/>
      <c r="F26" s="3">
        <f>SUM(F9:F25)</f>
        <v>32132.98</v>
      </c>
    </row>
    <row r="27" spans="1:6" x14ac:dyDescent="0.3">
      <c r="A27" s="1"/>
    </row>
    <row r="28" spans="1:6" x14ac:dyDescent="0.3">
      <c r="A28" s="1" t="s">
        <v>20</v>
      </c>
      <c r="F28" s="3">
        <f>F26-D26</f>
        <v>-589.34000000000015</v>
      </c>
    </row>
  </sheetData>
  <pageMargins left="0.70826771653543308" right="0.70826771653543308" top="1.1417322834645671" bottom="1.1417322834645671" header="0.74803149606299213" footer="0.74803149606299213"/>
  <pageSetup paperSize="9" scale="87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8"/>
  <sheetViews>
    <sheetView tabSelected="1" zoomScale="110" zoomScaleNormal="110" workbookViewId="0">
      <selection activeCell="G15" sqref="G15"/>
    </sheetView>
  </sheetViews>
  <sheetFormatPr defaultRowHeight="14.4" x14ac:dyDescent="0.3"/>
  <cols>
    <col min="1" max="1" width="21.59765625" style="2" customWidth="1"/>
    <col min="2" max="2" width="6.19921875" style="2" customWidth="1"/>
    <col min="3" max="3" width="17.19921875" style="2" customWidth="1"/>
    <col min="4" max="4" width="6.19921875" style="2" customWidth="1"/>
    <col min="5" max="5" width="17.8984375" style="2" customWidth="1"/>
    <col min="6" max="6" width="6.3984375" style="2" customWidth="1"/>
    <col min="7" max="7" width="16.59765625" style="2" customWidth="1"/>
    <col min="8" max="1024" width="9.3984375" style="2" customWidth="1"/>
    <col min="1025" max="1025" width="9" customWidth="1"/>
  </cols>
  <sheetData>
    <row r="1" spans="1:9" x14ac:dyDescent="0.3">
      <c r="A1" s="1" t="s">
        <v>0</v>
      </c>
    </row>
    <row r="2" spans="1:9" x14ac:dyDescent="0.3">
      <c r="A2" s="1" t="s">
        <v>21</v>
      </c>
    </row>
    <row r="3" spans="1:9" x14ac:dyDescent="0.3">
      <c r="A3" s="1" t="s">
        <v>58</v>
      </c>
    </row>
    <row r="4" spans="1:9" x14ac:dyDescent="0.3">
      <c r="A4" s="1"/>
    </row>
    <row r="5" spans="1:9" x14ac:dyDescent="0.3">
      <c r="A5" s="1"/>
    </row>
    <row r="6" spans="1:9" x14ac:dyDescent="0.3">
      <c r="I6" s="4"/>
    </row>
    <row r="7" spans="1:9" x14ac:dyDescent="0.3">
      <c r="A7" s="1" t="s">
        <v>22</v>
      </c>
      <c r="E7" s="1" t="s">
        <v>23</v>
      </c>
      <c r="I7" s="4"/>
    </row>
    <row r="8" spans="1:9" x14ac:dyDescent="0.3">
      <c r="I8" s="4"/>
    </row>
    <row r="9" spans="1:9" x14ac:dyDescent="0.3">
      <c r="A9" s="2" t="s">
        <v>59</v>
      </c>
      <c r="C9" s="13">
        <v>10399.33</v>
      </c>
      <c r="E9" s="2" t="s">
        <v>24</v>
      </c>
      <c r="G9" s="5" t="s">
        <v>25</v>
      </c>
    </row>
    <row r="10" spans="1:9" x14ac:dyDescent="0.3">
      <c r="A10" s="2" t="s">
        <v>31</v>
      </c>
      <c r="C10" s="13">
        <v>1000</v>
      </c>
      <c r="G10" s="5"/>
    </row>
    <row r="11" spans="1:9" x14ac:dyDescent="0.3">
      <c r="C11" s="13"/>
      <c r="G11" s="5"/>
    </row>
    <row r="12" spans="1:9" x14ac:dyDescent="0.3">
      <c r="A12" s="2" t="s">
        <v>26</v>
      </c>
      <c r="C12" s="2">
        <f>'Income 2023'!N12</f>
        <v>32132.98</v>
      </c>
      <c r="I12" s="4"/>
    </row>
    <row r="13" spans="1:9" x14ac:dyDescent="0.3">
      <c r="C13" s="3">
        <f>SUM(C9:C12)</f>
        <v>43532.31</v>
      </c>
      <c r="I13" s="4"/>
    </row>
    <row r="14" spans="1:9" x14ac:dyDescent="0.3">
      <c r="I14" s="4"/>
    </row>
    <row r="15" spans="1:9" x14ac:dyDescent="0.3">
      <c r="I15" s="4"/>
    </row>
    <row r="16" spans="1:9" x14ac:dyDescent="0.3">
      <c r="A16" s="2" t="s">
        <v>27</v>
      </c>
      <c r="C16" s="3">
        <f>'Payments 2023'!R20</f>
        <v>32722.319999999996</v>
      </c>
      <c r="I16" s="4"/>
    </row>
    <row r="17" spans="1:9" x14ac:dyDescent="0.3">
      <c r="I17" s="4"/>
    </row>
    <row r="18" spans="1:9" x14ac:dyDescent="0.3">
      <c r="I18" s="4"/>
    </row>
    <row r="19" spans="1:9" x14ac:dyDescent="0.3">
      <c r="A19" s="1" t="s">
        <v>28</v>
      </c>
      <c r="C19" s="5" t="s">
        <v>25</v>
      </c>
      <c r="E19" s="1" t="s">
        <v>29</v>
      </c>
      <c r="G19" s="5" t="s">
        <v>25</v>
      </c>
      <c r="I19" s="4"/>
    </row>
    <row r="20" spans="1:9" x14ac:dyDescent="0.3">
      <c r="C20" s="5"/>
      <c r="I20" s="4"/>
    </row>
    <row r="21" spans="1:9" x14ac:dyDescent="0.3">
      <c r="C21" s="5"/>
      <c r="E21" s="2" t="s">
        <v>30</v>
      </c>
      <c r="G21" s="2">
        <v>9809.99</v>
      </c>
      <c r="I21" s="4"/>
    </row>
    <row r="22" spans="1:9" x14ac:dyDescent="0.3">
      <c r="E22" s="2" t="s">
        <v>31</v>
      </c>
      <c r="G22" s="5">
        <v>1000</v>
      </c>
      <c r="I22" s="4"/>
    </row>
    <row r="23" spans="1:9" x14ac:dyDescent="0.3">
      <c r="I23" s="4"/>
    </row>
    <row r="24" spans="1:9" x14ac:dyDescent="0.3">
      <c r="A24" s="1" t="s">
        <v>32</v>
      </c>
      <c r="B24" s="1"/>
      <c r="C24" s="3">
        <f>C13-C16</f>
        <v>10809.990000000002</v>
      </c>
      <c r="G24" s="3">
        <f>SUM(G21:G23)</f>
        <v>10809.99</v>
      </c>
      <c r="I24" s="4"/>
    </row>
    <row r="26" spans="1:9" x14ac:dyDescent="0.3">
      <c r="G26" s="2">
        <f>C24-G24</f>
        <v>0</v>
      </c>
    </row>
    <row r="28" spans="1:9" x14ac:dyDescent="0.3">
      <c r="I28" s="4"/>
    </row>
  </sheetData>
  <pageMargins left="0.70826771653543308" right="0.70826771653543308" top="1.1417322834645671" bottom="1.1417322834645671" header="0.74803149606299213" footer="0.74803149606299213"/>
  <pageSetup paperSize="9" fitToWidth="0" fitToHeight="0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20"/>
  <sheetViews>
    <sheetView workbookViewId="0">
      <selection activeCell="F20" sqref="F20"/>
    </sheetView>
  </sheetViews>
  <sheetFormatPr defaultRowHeight="14.4" x14ac:dyDescent="0.3"/>
  <cols>
    <col min="1" max="1" width="10.19921875" style="22" customWidth="1"/>
    <col min="2" max="14" width="12.5" style="22" customWidth="1"/>
    <col min="15" max="1024" width="9.3984375" style="22" customWidth="1"/>
    <col min="1025" max="1025" width="9" style="23" customWidth="1"/>
    <col min="1026" max="16384" width="8.796875" style="23"/>
  </cols>
  <sheetData>
    <row r="1" spans="1:14" ht="14.25" customHeight="1" x14ac:dyDescent="0.3">
      <c r="A1" s="21" t="s">
        <v>0</v>
      </c>
    </row>
    <row r="2" spans="1:14" ht="14.25" customHeight="1" x14ac:dyDescent="0.3">
      <c r="A2" s="21" t="s">
        <v>33</v>
      </c>
    </row>
    <row r="3" spans="1:14" s="24" customFormat="1" ht="14.25" customHeight="1" x14ac:dyDescent="0.3">
      <c r="A3" s="21" t="s">
        <v>58</v>
      </c>
    </row>
    <row r="4" spans="1:14" ht="14.25" customHeight="1" x14ac:dyDescent="0.3"/>
    <row r="5" spans="1:14" ht="14.25" customHeight="1" x14ac:dyDescent="0.3"/>
    <row r="6" spans="1:14" ht="14.25" customHeight="1" x14ac:dyDescent="0.3"/>
    <row r="7" spans="1:14" ht="14.25" customHeight="1" x14ac:dyDescent="0.3">
      <c r="B7" s="24" t="s">
        <v>34</v>
      </c>
      <c r="C7" s="24" t="s">
        <v>35</v>
      </c>
      <c r="D7" s="24" t="s">
        <v>36</v>
      </c>
      <c r="E7" s="24" t="s">
        <v>37</v>
      </c>
      <c r="F7" s="24" t="s">
        <v>38</v>
      </c>
      <c r="G7" s="24" t="s">
        <v>39</v>
      </c>
      <c r="H7" s="24" t="s">
        <v>40</v>
      </c>
      <c r="I7" s="24" t="s">
        <v>41</v>
      </c>
      <c r="J7" s="24" t="s">
        <v>42</v>
      </c>
      <c r="K7" s="24" t="s">
        <v>43</v>
      </c>
      <c r="L7" s="24" t="s">
        <v>44</v>
      </c>
      <c r="M7" s="24" t="s">
        <v>45</v>
      </c>
      <c r="N7" s="24" t="s">
        <v>46</v>
      </c>
    </row>
    <row r="8" spans="1:14" ht="14.25" customHeight="1" x14ac:dyDescent="0.3">
      <c r="A8" s="25"/>
    </row>
    <row r="9" spans="1:14" ht="14.25" customHeight="1" x14ac:dyDescent="0.3">
      <c r="A9" s="25" t="s">
        <v>47</v>
      </c>
      <c r="B9" s="18">
        <v>2429.5299999999997</v>
      </c>
      <c r="C9" s="18">
        <v>2378.96</v>
      </c>
      <c r="D9" s="18">
        <v>2252.04</v>
      </c>
      <c r="E9" s="18">
        <v>1921</v>
      </c>
      <c r="F9" s="18">
        <v>3761.69</v>
      </c>
      <c r="G9" s="22">
        <v>2944</v>
      </c>
      <c r="H9" s="18">
        <v>2926</v>
      </c>
      <c r="I9" s="18">
        <v>2458</v>
      </c>
      <c r="J9" s="18">
        <v>2465</v>
      </c>
      <c r="K9" s="18">
        <v>2948</v>
      </c>
      <c r="L9" s="18">
        <v>2567</v>
      </c>
      <c r="M9" s="18">
        <v>2549</v>
      </c>
      <c r="N9" s="22">
        <f>SUM(B9:M9)</f>
        <v>31600.22</v>
      </c>
    </row>
    <row r="10" spans="1:14" ht="14.25" customHeight="1" x14ac:dyDescent="0.3">
      <c r="A10" s="25" t="s">
        <v>15</v>
      </c>
      <c r="B10" s="18">
        <v>209</v>
      </c>
      <c r="C10" s="18">
        <v>0</v>
      </c>
      <c r="D10" s="18">
        <v>103.33</v>
      </c>
      <c r="E10" s="18">
        <v>0</v>
      </c>
      <c r="F10" s="18">
        <v>0</v>
      </c>
      <c r="G10" s="22">
        <v>8.4</v>
      </c>
      <c r="H10" s="18">
        <v>54.05</v>
      </c>
      <c r="I10" s="18">
        <v>100.98000000000002</v>
      </c>
      <c r="J10" s="18">
        <v>9</v>
      </c>
      <c r="K10" s="18">
        <v>48</v>
      </c>
      <c r="L10" s="18">
        <v>0</v>
      </c>
      <c r="M10" s="18">
        <v>0</v>
      </c>
      <c r="N10" s="22">
        <f>SUM(B10:M10)</f>
        <v>532.76</v>
      </c>
    </row>
    <row r="11" spans="1:14" ht="14.25" customHeight="1" x14ac:dyDescent="0.3">
      <c r="A11" s="25"/>
    </row>
    <row r="12" spans="1:14" ht="14.25" customHeight="1" thickBot="1" x14ac:dyDescent="0.35">
      <c r="B12" s="26">
        <f>SUM(B9:B11)</f>
        <v>2638.5299999999997</v>
      </c>
      <c r="C12" s="26">
        <f t="shared" ref="C12:N12" si="0">SUM(C9:C11)</f>
        <v>2378.96</v>
      </c>
      <c r="D12" s="26">
        <f t="shared" si="0"/>
        <v>2355.37</v>
      </c>
      <c r="E12" s="26">
        <f t="shared" si="0"/>
        <v>1921</v>
      </c>
      <c r="F12" s="26">
        <f t="shared" si="0"/>
        <v>3761.69</v>
      </c>
      <c r="G12" s="26">
        <f t="shared" si="0"/>
        <v>2952.4</v>
      </c>
      <c r="H12" s="26">
        <f t="shared" si="0"/>
        <v>2980.05</v>
      </c>
      <c r="I12" s="26">
        <f t="shared" si="0"/>
        <v>2558.98</v>
      </c>
      <c r="J12" s="26">
        <f t="shared" si="0"/>
        <v>2474</v>
      </c>
      <c r="K12" s="26">
        <f t="shared" si="0"/>
        <v>2996</v>
      </c>
      <c r="L12" s="26">
        <f t="shared" si="0"/>
        <v>2567</v>
      </c>
      <c r="M12" s="26">
        <f t="shared" si="0"/>
        <v>2549</v>
      </c>
      <c r="N12" s="26">
        <f t="shared" si="0"/>
        <v>32132.98</v>
      </c>
    </row>
    <row r="13" spans="1:14" ht="14.25" customHeight="1" thickTop="1" x14ac:dyDescent="0.3"/>
    <row r="14" spans="1:14" ht="14.25" customHeight="1" x14ac:dyDescent="0.3"/>
    <row r="15" spans="1:14" ht="14.25" customHeight="1" x14ac:dyDescent="0.3"/>
    <row r="16" spans="1:14" x14ac:dyDescent="0.3">
      <c r="C16" s="20"/>
      <c r="D16" s="20"/>
      <c r="E16" s="20"/>
      <c r="F16" s="20"/>
      <c r="G16" s="20"/>
      <c r="H16" s="20"/>
    </row>
    <row r="17" spans="3:8" x14ac:dyDescent="0.3">
      <c r="C17" s="20"/>
      <c r="D17" s="20"/>
      <c r="E17" s="20"/>
      <c r="F17" s="20"/>
      <c r="G17" s="20"/>
      <c r="H17" s="20"/>
    </row>
    <row r="18" spans="3:8" x14ac:dyDescent="0.3">
      <c r="C18" s="20"/>
      <c r="D18" s="20"/>
      <c r="E18" s="20"/>
      <c r="F18" s="20"/>
      <c r="G18" s="20"/>
      <c r="H18" s="20"/>
    </row>
    <row r="19" spans="3:8" x14ac:dyDescent="0.3">
      <c r="C19" s="20"/>
      <c r="D19" s="20"/>
      <c r="E19" s="20"/>
      <c r="F19" s="20"/>
      <c r="G19" s="20"/>
      <c r="H19" s="20"/>
    </row>
    <row r="20" spans="3:8" x14ac:dyDescent="0.3">
      <c r="C20" s="20"/>
      <c r="D20" s="20"/>
      <c r="E20" s="20"/>
      <c r="F20" s="20"/>
      <c r="G20" s="20"/>
      <c r="H20" s="20"/>
    </row>
  </sheetData>
  <pageMargins left="0.70826771653543308" right="0.70826771653543308" top="1.1417322834645671" bottom="1.1417322834645671" header="0.74803149606299213" footer="0.74803149606299213"/>
  <pageSetup paperSize="9" scale="75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D50D-F39F-4EA0-B210-63B3F7776B6D}">
  <sheetPr>
    <pageSetUpPr fitToPage="1"/>
  </sheetPr>
  <dimension ref="A1:U21"/>
  <sheetViews>
    <sheetView zoomScale="110" zoomScaleNormal="110" workbookViewId="0">
      <selection activeCell="E24" sqref="E24"/>
    </sheetView>
  </sheetViews>
  <sheetFormatPr defaultColWidth="9" defaultRowHeight="14.4" x14ac:dyDescent="0.3"/>
  <cols>
    <col min="1" max="1" width="12.3984375" style="14" customWidth="1"/>
    <col min="2" max="18" width="12.19921875" style="14" customWidth="1"/>
    <col min="19" max="16384" width="9" style="14"/>
  </cols>
  <sheetData>
    <row r="1" spans="1:21" x14ac:dyDescent="0.3">
      <c r="A1" s="1" t="s">
        <v>0</v>
      </c>
    </row>
    <row r="2" spans="1:21" x14ac:dyDescent="0.3">
      <c r="A2" s="1" t="s">
        <v>6</v>
      </c>
    </row>
    <row r="3" spans="1:21" x14ac:dyDescent="0.3">
      <c r="A3" s="1" t="s">
        <v>58</v>
      </c>
    </row>
    <row r="5" spans="1:21" s="6" customFormat="1" ht="34.5" customHeight="1" x14ac:dyDescent="0.3">
      <c r="B5" s="7" t="s">
        <v>47</v>
      </c>
      <c r="C5" s="7" t="s">
        <v>8</v>
      </c>
      <c r="D5" s="7" t="s">
        <v>9</v>
      </c>
      <c r="E5" s="7" t="s">
        <v>10</v>
      </c>
      <c r="F5" s="7" t="s">
        <v>55</v>
      </c>
      <c r="G5" s="7" t="s">
        <v>56</v>
      </c>
      <c r="H5" s="7" t="s">
        <v>11</v>
      </c>
      <c r="I5" s="8">
        <v>395</v>
      </c>
      <c r="J5" s="8">
        <v>397</v>
      </c>
      <c r="K5" s="8">
        <v>399</v>
      </c>
      <c r="L5" s="7" t="s">
        <v>48</v>
      </c>
      <c r="M5" s="7" t="s">
        <v>49</v>
      </c>
      <c r="N5" s="7" t="s">
        <v>15</v>
      </c>
      <c r="O5" s="7" t="s">
        <v>16</v>
      </c>
      <c r="P5" s="7" t="s">
        <v>17</v>
      </c>
      <c r="Q5" s="7" t="s">
        <v>18</v>
      </c>
      <c r="R5" s="6" t="s">
        <v>19</v>
      </c>
    </row>
    <row r="7" spans="1:21" x14ac:dyDescent="0.3">
      <c r="A7" s="27">
        <v>44927</v>
      </c>
      <c r="B7" s="15">
        <v>1701.06</v>
      </c>
      <c r="C7" s="15">
        <v>636</v>
      </c>
      <c r="D7" s="15">
        <v>0</v>
      </c>
      <c r="E7" s="15"/>
      <c r="F7" s="15"/>
      <c r="G7" s="15"/>
      <c r="H7" s="15">
        <v>0</v>
      </c>
      <c r="I7" s="15">
        <v>217</v>
      </c>
      <c r="J7" s="15">
        <v>18.079999999999998</v>
      </c>
      <c r="K7" s="15">
        <v>100</v>
      </c>
      <c r="L7" s="15">
        <v>0</v>
      </c>
      <c r="M7" s="15">
        <v>0</v>
      </c>
      <c r="N7" s="15">
        <v>396</v>
      </c>
      <c r="O7" s="18"/>
      <c r="P7" s="18"/>
      <c r="Q7" s="18"/>
      <c r="R7" s="15">
        <f>SUM(B7:Q7)</f>
        <v>3068.14</v>
      </c>
      <c r="T7" s="17"/>
      <c r="U7" s="15"/>
    </row>
    <row r="8" spans="1:21" x14ac:dyDescent="0.3">
      <c r="A8" s="27">
        <v>44958</v>
      </c>
      <c r="B8" s="15">
        <v>1701.06</v>
      </c>
      <c r="C8" s="15">
        <v>0</v>
      </c>
      <c r="D8" s="15">
        <v>0</v>
      </c>
      <c r="E8" s="15"/>
      <c r="F8" s="15"/>
      <c r="G8" s="15"/>
      <c r="H8" s="15">
        <v>0</v>
      </c>
      <c r="I8" s="15">
        <v>0</v>
      </c>
      <c r="J8" s="15">
        <v>104.94</v>
      </c>
      <c r="K8" s="15">
        <v>0</v>
      </c>
      <c r="L8" s="15">
        <v>0</v>
      </c>
      <c r="M8" s="15">
        <v>35</v>
      </c>
      <c r="N8" s="15">
        <v>0</v>
      </c>
      <c r="O8" s="18"/>
      <c r="P8" s="18"/>
      <c r="Q8" s="18"/>
      <c r="R8" s="15">
        <f t="shared" ref="R8:R18" si="0">SUM(B8:Q8)</f>
        <v>1841</v>
      </c>
      <c r="U8" s="15"/>
    </row>
    <row r="9" spans="1:21" x14ac:dyDescent="0.3">
      <c r="A9" s="27">
        <v>44986</v>
      </c>
      <c r="B9" s="15">
        <v>1701.06</v>
      </c>
      <c r="C9" s="15">
        <v>0</v>
      </c>
      <c r="D9" s="15">
        <v>0</v>
      </c>
      <c r="E9" s="15"/>
      <c r="F9" s="15"/>
      <c r="G9" s="15"/>
      <c r="H9" s="15">
        <v>0</v>
      </c>
      <c r="I9" s="15">
        <v>329.02</v>
      </c>
      <c r="J9" s="15">
        <v>109.43</v>
      </c>
      <c r="K9" s="15">
        <v>0</v>
      </c>
      <c r="L9" s="15">
        <v>0</v>
      </c>
      <c r="M9" s="15">
        <v>21.88</v>
      </c>
      <c r="N9" s="15">
        <v>0</v>
      </c>
      <c r="O9" s="18"/>
      <c r="P9" s="19"/>
      <c r="Q9" s="18"/>
      <c r="R9" s="15">
        <f t="shared" si="0"/>
        <v>2161.39</v>
      </c>
      <c r="T9" s="17"/>
      <c r="U9" s="15"/>
    </row>
    <row r="10" spans="1:21" x14ac:dyDescent="0.3">
      <c r="A10" s="27">
        <v>45017</v>
      </c>
      <c r="B10" s="15">
        <v>1883.17</v>
      </c>
      <c r="C10" s="15">
        <v>662.73</v>
      </c>
      <c r="D10" s="15">
        <v>50</v>
      </c>
      <c r="E10" s="15"/>
      <c r="F10" s="15"/>
      <c r="G10" s="15"/>
      <c r="H10" s="15">
        <v>144.71</v>
      </c>
      <c r="I10" s="15">
        <v>121.44</v>
      </c>
      <c r="J10" s="15">
        <v>21.93</v>
      </c>
      <c r="K10" s="15">
        <v>41.85</v>
      </c>
      <c r="L10" s="15">
        <v>0</v>
      </c>
      <c r="M10" s="15">
        <v>179.76999999999998</v>
      </c>
      <c r="N10" s="15">
        <v>0</v>
      </c>
      <c r="O10" s="18"/>
      <c r="P10" s="20"/>
      <c r="Q10" s="18"/>
      <c r="R10" s="15">
        <f t="shared" si="0"/>
        <v>3105.6</v>
      </c>
      <c r="U10" s="15"/>
    </row>
    <row r="11" spans="1:21" x14ac:dyDescent="0.3">
      <c r="A11" s="27">
        <v>45047</v>
      </c>
      <c r="B11" s="15">
        <v>1883.17</v>
      </c>
      <c r="C11" s="15">
        <v>669</v>
      </c>
      <c r="D11" s="15">
        <v>0</v>
      </c>
      <c r="E11" s="15"/>
      <c r="F11" s="15"/>
      <c r="G11" s="15"/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83.99</v>
      </c>
      <c r="N11" s="15">
        <v>0</v>
      </c>
      <c r="O11" s="18"/>
      <c r="P11" s="20"/>
      <c r="Q11" s="18"/>
      <c r="R11" s="15">
        <f t="shared" si="0"/>
        <v>2636.16</v>
      </c>
      <c r="U11" s="15"/>
    </row>
    <row r="12" spans="1:21" x14ac:dyDescent="0.3">
      <c r="A12" s="27">
        <v>45078</v>
      </c>
      <c r="B12" s="15">
        <v>1883.17</v>
      </c>
      <c r="C12" s="15">
        <v>669</v>
      </c>
      <c r="D12" s="15">
        <v>27.28</v>
      </c>
      <c r="E12" s="15"/>
      <c r="F12" s="15"/>
      <c r="G12" s="15"/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99.59</v>
      </c>
      <c r="N12" s="15">
        <v>0</v>
      </c>
      <c r="O12" s="18"/>
      <c r="P12" s="20"/>
      <c r="Q12" s="18"/>
      <c r="R12" s="15">
        <f t="shared" si="0"/>
        <v>2679.0400000000004</v>
      </c>
      <c r="U12" s="15"/>
    </row>
    <row r="13" spans="1:21" x14ac:dyDescent="0.3">
      <c r="A13" s="27">
        <v>45108</v>
      </c>
      <c r="B13" s="15">
        <v>1883.17</v>
      </c>
      <c r="C13" s="15">
        <v>669</v>
      </c>
      <c r="D13" s="15">
        <v>0</v>
      </c>
      <c r="E13" s="15"/>
      <c r="F13" s="15"/>
      <c r="G13" s="15"/>
      <c r="H13" s="15">
        <v>0</v>
      </c>
      <c r="I13" s="15">
        <v>294</v>
      </c>
      <c r="J13" s="15">
        <v>0</v>
      </c>
      <c r="K13" s="15">
        <v>16</v>
      </c>
      <c r="L13" s="15">
        <v>0</v>
      </c>
      <c r="M13" s="15">
        <v>148.4</v>
      </c>
      <c r="N13" s="15">
        <v>251.93</v>
      </c>
      <c r="O13" s="18"/>
      <c r="P13" s="20"/>
      <c r="Q13" s="18"/>
      <c r="R13" s="15">
        <f t="shared" si="0"/>
        <v>3262.5</v>
      </c>
      <c r="U13" s="15"/>
    </row>
    <row r="14" spans="1:21" x14ac:dyDescent="0.3">
      <c r="A14" s="27">
        <v>45139</v>
      </c>
      <c r="B14" s="15">
        <v>1883.17</v>
      </c>
      <c r="C14" s="15">
        <v>669</v>
      </c>
      <c r="D14" s="15">
        <v>0</v>
      </c>
      <c r="E14" s="15"/>
      <c r="F14" s="15"/>
      <c r="G14" s="15"/>
      <c r="H14" s="15">
        <v>0</v>
      </c>
      <c r="I14" s="15">
        <v>0</v>
      </c>
      <c r="J14" s="15">
        <v>13</v>
      </c>
      <c r="K14" s="15">
        <v>0</v>
      </c>
      <c r="L14" s="15">
        <v>9.99</v>
      </c>
      <c r="M14" s="15">
        <v>0</v>
      </c>
      <c r="N14" s="15">
        <v>0</v>
      </c>
      <c r="O14" s="18"/>
      <c r="P14" s="20"/>
      <c r="Q14" s="18"/>
      <c r="R14" s="15">
        <f t="shared" si="0"/>
        <v>2575.16</v>
      </c>
      <c r="U14" s="15"/>
    </row>
    <row r="15" spans="1:21" x14ac:dyDescent="0.3">
      <c r="A15" s="27">
        <v>45170</v>
      </c>
      <c r="B15" s="15">
        <v>1883.17</v>
      </c>
      <c r="C15" s="15">
        <v>669</v>
      </c>
      <c r="D15" s="15">
        <v>0</v>
      </c>
      <c r="E15" s="15"/>
      <c r="F15" s="15"/>
      <c r="G15" s="15"/>
      <c r="H15" s="15">
        <v>110</v>
      </c>
      <c r="I15" s="15">
        <v>22.89</v>
      </c>
      <c r="J15" s="15">
        <v>44.93</v>
      </c>
      <c r="K15" s="15">
        <v>22.99</v>
      </c>
      <c r="L15" s="15">
        <v>0</v>
      </c>
      <c r="M15" s="15">
        <v>8.990000000000002</v>
      </c>
      <c r="N15" s="15">
        <v>0</v>
      </c>
      <c r="O15" s="18"/>
      <c r="P15" s="20"/>
      <c r="Q15" s="18"/>
      <c r="R15" s="15">
        <f t="shared" si="0"/>
        <v>2761.9699999999993</v>
      </c>
      <c r="U15" s="15"/>
    </row>
    <row r="16" spans="1:21" x14ac:dyDescent="0.3">
      <c r="A16" s="27">
        <v>45200</v>
      </c>
      <c r="B16" s="15">
        <v>1883.17</v>
      </c>
      <c r="C16" s="15">
        <v>669</v>
      </c>
      <c r="D16" s="15">
        <v>0</v>
      </c>
      <c r="E16" s="15"/>
      <c r="F16" s="15"/>
      <c r="G16" s="15"/>
      <c r="H16" s="15">
        <v>102.22</v>
      </c>
      <c r="I16" s="15">
        <v>10</v>
      </c>
      <c r="J16" s="15">
        <v>0</v>
      </c>
      <c r="K16" s="15">
        <v>23.99</v>
      </c>
      <c r="L16" s="15">
        <v>0</v>
      </c>
      <c r="M16" s="15">
        <v>106.99</v>
      </c>
      <c r="N16" s="15">
        <v>0</v>
      </c>
      <c r="O16" s="18"/>
      <c r="P16" s="20"/>
      <c r="Q16" s="18"/>
      <c r="R16" s="15">
        <f t="shared" si="0"/>
        <v>2795.3699999999994</v>
      </c>
      <c r="U16" s="15"/>
    </row>
    <row r="17" spans="1:21" x14ac:dyDescent="0.3">
      <c r="A17" s="27">
        <v>45231</v>
      </c>
      <c r="B17" s="15">
        <v>1883.17</v>
      </c>
      <c r="C17" s="15">
        <v>669</v>
      </c>
      <c r="D17" s="15">
        <v>0</v>
      </c>
      <c r="E17" s="15"/>
      <c r="F17" s="15"/>
      <c r="G17" s="15"/>
      <c r="H17" s="15">
        <v>224.92</v>
      </c>
      <c r="I17" s="15">
        <v>220</v>
      </c>
      <c r="J17" s="15">
        <v>0</v>
      </c>
      <c r="K17" s="15">
        <v>62.46</v>
      </c>
      <c r="L17" s="15">
        <v>60</v>
      </c>
      <c r="M17" s="15">
        <v>0</v>
      </c>
      <c r="N17" s="15">
        <v>0</v>
      </c>
      <c r="O17" s="18"/>
      <c r="P17" s="20"/>
      <c r="Q17" s="18"/>
      <c r="R17" s="15">
        <f t="shared" si="0"/>
        <v>3119.55</v>
      </c>
      <c r="U17" s="15"/>
    </row>
    <row r="18" spans="1:21" x14ac:dyDescent="0.3">
      <c r="A18" s="27">
        <v>45261</v>
      </c>
      <c r="B18" s="15">
        <v>1883.17</v>
      </c>
      <c r="C18" s="15">
        <v>669</v>
      </c>
      <c r="D18" s="15">
        <v>0</v>
      </c>
      <c r="E18" s="15"/>
      <c r="F18" s="15"/>
      <c r="G18" s="15"/>
      <c r="H18" s="15">
        <v>0</v>
      </c>
      <c r="I18" s="15">
        <v>0</v>
      </c>
      <c r="J18" s="15">
        <v>124.28</v>
      </c>
      <c r="K18" s="15">
        <v>0</v>
      </c>
      <c r="L18" s="15">
        <v>0</v>
      </c>
      <c r="M18" s="15">
        <v>0</v>
      </c>
      <c r="N18" s="15">
        <v>39.99</v>
      </c>
      <c r="O18" s="18"/>
      <c r="P18" s="20"/>
      <c r="Q18" s="18"/>
      <c r="R18" s="15">
        <f t="shared" si="0"/>
        <v>2716.44</v>
      </c>
      <c r="U18" s="15"/>
    </row>
    <row r="19" spans="1:21" x14ac:dyDescent="0.3">
      <c r="A19" s="2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21" ht="15" thickBot="1" x14ac:dyDescent="0.35">
      <c r="B20" s="16">
        <f>SUM(B7:B19)</f>
        <v>22051.71</v>
      </c>
      <c r="C20" s="16">
        <f>SUM(C7:C19)</f>
        <v>6650.73</v>
      </c>
      <c r="D20" s="16">
        <f t="shared" ref="D20:Q20" si="1">SUM(D7:D19)</f>
        <v>77.28</v>
      </c>
      <c r="E20" s="16">
        <f t="shared" si="1"/>
        <v>0</v>
      </c>
      <c r="F20" s="16">
        <f t="shared" si="1"/>
        <v>0</v>
      </c>
      <c r="G20" s="16">
        <f t="shared" si="1"/>
        <v>0</v>
      </c>
      <c r="H20" s="16">
        <f t="shared" si="1"/>
        <v>581.85</v>
      </c>
      <c r="I20" s="16">
        <f t="shared" ref="I20:N20" si="2">SUM(I7:I19)</f>
        <v>1214.3499999999999</v>
      </c>
      <c r="J20" s="16">
        <f t="shared" si="2"/>
        <v>436.59000000000003</v>
      </c>
      <c r="K20" s="16">
        <f t="shared" si="2"/>
        <v>267.29000000000002</v>
      </c>
      <c r="L20" s="16">
        <f t="shared" si="2"/>
        <v>69.989999999999995</v>
      </c>
      <c r="M20" s="16">
        <f t="shared" si="2"/>
        <v>684.61</v>
      </c>
      <c r="N20" s="16">
        <f t="shared" si="2"/>
        <v>687.92000000000007</v>
      </c>
      <c r="O20" s="16">
        <f t="shared" si="1"/>
        <v>0</v>
      </c>
      <c r="P20" s="16">
        <f t="shared" si="1"/>
        <v>0</v>
      </c>
      <c r="Q20" s="16">
        <f t="shared" si="1"/>
        <v>0</v>
      </c>
      <c r="R20" s="16">
        <f>SUM(R7:R19)</f>
        <v>32722.319999999996</v>
      </c>
    </row>
    <row r="21" spans="1:21" ht="15" thickTop="1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</sheetData>
  <pageMargins left="0.7" right="0.7" top="0.75" bottom="0.75" header="0.3" footer="0.3"/>
  <pageSetup paperSize="9" scale="54" orientation="landscape" horizontalDpi="0" verticalDpi="0" r:id="rId1"/>
  <ignoredErrors>
    <ignoredError sqref="R7:R1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"/>
  <sheetViews>
    <sheetView workbookViewId="0"/>
  </sheetViews>
  <sheetFormatPr defaultRowHeight="14.4" x14ac:dyDescent="0.3"/>
  <cols>
    <col min="1" max="1" width="10" style="11" customWidth="1"/>
    <col min="2" max="2" width="13.5" style="11" customWidth="1"/>
    <col min="3" max="3" width="9.59765625" style="11" customWidth="1"/>
    <col min="4" max="7" width="15" style="11" customWidth="1"/>
    <col min="8" max="10" width="11.59765625" style="11" customWidth="1"/>
    <col min="11" max="17" width="15" style="11" customWidth="1"/>
    <col min="18" max="1024" width="8.69921875" style="11" customWidth="1"/>
    <col min="1025" max="1025" width="9" customWidth="1"/>
  </cols>
  <sheetData>
    <row r="1" spans="1:16" s="2" customFormat="1" x14ac:dyDescent="0.3">
      <c r="B1" s="6"/>
      <c r="C1" s="6" t="s">
        <v>50</v>
      </c>
      <c r="D1" s="6" t="s">
        <v>9</v>
      </c>
      <c r="E1" s="6"/>
      <c r="F1" s="6"/>
      <c r="G1" s="6"/>
      <c r="H1" s="6"/>
      <c r="I1" s="6"/>
      <c r="J1" s="6"/>
      <c r="K1" s="6" t="s">
        <v>48</v>
      </c>
      <c r="L1" s="6"/>
      <c r="M1" s="6"/>
      <c r="N1" s="6"/>
      <c r="O1" s="6"/>
      <c r="P1" s="6"/>
    </row>
    <row r="2" spans="1:16" s="6" customFormat="1" x14ac:dyDescent="0.3">
      <c r="B2" s="6" t="s">
        <v>47</v>
      </c>
      <c r="C2" s="6" t="s">
        <v>51</v>
      </c>
      <c r="D2" s="9" t="s">
        <v>52</v>
      </c>
      <c r="E2" s="6" t="s">
        <v>10</v>
      </c>
      <c r="F2" s="6" t="s">
        <v>14</v>
      </c>
      <c r="G2" s="6" t="s">
        <v>11</v>
      </c>
      <c r="H2" s="10">
        <v>395</v>
      </c>
      <c r="I2" s="10">
        <v>397</v>
      </c>
      <c r="J2" s="10">
        <v>399</v>
      </c>
      <c r="K2" s="6" t="s">
        <v>53</v>
      </c>
      <c r="L2" s="6" t="s">
        <v>54</v>
      </c>
      <c r="M2" s="6" t="s">
        <v>16</v>
      </c>
      <c r="N2" s="10" t="s">
        <v>17</v>
      </c>
      <c r="O2" s="10" t="s">
        <v>18</v>
      </c>
      <c r="P2" s="6" t="s">
        <v>19</v>
      </c>
    </row>
    <row r="4" spans="1:16" s="2" customFormat="1" x14ac:dyDescent="0.3">
      <c r="A4" s="12">
        <v>40544</v>
      </c>
      <c r="B4" s="2">
        <v>1350.36</v>
      </c>
      <c r="D4" s="2">
        <v>35.799999999999997</v>
      </c>
      <c r="E4" s="2">
        <v>0.6</v>
      </c>
      <c r="J4" s="2">
        <v>40.479999999999997</v>
      </c>
      <c r="O4" s="2">
        <v>30</v>
      </c>
      <c r="P4" s="2">
        <f>SUM(B4:O4)</f>
        <v>1457.2399999999998</v>
      </c>
    </row>
    <row r="5" spans="1:16" s="2" customFormat="1" x14ac:dyDescent="0.3">
      <c r="A5" s="12">
        <v>40575</v>
      </c>
      <c r="B5" s="2">
        <v>1350.36</v>
      </c>
      <c r="E5" s="2">
        <v>0.95</v>
      </c>
      <c r="F5" s="2">
        <v>159.5</v>
      </c>
      <c r="G5" s="2">
        <v>180</v>
      </c>
      <c r="H5" s="2">
        <v>25</v>
      </c>
      <c r="I5" s="2">
        <v>34</v>
      </c>
      <c r="K5" s="2">
        <v>46.97</v>
      </c>
      <c r="M5" s="2">
        <v>601.4</v>
      </c>
      <c r="P5" s="2">
        <f>SUM(B5:O5)</f>
        <v>2398.1799999999998</v>
      </c>
    </row>
    <row r="6" spans="1:16" s="2" customFormat="1" x14ac:dyDescent="0.3">
      <c r="A6" s="12">
        <v>40603</v>
      </c>
      <c r="B6" s="2">
        <v>1350.36</v>
      </c>
      <c r="D6" s="2">
        <v>40</v>
      </c>
      <c r="E6" s="2">
        <v>4</v>
      </c>
      <c r="G6" s="2">
        <v>190</v>
      </c>
      <c r="J6" s="2">
        <v>40</v>
      </c>
      <c r="P6" s="2">
        <f>SUM(B6:O6)</f>
        <v>1624.36</v>
      </c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I&amp;E</vt:lpstr>
      <vt:lpstr>Balance_Sheet</vt:lpstr>
      <vt:lpstr>Income 2023</vt:lpstr>
      <vt:lpstr>Payments 2023</vt:lpstr>
      <vt:lpstr>2011_Start</vt:lpstr>
      <vt:lpstr>Balance_Sheet!Print_Area</vt:lpstr>
      <vt:lpstr>'I&amp;E'!Print_Area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McGarry</dc:creator>
  <cp:lastModifiedBy>Alex McGarry</cp:lastModifiedBy>
  <cp:revision>27</cp:revision>
  <cp:lastPrinted>2020-04-13T15:42:27Z</cp:lastPrinted>
  <dcterms:created xsi:type="dcterms:W3CDTF">2017-05-19T15:47:12Z</dcterms:created>
  <dcterms:modified xsi:type="dcterms:W3CDTF">2024-05-15T17:51:18Z</dcterms:modified>
</cp:coreProperties>
</file>