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m\Desktop\Google data certificate + case studies\EDA lesson\EDA practices\Rstudio Practice\2025-09-13\"/>
    </mc:Choice>
  </mc:AlternateContent>
  <xr:revisionPtr revIDLastSave="0" documentId="13_ncr:1_{67AF1585-4557-46D4-BFC4-CC05F992CDE6}" xr6:coauthVersionLast="47" xr6:coauthVersionMax="47" xr10:uidLastSave="{00000000-0000-0000-0000-000000000000}"/>
  <bookViews>
    <workbookView xWindow="2685" yWindow="2685" windowWidth="21600" windowHeight="11385" activeTab="1" xr2:uid="{00000000-000D-0000-FFFF-FFFF00000000}"/>
  </bookViews>
  <sheets>
    <sheet name="EDA comparing performance score" sheetId="1" r:id="rId1"/>
    <sheet name="Statistical Model" sheetId="4" r:id="rId2"/>
    <sheet name="Appendix" sheetId="3" r:id="rId3"/>
    <sheet name="EDA comparing terminatn chance" sheetId="2" r:id="rId4"/>
  </sheets>
  <definedNames>
    <definedName name="_xlchart.v1.0" hidden="1">Appendix!$O$47:$O$59</definedName>
    <definedName name="_xlchart.v1.1" hidden="1">Appendix!$P$47:$P$59</definedName>
    <definedName name="_xlchart.v1.2" hidden="1">Appendix!$I$47:$I$289</definedName>
    <definedName name="_xlchart.v1.3" hidden="1">Appendix!$J$47:$J$289</definedName>
    <definedName name="_xlchart.v1.4" hidden="1">Appendix!$F$47:$F$83</definedName>
    <definedName name="_xlchart.v1.5" hidden="1">Appendix!$G$47:$G$83</definedName>
    <definedName name="_xlchart.v1.6" hidden="1">Appendix!$L$47:$L$64</definedName>
    <definedName name="_xlchart.v1.7" hidden="1">Appendix!$M$47:$M$64</definedName>
    <definedName name="actual">#REF!</definedName>
    <definedName name="ExternalData_1" localSheetId="2" hidden="1">Appendix!$B$10:$C$321</definedName>
    <definedName name="ExternalData_1" localSheetId="1" hidden="1">'Statistical Model'!$A$9:$D$320</definedName>
    <definedName name="predicted">'Statistical Model'!$K$10:$K$320</definedName>
    <definedName name="solver_adj" localSheetId="1" hidden="1">'Statistical Model'!$A$2:$D$2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'Statistical Model'!$K$1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  <c r="F11" i="4"/>
  <c r="G11" i="4" s="1"/>
  <c r="H11" i="4" s="1"/>
  <c r="K11" i="4" s="1"/>
  <c r="F12" i="4"/>
  <c r="G12" i="4" s="1"/>
  <c r="H12" i="4" s="1"/>
  <c r="I12" i="4" s="1"/>
  <c r="F13" i="4"/>
  <c r="G13" i="4" s="1"/>
  <c r="H13" i="4" s="1"/>
  <c r="I13" i="4" s="1"/>
  <c r="F14" i="4"/>
  <c r="G14" i="4" s="1"/>
  <c r="H14" i="4" s="1"/>
  <c r="I14" i="4" s="1"/>
  <c r="F15" i="4"/>
  <c r="G15" i="4" s="1"/>
  <c r="H15" i="4" s="1"/>
  <c r="I15" i="4" s="1"/>
  <c r="F16" i="4"/>
  <c r="G16" i="4" s="1"/>
  <c r="H16" i="4" s="1"/>
  <c r="I16" i="4" s="1"/>
  <c r="F17" i="4"/>
  <c r="G17" i="4" s="1"/>
  <c r="H17" i="4" s="1"/>
  <c r="I17" i="4" s="1"/>
  <c r="F18" i="4"/>
  <c r="G18" i="4" s="1"/>
  <c r="H18" i="4" s="1"/>
  <c r="I18" i="4" s="1"/>
  <c r="F19" i="4"/>
  <c r="G19" i="4" s="1"/>
  <c r="H19" i="4" s="1"/>
  <c r="I19" i="4" s="1"/>
  <c r="F20" i="4"/>
  <c r="G20" i="4" s="1"/>
  <c r="H20" i="4" s="1"/>
  <c r="I20" i="4" s="1"/>
  <c r="F21" i="4"/>
  <c r="G21" i="4" s="1"/>
  <c r="H21" i="4" s="1"/>
  <c r="I21" i="4" s="1"/>
  <c r="F22" i="4"/>
  <c r="G22" i="4" s="1"/>
  <c r="H22" i="4" s="1"/>
  <c r="I22" i="4" s="1"/>
  <c r="F23" i="4"/>
  <c r="G23" i="4" s="1"/>
  <c r="H23" i="4" s="1"/>
  <c r="K23" i="4" s="1"/>
  <c r="F24" i="4"/>
  <c r="G24" i="4" s="1"/>
  <c r="H24" i="4" s="1"/>
  <c r="I24" i="4" s="1"/>
  <c r="F25" i="4"/>
  <c r="G25" i="4" s="1"/>
  <c r="H25" i="4" s="1"/>
  <c r="I25" i="4" s="1"/>
  <c r="F26" i="4"/>
  <c r="G26" i="4" s="1"/>
  <c r="H26" i="4" s="1"/>
  <c r="I26" i="4" s="1"/>
  <c r="F27" i="4"/>
  <c r="G27" i="4" s="1"/>
  <c r="H27" i="4" s="1"/>
  <c r="I27" i="4" s="1"/>
  <c r="F28" i="4"/>
  <c r="G28" i="4" s="1"/>
  <c r="H28" i="4" s="1"/>
  <c r="I28" i="4" s="1"/>
  <c r="F29" i="4"/>
  <c r="G29" i="4" s="1"/>
  <c r="H29" i="4" s="1"/>
  <c r="I29" i="4" s="1"/>
  <c r="F30" i="4"/>
  <c r="G30" i="4" s="1"/>
  <c r="H30" i="4" s="1"/>
  <c r="I30" i="4" s="1"/>
  <c r="F31" i="4"/>
  <c r="G31" i="4" s="1"/>
  <c r="H31" i="4" s="1"/>
  <c r="I31" i="4" s="1"/>
  <c r="F32" i="4"/>
  <c r="G32" i="4" s="1"/>
  <c r="H32" i="4" s="1"/>
  <c r="I32" i="4" s="1"/>
  <c r="F33" i="4"/>
  <c r="G33" i="4" s="1"/>
  <c r="H33" i="4" s="1"/>
  <c r="I33" i="4" s="1"/>
  <c r="F34" i="4"/>
  <c r="G34" i="4" s="1"/>
  <c r="H34" i="4" s="1"/>
  <c r="I34" i="4" s="1"/>
  <c r="F35" i="4"/>
  <c r="G35" i="4" s="1"/>
  <c r="H35" i="4" s="1"/>
  <c r="K35" i="4" s="1"/>
  <c r="F36" i="4"/>
  <c r="G36" i="4" s="1"/>
  <c r="H36" i="4" s="1"/>
  <c r="I36" i="4" s="1"/>
  <c r="F37" i="4"/>
  <c r="G37" i="4" s="1"/>
  <c r="H37" i="4" s="1"/>
  <c r="I37" i="4" s="1"/>
  <c r="F38" i="4"/>
  <c r="G38" i="4" s="1"/>
  <c r="H38" i="4" s="1"/>
  <c r="I38" i="4" s="1"/>
  <c r="F39" i="4"/>
  <c r="G39" i="4" s="1"/>
  <c r="H39" i="4" s="1"/>
  <c r="I39" i="4" s="1"/>
  <c r="F40" i="4"/>
  <c r="G40" i="4" s="1"/>
  <c r="H40" i="4" s="1"/>
  <c r="I40" i="4" s="1"/>
  <c r="F41" i="4"/>
  <c r="G41" i="4" s="1"/>
  <c r="H41" i="4" s="1"/>
  <c r="I41" i="4" s="1"/>
  <c r="F42" i="4"/>
  <c r="G42" i="4" s="1"/>
  <c r="H42" i="4" s="1"/>
  <c r="I42" i="4" s="1"/>
  <c r="F43" i="4"/>
  <c r="G43" i="4" s="1"/>
  <c r="H43" i="4" s="1"/>
  <c r="I43" i="4" s="1"/>
  <c r="F44" i="4"/>
  <c r="G44" i="4" s="1"/>
  <c r="H44" i="4" s="1"/>
  <c r="I44" i="4" s="1"/>
  <c r="F45" i="4"/>
  <c r="G45" i="4" s="1"/>
  <c r="H45" i="4" s="1"/>
  <c r="I45" i="4" s="1"/>
  <c r="F46" i="4"/>
  <c r="G46" i="4" s="1"/>
  <c r="H46" i="4" s="1"/>
  <c r="I46" i="4" s="1"/>
  <c r="F47" i="4"/>
  <c r="G47" i="4" s="1"/>
  <c r="H47" i="4" s="1"/>
  <c r="K47" i="4" s="1"/>
  <c r="F48" i="4"/>
  <c r="G48" i="4" s="1"/>
  <c r="H48" i="4" s="1"/>
  <c r="I48" i="4" s="1"/>
  <c r="F49" i="4"/>
  <c r="G49" i="4" s="1"/>
  <c r="H49" i="4" s="1"/>
  <c r="I49" i="4" s="1"/>
  <c r="F50" i="4"/>
  <c r="G50" i="4" s="1"/>
  <c r="H50" i="4" s="1"/>
  <c r="I50" i="4" s="1"/>
  <c r="F51" i="4"/>
  <c r="G51" i="4" s="1"/>
  <c r="H51" i="4" s="1"/>
  <c r="I51" i="4" s="1"/>
  <c r="F52" i="4"/>
  <c r="G52" i="4" s="1"/>
  <c r="H52" i="4" s="1"/>
  <c r="I52" i="4" s="1"/>
  <c r="F53" i="4"/>
  <c r="G53" i="4" s="1"/>
  <c r="H53" i="4" s="1"/>
  <c r="I53" i="4" s="1"/>
  <c r="F54" i="4"/>
  <c r="G54" i="4" s="1"/>
  <c r="H54" i="4" s="1"/>
  <c r="I54" i="4" s="1"/>
  <c r="F55" i="4"/>
  <c r="G55" i="4" s="1"/>
  <c r="H55" i="4" s="1"/>
  <c r="I55" i="4" s="1"/>
  <c r="F56" i="4"/>
  <c r="G56" i="4" s="1"/>
  <c r="H56" i="4" s="1"/>
  <c r="I56" i="4" s="1"/>
  <c r="F57" i="4"/>
  <c r="G57" i="4" s="1"/>
  <c r="H57" i="4" s="1"/>
  <c r="I57" i="4" s="1"/>
  <c r="F58" i="4"/>
  <c r="G58" i="4" s="1"/>
  <c r="H58" i="4" s="1"/>
  <c r="I58" i="4" s="1"/>
  <c r="F59" i="4"/>
  <c r="G59" i="4" s="1"/>
  <c r="H59" i="4" s="1"/>
  <c r="K59" i="4" s="1"/>
  <c r="F60" i="4"/>
  <c r="G60" i="4" s="1"/>
  <c r="H60" i="4" s="1"/>
  <c r="I60" i="4" s="1"/>
  <c r="F61" i="4"/>
  <c r="G61" i="4" s="1"/>
  <c r="H61" i="4" s="1"/>
  <c r="I61" i="4" s="1"/>
  <c r="F62" i="4"/>
  <c r="G62" i="4" s="1"/>
  <c r="H62" i="4" s="1"/>
  <c r="I62" i="4" s="1"/>
  <c r="F63" i="4"/>
  <c r="G63" i="4" s="1"/>
  <c r="H63" i="4" s="1"/>
  <c r="I63" i="4" s="1"/>
  <c r="F64" i="4"/>
  <c r="G64" i="4" s="1"/>
  <c r="H64" i="4" s="1"/>
  <c r="I64" i="4" s="1"/>
  <c r="F65" i="4"/>
  <c r="G65" i="4" s="1"/>
  <c r="H65" i="4" s="1"/>
  <c r="I65" i="4" s="1"/>
  <c r="F66" i="4"/>
  <c r="G66" i="4" s="1"/>
  <c r="H66" i="4" s="1"/>
  <c r="I66" i="4" s="1"/>
  <c r="F67" i="4"/>
  <c r="G67" i="4" s="1"/>
  <c r="H67" i="4" s="1"/>
  <c r="I67" i="4" s="1"/>
  <c r="F68" i="4"/>
  <c r="G68" i="4" s="1"/>
  <c r="H68" i="4" s="1"/>
  <c r="I68" i="4" s="1"/>
  <c r="F69" i="4"/>
  <c r="G69" i="4" s="1"/>
  <c r="H69" i="4" s="1"/>
  <c r="I69" i="4" s="1"/>
  <c r="F70" i="4"/>
  <c r="G70" i="4" s="1"/>
  <c r="H70" i="4" s="1"/>
  <c r="I70" i="4" s="1"/>
  <c r="F71" i="4"/>
  <c r="G71" i="4" s="1"/>
  <c r="H71" i="4" s="1"/>
  <c r="K71" i="4" s="1"/>
  <c r="F72" i="4"/>
  <c r="G72" i="4" s="1"/>
  <c r="H72" i="4" s="1"/>
  <c r="I72" i="4" s="1"/>
  <c r="F73" i="4"/>
  <c r="G73" i="4" s="1"/>
  <c r="H73" i="4" s="1"/>
  <c r="I73" i="4" s="1"/>
  <c r="F74" i="4"/>
  <c r="G74" i="4" s="1"/>
  <c r="H74" i="4" s="1"/>
  <c r="I74" i="4" s="1"/>
  <c r="F75" i="4"/>
  <c r="G75" i="4" s="1"/>
  <c r="H75" i="4" s="1"/>
  <c r="I75" i="4" s="1"/>
  <c r="F76" i="4"/>
  <c r="G76" i="4" s="1"/>
  <c r="H76" i="4" s="1"/>
  <c r="I76" i="4" s="1"/>
  <c r="F77" i="4"/>
  <c r="G77" i="4" s="1"/>
  <c r="H77" i="4" s="1"/>
  <c r="I77" i="4" s="1"/>
  <c r="F78" i="4"/>
  <c r="G78" i="4" s="1"/>
  <c r="H78" i="4" s="1"/>
  <c r="I78" i="4" s="1"/>
  <c r="F79" i="4"/>
  <c r="G79" i="4" s="1"/>
  <c r="H79" i="4" s="1"/>
  <c r="I79" i="4" s="1"/>
  <c r="F80" i="4"/>
  <c r="G80" i="4" s="1"/>
  <c r="H80" i="4" s="1"/>
  <c r="I80" i="4" s="1"/>
  <c r="F81" i="4"/>
  <c r="G81" i="4" s="1"/>
  <c r="H81" i="4" s="1"/>
  <c r="I81" i="4" s="1"/>
  <c r="F82" i="4"/>
  <c r="G82" i="4" s="1"/>
  <c r="H82" i="4" s="1"/>
  <c r="I82" i="4" s="1"/>
  <c r="F83" i="4"/>
  <c r="G83" i="4" s="1"/>
  <c r="H83" i="4" s="1"/>
  <c r="K83" i="4" s="1"/>
  <c r="F84" i="4"/>
  <c r="G84" i="4" s="1"/>
  <c r="H84" i="4" s="1"/>
  <c r="I84" i="4" s="1"/>
  <c r="F85" i="4"/>
  <c r="G85" i="4" s="1"/>
  <c r="H85" i="4" s="1"/>
  <c r="I85" i="4" s="1"/>
  <c r="F86" i="4"/>
  <c r="G86" i="4" s="1"/>
  <c r="H86" i="4" s="1"/>
  <c r="I86" i="4" s="1"/>
  <c r="F87" i="4"/>
  <c r="G87" i="4" s="1"/>
  <c r="H87" i="4" s="1"/>
  <c r="I87" i="4" s="1"/>
  <c r="F88" i="4"/>
  <c r="G88" i="4" s="1"/>
  <c r="H88" i="4" s="1"/>
  <c r="I88" i="4" s="1"/>
  <c r="F89" i="4"/>
  <c r="G89" i="4" s="1"/>
  <c r="H89" i="4" s="1"/>
  <c r="I89" i="4" s="1"/>
  <c r="F90" i="4"/>
  <c r="G90" i="4" s="1"/>
  <c r="H90" i="4" s="1"/>
  <c r="I90" i="4" s="1"/>
  <c r="F91" i="4"/>
  <c r="G91" i="4" s="1"/>
  <c r="H91" i="4" s="1"/>
  <c r="I91" i="4" s="1"/>
  <c r="F92" i="4"/>
  <c r="G92" i="4" s="1"/>
  <c r="H92" i="4" s="1"/>
  <c r="I92" i="4" s="1"/>
  <c r="F93" i="4"/>
  <c r="G93" i="4" s="1"/>
  <c r="H93" i="4" s="1"/>
  <c r="I93" i="4" s="1"/>
  <c r="F94" i="4"/>
  <c r="G94" i="4" s="1"/>
  <c r="H94" i="4" s="1"/>
  <c r="I94" i="4" s="1"/>
  <c r="F95" i="4"/>
  <c r="G95" i="4" s="1"/>
  <c r="H95" i="4" s="1"/>
  <c r="K95" i="4" s="1"/>
  <c r="F96" i="4"/>
  <c r="G96" i="4" s="1"/>
  <c r="H96" i="4" s="1"/>
  <c r="I96" i="4" s="1"/>
  <c r="F97" i="4"/>
  <c r="G97" i="4" s="1"/>
  <c r="H97" i="4" s="1"/>
  <c r="I97" i="4" s="1"/>
  <c r="F98" i="4"/>
  <c r="G98" i="4" s="1"/>
  <c r="H98" i="4" s="1"/>
  <c r="I98" i="4" s="1"/>
  <c r="F99" i="4"/>
  <c r="G99" i="4" s="1"/>
  <c r="H99" i="4" s="1"/>
  <c r="I99" i="4" s="1"/>
  <c r="F100" i="4"/>
  <c r="G100" i="4" s="1"/>
  <c r="H100" i="4" s="1"/>
  <c r="I100" i="4" s="1"/>
  <c r="F101" i="4"/>
  <c r="G101" i="4" s="1"/>
  <c r="H101" i="4" s="1"/>
  <c r="I101" i="4" s="1"/>
  <c r="F102" i="4"/>
  <c r="G102" i="4" s="1"/>
  <c r="H102" i="4" s="1"/>
  <c r="I102" i="4" s="1"/>
  <c r="F103" i="4"/>
  <c r="G103" i="4" s="1"/>
  <c r="H103" i="4" s="1"/>
  <c r="I103" i="4" s="1"/>
  <c r="F104" i="4"/>
  <c r="G104" i="4" s="1"/>
  <c r="H104" i="4" s="1"/>
  <c r="I104" i="4" s="1"/>
  <c r="F105" i="4"/>
  <c r="G105" i="4" s="1"/>
  <c r="H105" i="4" s="1"/>
  <c r="I105" i="4" s="1"/>
  <c r="F106" i="4"/>
  <c r="G106" i="4" s="1"/>
  <c r="H106" i="4" s="1"/>
  <c r="I106" i="4" s="1"/>
  <c r="F107" i="4"/>
  <c r="G107" i="4" s="1"/>
  <c r="H107" i="4" s="1"/>
  <c r="K107" i="4" s="1"/>
  <c r="F108" i="4"/>
  <c r="G108" i="4" s="1"/>
  <c r="H108" i="4" s="1"/>
  <c r="I108" i="4" s="1"/>
  <c r="F109" i="4"/>
  <c r="G109" i="4" s="1"/>
  <c r="H109" i="4" s="1"/>
  <c r="I109" i="4" s="1"/>
  <c r="F110" i="4"/>
  <c r="G110" i="4" s="1"/>
  <c r="H110" i="4" s="1"/>
  <c r="I110" i="4" s="1"/>
  <c r="F111" i="4"/>
  <c r="G111" i="4" s="1"/>
  <c r="H111" i="4" s="1"/>
  <c r="I111" i="4" s="1"/>
  <c r="F112" i="4"/>
  <c r="G112" i="4" s="1"/>
  <c r="H112" i="4" s="1"/>
  <c r="I112" i="4" s="1"/>
  <c r="F113" i="4"/>
  <c r="G113" i="4" s="1"/>
  <c r="H113" i="4" s="1"/>
  <c r="I113" i="4" s="1"/>
  <c r="F114" i="4"/>
  <c r="G114" i="4" s="1"/>
  <c r="H114" i="4" s="1"/>
  <c r="I114" i="4" s="1"/>
  <c r="F115" i="4"/>
  <c r="G115" i="4" s="1"/>
  <c r="H115" i="4" s="1"/>
  <c r="I115" i="4" s="1"/>
  <c r="F116" i="4"/>
  <c r="G116" i="4" s="1"/>
  <c r="H116" i="4" s="1"/>
  <c r="I116" i="4" s="1"/>
  <c r="F117" i="4"/>
  <c r="G117" i="4" s="1"/>
  <c r="H117" i="4" s="1"/>
  <c r="I117" i="4" s="1"/>
  <c r="F118" i="4"/>
  <c r="G118" i="4" s="1"/>
  <c r="H118" i="4" s="1"/>
  <c r="I118" i="4" s="1"/>
  <c r="F119" i="4"/>
  <c r="G119" i="4" s="1"/>
  <c r="H119" i="4" s="1"/>
  <c r="K119" i="4" s="1"/>
  <c r="F120" i="4"/>
  <c r="G120" i="4" s="1"/>
  <c r="H120" i="4" s="1"/>
  <c r="I120" i="4" s="1"/>
  <c r="F121" i="4"/>
  <c r="G121" i="4" s="1"/>
  <c r="H121" i="4" s="1"/>
  <c r="I121" i="4" s="1"/>
  <c r="F122" i="4"/>
  <c r="G122" i="4" s="1"/>
  <c r="H122" i="4" s="1"/>
  <c r="I122" i="4" s="1"/>
  <c r="F123" i="4"/>
  <c r="G123" i="4" s="1"/>
  <c r="H123" i="4" s="1"/>
  <c r="I123" i="4" s="1"/>
  <c r="F124" i="4"/>
  <c r="G124" i="4" s="1"/>
  <c r="H124" i="4" s="1"/>
  <c r="I124" i="4" s="1"/>
  <c r="F125" i="4"/>
  <c r="G125" i="4" s="1"/>
  <c r="H125" i="4" s="1"/>
  <c r="I125" i="4" s="1"/>
  <c r="F126" i="4"/>
  <c r="G126" i="4" s="1"/>
  <c r="H126" i="4" s="1"/>
  <c r="I126" i="4" s="1"/>
  <c r="F127" i="4"/>
  <c r="G127" i="4" s="1"/>
  <c r="H127" i="4" s="1"/>
  <c r="I127" i="4" s="1"/>
  <c r="F128" i="4"/>
  <c r="G128" i="4" s="1"/>
  <c r="H128" i="4" s="1"/>
  <c r="I128" i="4" s="1"/>
  <c r="F129" i="4"/>
  <c r="G129" i="4" s="1"/>
  <c r="H129" i="4" s="1"/>
  <c r="I129" i="4" s="1"/>
  <c r="F130" i="4"/>
  <c r="G130" i="4" s="1"/>
  <c r="H130" i="4" s="1"/>
  <c r="I130" i="4" s="1"/>
  <c r="F131" i="4"/>
  <c r="G131" i="4" s="1"/>
  <c r="H131" i="4" s="1"/>
  <c r="K131" i="4" s="1"/>
  <c r="F132" i="4"/>
  <c r="G132" i="4" s="1"/>
  <c r="H132" i="4" s="1"/>
  <c r="I132" i="4" s="1"/>
  <c r="F133" i="4"/>
  <c r="G133" i="4" s="1"/>
  <c r="H133" i="4" s="1"/>
  <c r="I133" i="4" s="1"/>
  <c r="F134" i="4"/>
  <c r="G134" i="4" s="1"/>
  <c r="H134" i="4" s="1"/>
  <c r="I134" i="4" s="1"/>
  <c r="F135" i="4"/>
  <c r="G135" i="4" s="1"/>
  <c r="H135" i="4" s="1"/>
  <c r="I135" i="4" s="1"/>
  <c r="F136" i="4"/>
  <c r="G136" i="4" s="1"/>
  <c r="H136" i="4" s="1"/>
  <c r="I136" i="4" s="1"/>
  <c r="F137" i="4"/>
  <c r="G137" i="4" s="1"/>
  <c r="H137" i="4" s="1"/>
  <c r="I137" i="4" s="1"/>
  <c r="F138" i="4"/>
  <c r="G138" i="4" s="1"/>
  <c r="H138" i="4" s="1"/>
  <c r="I138" i="4" s="1"/>
  <c r="F139" i="4"/>
  <c r="G139" i="4" s="1"/>
  <c r="H139" i="4" s="1"/>
  <c r="I139" i="4" s="1"/>
  <c r="F140" i="4"/>
  <c r="G140" i="4" s="1"/>
  <c r="H140" i="4" s="1"/>
  <c r="I140" i="4" s="1"/>
  <c r="F141" i="4"/>
  <c r="G141" i="4" s="1"/>
  <c r="H141" i="4" s="1"/>
  <c r="I141" i="4" s="1"/>
  <c r="F142" i="4"/>
  <c r="G142" i="4" s="1"/>
  <c r="H142" i="4" s="1"/>
  <c r="I142" i="4" s="1"/>
  <c r="F143" i="4"/>
  <c r="G143" i="4" s="1"/>
  <c r="H143" i="4" s="1"/>
  <c r="K143" i="4" s="1"/>
  <c r="F144" i="4"/>
  <c r="G144" i="4" s="1"/>
  <c r="H144" i="4" s="1"/>
  <c r="I144" i="4" s="1"/>
  <c r="F145" i="4"/>
  <c r="G145" i="4" s="1"/>
  <c r="H145" i="4" s="1"/>
  <c r="I145" i="4" s="1"/>
  <c r="F146" i="4"/>
  <c r="G146" i="4" s="1"/>
  <c r="H146" i="4" s="1"/>
  <c r="I146" i="4" s="1"/>
  <c r="F147" i="4"/>
  <c r="G147" i="4" s="1"/>
  <c r="H147" i="4" s="1"/>
  <c r="I147" i="4" s="1"/>
  <c r="F148" i="4"/>
  <c r="G148" i="4" s="1"/>
  <c r="H148" i="4" s="1"/>
  <c r="I148" i="4" s="1"/>
  <c r="F149" i="4"/>
  <c r="G149" i="4" s="1"/>
  <c r="H149" i="4" s="1"/>
  <c r="I149" i="4" s="1"/>
  <c r="F150" i="4"/>
  <c r="G150" i="4" s="1"/>
  <c r="H150" i="4" s="1"/>
  <c r="I150" i="4" s="1"/>
  <c r="F151" i="4"/>
  <c r="G151" i="4" s="1"/>
  <c r="H151" i="4" s="1"/>
  <c r="I151" i="4" s="1"/>
  <c r="F152" i="4"/>
  <c r="G152" i="4" s="1"/>
  <c r="H152" i="4" s="1"/>
  <c r="I152" i="4" s="1"/>
  <c r="F153" i="4"/>
  <c r="G153" i="4" s="1"/>
  <c r="H153" i="4" s="1"/>
  <c r="I153" i="4" s="1"/>
  <c r="F154" i="4"/>
  <c r="G154" i="4" s="1"/>
  <c r="H154" i="4" s="1"/>
  <c r="I154" i="4" s="1"/>
  <c r="F155" i="4"/>
  <c r="G155" i="4" s="1"/>
  <c r="H155" i="4" s="1"/>
  <c r="K155" i="4" s="1"/>
  <c r="F156" i="4"/>
  <c r="G156" i="4" s="1"/>
  <c r="H156" i="4" s="1"/>
  <c r="I156" i="4" s="1"/>
  <c r="F157" i="4"/>
  <c r="G157" i="4" s="1"/>
  <c r="H157" i="4" s="1"/>
  <c r="I157" i="4" s="1"/>
  <c r="F158" i="4"/>
  <c r="G158" i="4" s="1"/>
  <c r="H158" i="4" s="1"/>
  <c r="I158" i="4" s="1"/>
  <c r="F159" i="4"/>
  <c r="G159" i="4" s="1"/>
  <c r="H159" i="4" s="1"/>
  <c r="I159" i="4" s="1"/>
  <c r="F160" i="4"/>
  <c r="G160" i="4" s="1"/>
  <c r="H160" i="4" s="1"/>
  <c r="I160" i="4" s="1"/>
  <c r="F161" i="4"/>
  <c r="G161" i="4" s="1"/>
  <c r="H161" i="4" s="1"/>
  <c r="I161" i="4" s="1"/>
  <c r="F162" i="4"/>
  <c r="G162" i="4" s="1"/>
  <c r="H162" i="4" s="1"/>
  <c r="I162" i="4" s="1"/>
  <c r="F163" i="4"/>
  <c r="G163" i="4" s="1"/>
  <c r="H163" i="4" s="1"/>
  <c r="I163" i="4" s="1"/>
  <c r="F164" i="4"/>
  <c r="G164" i="4" s="1"/>
  <c r="H164" i="4" s="1"/>
  <c r="I164" i="4" s="1"/>
  <c r="F165" i="4"/>
  <c r="G165" i="4" s="1"/>
  <c r="H165" i="4" s="1"/>
  <c r="I165" i="4" s="1"/>
  <c r="F166" i="4"/>
  <c r="G166" i="4" s="1"/>
  <c r="H166" i="4" s="1"/>
  <c r="I166" i="4" s="1"/>
  <c r="F167" i="4"/>
  <c r="G167" i="4" s="1"/>
  <c r="H167" i="4" s="1"/>
  <c r="K167" i="4" s="1"/>
  <c r="F168" i="4"/>
  <c r="G168" i="4" s="1"/>
  <c r="H168" i="4" s="1"/>
  <c r="I168" i="4" s="1"/>
  <c r="F169" i="4"/>
  <c r="G169" i="4" s="1"/>
  <c r="H169" i="4" s="1"/>
  <c r="I169" i="4" s="1"/>
  <c r="F170" i="4"/>
  <c r="G170" i="4" s="1"/>
  <c r="H170" i="4" s="1"/>
  <c r="I170" i="4" s="1"/>
  <c r="F171" i="4"/>
  <c r="G171" i="4" s="1"/>
  <c r="H171" i="4" s="1"/>
  <c r="I171" i="4" s="1"/>
  <c r="F172" i="4"/>
  <c r="G172" i="4" s="1"/>
  <c r="H172" i="4" s="1"/>
  <c r="I172" i="4" s="1"/>
  <c r="F173" i="4"/>
  <c r="G173" i="4" s="1"/>
  <c r="H173" i="4" s="1"/>
  <c r="I173" i="4" s="1"/>
  <c r="F174" i="4"/>
  <c r="G174" i="4" s="1"/>
  <c r="H174" i="4" s="1"/>
  <c r="I174" i="4" s="1"/>
  <c r="F175" i="4"/>
  <c r="G175" i="4" s="1"/>
  <c r="H175" i="4" s="1"/>
  <c r="I175" i="4" s="1"/>
  <c r="F176" i="4"/>
  <c r="G176" i="4" s="1"/>
  <c r="H176" i="4" s="1"/>
  <c r="I176" i="4" s="1"/>
  <c r="F177" i="4"/>
  <c r="G177" i="4" s="1"/>
  <c r="H177" i="4" s="1"/>
  <c r="I177" i="4" s="1"/>
  <c r="F178" i="4"/>
  <c r="G178" i="4" s="1"/>
  <c r="H178" i="4" s="1"/>
  <c r="I178" i="4" s="1"/>
  <c r="F179" i="4"/>
  <c r="G179" i="4" s="1"/>
  <c r="H179" i="4" s="1"/>
  <c r="K179" i="4" s="1"/>
  <c r="F180" i="4"/>
  <c r="G180" i="4" s="1"/>
  <c r="H180" i="4" s="1"/>
  <c r="I180" i="4" s="1"/>
  <c r="F181" i="4"/>
  <c r="G181" i="4" s="1"/>
  <c r="H181" i="4" s="1"/>
  <c r="I181" i="4" s="1"/>
  <c r="F182" i="4"/>
  <c r="G182" i="4" s="1"/>
  <c r="H182" i="4" s="1"/>
  <c r="I182" i="4" s="1"/>
  <c r="F183" i="4"/>
  <c r="G183" i="4" s="1"/>
  <c r="H183" i="4" s="1"/>
  <c r="I183" i="4" s="1"/>
  <c r="F184" i="4"/>
  <c r="G184" i="4" s="1"/>
  <c r="H184" i="4" s="1"/>
  <c r="I184" i="4" s="1"/>
  <c r="F185" i="4"/>
  <c r="G185" i="4" s="1"/>
  <c r="H185" i="4" s="1"/>
  <c r="I185" i="4" s="1"/>
  <c r="F186" i="4"/>
  <c r="G186" i="4" s="1"/>
  <c r="H186" i="4" s="1"/>
  <c r="I186" i="4" s="1"/>
  <c r="F187" i="4"/>
  <c r="G187" i="4" s="1"/>
  <c r="H187" i="4" s="1"/>
  <c r="I187" i="4" s="1"/>
  <c r="F188" i="4"/>
  <c r="G188" i="4" s="1"/>
  <c r="H188" i="4" s="1"/>
  <c r="I188" i="4" s="1"/>
  <c r="F189" i="4"/>
  <c r="G189" i="4" s="1"/>
  <c r="H189" i="4" s="1"/>
  <c r="I189" i="4" s="1"/>
  <c r="F190" i="4"/>
  <c r="G190" i="4" s="1"/>
  <c r="H190" i="4" s="1"/>
  <c r="I190" i="4" s="1"/>
  <c r="F191" i="4"/>
  <c r="G191" i="4" s="1"/>
  <c r="H191" i="4" s="1"/>
  <c r="K191" i="4" s="1"/>
  <c r="F192" i="4"/>
  <c r="G192" i="4" s="1"/>
  <c r="H192" i="4" s="1"/>
  <c r="I192" i="4" s="1"/>
  <c r="F193" i="4"/>
  <c r="G193" i="4" s="1"/>
  <c r="H193" i="4" s="1"/>
  <c r="I193" i="4" s="1"/>
  <c r="F194" i="4"/>
  <c r="G194" i="4" s="1"/>
  <c r="H194" i="4" s="1"/>
  <c r="I194" i="4" s="1"/>
  <c r="F195" i="4"/>
  <c r="G195" i="4" s="1"/>
  <c r="H195" i="4" s="1"/>
  <c r="I195" i="4" s="1"/>
  <c r="F196" i="4"/>
  <c r="G196" i="4" s="1"/>
  <c r="H196" i="4" s="1"/>
  <c r="I196" i="4" s="1"/>
  <c r="F197" i="4"/>
  <c r="G197" i="4" s="1"/>
  <c r="H197" i="4" s="1"/>
  <c r="I197" i="4" s="1"/>
  <c r="F198" i="4"/>
  <c r="G198" i="4" s="1"/>
  <c r="H198" i="4" s="1"/>
  <c r="I198" i="4" s="1"/>
  <c r="F199" i="4"/>
  <c r="G199" i="4" s="1"/>
  <c r="H199" i="4" s="1"/>
  <c r="I199" i="4" s="1"/>
  <c r="F200" i="4"/>
  <c r="G200" i="4" s="1"/>
  <c r="H200" i="4" s="1"/>
  <c r="I200" i="4" s="1"/>
  <c r="F201" i="4"/>
  <c r="G201" i="4" s="1"/>
  <c r="H201" i="4" s="1"/>
  <c r="I201" i="4" s="1"/>
  <c r="F202" i="4"/>
  <c r="G202" i="4" s="1"/>
  <c r="H202" i="4" s="1"/>
  <c r="I202" i="4" s="1"/>
  <c r="F203" i="4"/>
  <c r="G203" i="4" s="1"/>
  <c r="H203" i="4" s="1"/>
  <c r="K203" i="4" s="1"/>
  <c r="F204" i="4"/>
  <c r="G204" i="4" s="1"/>
  <c r="H204" i="4" s="1"/>
  <c r="I204" i="4" s="1"/>
  <c r="F205" i="4"/>
  <c r="G205" i="4" s="1"/>
  <c r="H205" i="4" s="1"/>
  <c r="I205" i="4" s="1"/>
  <c r="F206" i="4"/>
  <c r="G206" i="4" s="1"/>
  <c r="H206" i="4" s="1"/>
  <c r="I206" i="4" s="1"/>
  <c r="F207" i="4"/>
  <c r="G207" i="4" s="1"/>
  <c r="H207" i="4" s="1"/>
  <c r="I207" i="4" s="1"/>
  <c r="F208" i="4"/>
  <c r="G208" i="4" s="1"/>
  <c r="H208" i="4" s="1"/>
  <c r="I208" i="4" s="1"/>
  <c r="F209" i="4"/>
  <c r="G209" i="4" s="1"/>
  <c r="H209" i="4" s="1"/>
  <c r="I209" i="4" s="1"/>
  <c r="F210" i="4"/>
  <c r="G210" i="4" s="1"/>
  <c r="H210" i="4" s="1"/>
  <c r="I210" i="4" s="1"/>
  <c r="F211" i="4"/>
  <c r="G211" i="4" s="1"/>
  <c r="H211" i="4" s="1"/>
  <c r="I211" i="4" s="1"/>
  <c r="F212" i="4"/>
  <c r="G212" i="4" s="1"/>
  <c r="H212" i="4" s="1"/>
  <c r="I212" i="4" s="1"/>
  <c r="F213" i="4"/>
  <c r="G213" i="4" s="1"/>
  <c r="H213" i="4" s="1"/>
  <c r="I213" i="4" s="1"/>
  <c r="F214" i="4"/>
  <c r="G214" i="4" s="1"/>
  <c r="H214" i="4" s="1"/>
  <c r="I214" i="4" s="1"/>
  <c r="F215" i="4"/>
  <c r="G215" i="4" s="1"/>
  <c r="H215" i="4" s="1"/>
  <c r="K215" i="4" s="1"/>
  <c r="F216" i="4"/>
  <c r="G216" i="4" s="1"/>
  <c r="H216" i="4" s="1"/>
  <c r="I216" i="4" s="1"/>
  <c r="F217" i="4"/>
  <c r="G217" i="4" s="1"/>
  <c r="H217" i="4" s="1"/>
  <c r="I217" i="4" s="1"/>
  <c r="F218" i="4"/>
  <c r="G218" i="4" s="1"/>
  <c r="H218" i="4" s="1"/>
  <c r="I218" i="4" s="1"/>
  <c r="F219" i="4"/>
  <c r="G219" i="4" s="1"/>
  <c r="H219" i="4" s="1"/>
  <c r="I219" i="4" s="1"/>
  <c r="F220" i="4"/>
  <c r="G220" i="4" s="1"/>
  <c r="H220" i="4" s="1"/>
  <c r="I220" i="4" s="1"/>
  <c r="F221" i="4"/>
  <c r="G221" i="4" s="1"/>
  <c r="H221" i="4" s="1"/>
  <c r="I221" i="4" s="1"/>
  <c r="F222" i="4"/>
  <c r="G222" i="4" s="1"/>
  <c r="H222" i="4" s="1"/>
  <c r="I222" i="4" s="1"/>
  <c r="F223" i="4"/>
  <c r="G223" i="4" s="1"/>
  <c r="H223" i="4" s="1"/>
  <c r="I223" i="4" s="1"/>
  <c r="F224" i="4"/>
  <c r="G224" i="4" s="1"/>
  <c r="H224" i="4" s="1"/>
  <c r="I224" i="4" s="1"/>
  <c r="F225" i="4"/>
  <c r="G225" i="4" s="1"/>
  <c r="H225" i="4" s="1"/>
  <c r="I225" i="4" s="1"/>
  <c r="F226" i="4"/>
  <c r="G226" i="4" s="1"/>
  <c r="H226" i="4" s="1"/>
  <c r="I226" i="4" s="1"/>
  <c r="F227" i="4"/>
  <c r="G227" i="4" s="1"/>
  <c r="H227" i="4" s="1"/>
  <c r="K227" i="4" s="1"/>
  <c r="F228" i="4"/>
  <c r="G228" i="4" s="1"/>
  <c r="H228" i="4" s="1"/>
  <c r="I228" i="4" s="1"/>
  <c r="F229" i="4"/>
  <c r="G229" i="4" s="1"/>
  <c r="H229" i="4" s="1"/>
  <c r="I229" i="4" s="1"/>
  <c r="F230" i="4"/>
  <c r="G230" i="4" s="1"/>
  <c r="H230" i="4" s="1"/>
  <c r="I230" i="4" s="1"/>
  <c r="F231" i="4"/>
  <c r="G231" i="4" s="1"/>
  <c r="H231" i="4" s="1"/>
  <c r="I231" i="4" s="1"/>
  <c r="F232" i="4"/>
  <c r="G232" i="4" s="1"/>
  <c r="H232" i="4" s="1"/>
  <c r="I232" i="4" s="1"/>
  <c r="F233" i="4"/>
  <c r="G233" i="4" s="1"/>
  <c r="H233" i="4" s="1"/>
  <c r="I233" i="4" s="1"/>
  <c r="F234" i="4"/>
  <c r="G234" i="4" s="1"/>
  <c r="H234" i="4" s="1"/>
  <c r="I234" i="4" s="1"/>
  <c r="F235" i="4"/>
  <c r="G235" i="4" s="1"/>
  <c r="H235" i="4" s="1"/>
  <c r="I235" i="4" s="1"/>
  <c r="F236" i="4"/>
  <c r="G236" i="4" s="1"/>
  <c r="H236" i="4" s="1"/>
  <c r="I236" i="4" s="1"/>
  <c r="F237" i="4"/>
  <c r="G237" i="4" s="1"/>
  <c r="H237" i="4" s="1"/>
  <c r="I237" i="4" s="1"/>
  <c r="F238" i="4"/>
  <c r="G238" i="4" s="1"/>
  <c r="H238" i="4" s="1"/>
  <c r="I238" i="4" s="1"/>
  <c r="F239" i="4"/>
  <c r="G239" i="4" s="1"/>
  <c r="H239" i="4" s="1"/>
  <c r="K239" i="4" s="1"/>
  <c r="F240" i="4"/>
  <c r="G240" i="4" s="1"/>
  <c r="H240" i="4" s="1"/>
  <c r="I240" i="4" s="1"/>
  <c r="F241" i="4"/>
  <c r="G241" i="4" s="1"/>
  <c r="H241" i="4" s="1"/>
  <c r="I241" i="4" s="1"/>
  <c r="F242" i="4"/>
  <c r="G242" i="4" s="1"/>
  <c r="H242" i="4" s="1"/>
  <c r="I242" i="4" s="1"/>
  <c r="F243" i="4"/>
  <c r="G243" i="4" s="1"/>
  <c r="H243" i="4" s="1"/>
  <c r="I243" i="4" s="1"/>
  <c r="F244" i="4"/>
  <c r="G244" i="4" s="1"/>
  <c r="H244" i="4" s="1"/>
  <c r="I244" i="4" s="1"/>
  <c r="F245" i="4"/>
  <c r="G245" i="4" s="1"/>
  <c r="H245" i="4" s="1"/>
  <c r="I245" i="4" s="1"/>
  <c r="F246" i="4"/>
  <c r="G246" i="4" s="1"/>
  <c r="H246" i="4" s="1"/>
  <c r="I246" i="4" s="1"/>
  <c r="F247" i="4"/>
  <c r="G247" i="4" s="1"/>
  <c r="H247" i="4" s="1"/>
  <c r="I247" i="4" s="1"/>
  <c r="F248" i="4"/>
  <c r="G248" i="4" s="1"/>
  <c r="H248" i="4" s="1"/>
  <c r="I248" i="4" s="1"/>
  <c r="F249" i="4"/>
  <c r="G249" i="4" s="1"/>
  <c r="H249" i="4" s="1"/>
  <c r="I249" i="4" s="1"/>
  <c r="F250" i="4"/>
  <c r="G250" i="4" s="1"/>
  <c r="H250" i="4" s="1"/>
  <c r="I250" i="4" s="1"/>
  <c r="F251" i="4"/>
  <c r="G251" i="4" s="1"/>
  <c r="H251" i="4" s="1"/>
  <c r="K251" i="4" s="1"/>
  <c r="F252" i="4"/>
  <c r="G252" i="4" s="1"/>
  <c r="H252" i="4" s="1"/>
  <c r="I252" i="4" s="1"/>
  <c r="F253" i="4"/>
  <c r="G253" i="4" s="1"/>
  <c r="H253" i="4" s="1"/>
  <c r="I253" i="4" s="1"/>
  <c r="F254" i="4"/>
  <c r="G254" i="4" s="1"/>
  <c r="H254" i="4" s="1"/>
  <c r="I254" i="4" s="1"/>
  <c r="F255" i="4"/>
  <c r="G255" i="4" s="1"/>
  <c r="H255" i="4" s="1"/>
  <c r="I255" i="4" s="1"/>
  <c r="F256" i="4"/>
  <c r="G256" i="4" s="1"/>
  <c r="H256" i="4" s="1"/>
  <c r="I256" i="4" s="1"/>
  <c r="F257" i="4"/>
  <c r="G257" i="4" s="1"/>
  <c r="H257" i="4" s="1"/>
  <c r="I257" i="4" s="1"/>
  <c r="F258" i="4"/>
  <c r="G258" i="4" s="1"/>
  <c r="H258" i="4" s="1"/>
  <c r="I258" i="4" s="1"/>
  <c r="F259" i="4"/>
  <c r="G259" i="4" s="1"/>
  <c r="H259" i="4" s="1"/>
  <c r="I259" i="4" s="1"/>
  <c r="F260" i="4"/>
  <c r="G260" i="4" s="1"/>
  <c r="H260" i="4" s="1"/>
  <c r="I260" i="4" s="1"/>
  <c r="F261" i="4"/>
  <c r="G261" i="4" s="1"/>
  <c r="H261" i="4" s="1"/>
  <c r="I261" i="4" s="1"/>
  <c r="F262" i="4"/>
  <c r="G262" i="4" s="1"/>
  <c r="H262" i="4" s="1"/>
  <c r="I262" i="4" s="1"/>
  <c r="F263" i="4"/>
  <c r="G263" i="4" s="1"/>
  <c r="H263" i="4" s="1"/>
  <c r="K263" i="4" s="1"/>
  <c r="F264" i="4"/>
  <c r="G264" i="4" s="1"/>
  <c r="H264" i="4" s="1"/>
  <c r="I264" i="4" s="1"/>
  <c r="F265" i="4"/>
  <c r="G265" i="4" s="1"/>
  <c r="H265" i="4" s="1"/>
  <c r="I265" i="4" s="1"/>
  <c r="F266" i="4"/>
  <c r="G266" i="4" s="1"/>
  <c r="H266" i="4" s="1"/>
  <c r="I266" i="4" s="1"/>
  <c r="F267" i="4"/>
  <c r="G267" i="4" s="1"/>
  <c r="H267" i="4" s="1"/>
  <c r="I267" i="4" s="1"/>
  <c r="F268" i="4"/>
  <c r="G268" i="4" s="1"/>
  <c r="H268" i="4" s="1"/>
  <c r="I268" i="4" s="1"/>
  <c r="F269" i="4"/>
  <c r="G269" i="4" s="1"/>
  <c r="H269" i="4" s="1"/>
  <c r="I269" i="4" s="1"/>
  <c r="F270" i="4"/>
  <c r="G270" i="4" s="1"/>
  <c r="H270" i="4" s="1"/>
  <c r="I270" i="4" s="1"/>
  <c r="F271" i="4"/>
  <c r="G271" i="4" s="1"/>
  <c r="H271" i="4" s="1"/>
  <c r="I271" i="4" s="1"/>
  <c r="F272" i="4"/>
  <c r="G272" i="4" s="1"/>
  <c r="H272" i="4" s="1"/>
  <c r="I272" i="4" s="1"/>
  <c r="F273" i="4"/>
  <c r="G273" i="4" s="1"/>
  <c r="H273" i="4" s="1"/>
  <c r="I273" i="4" s="1"/>
  <c r="F274" i="4"/>
  <c r="G274" i="4" s="1"/>
  <c r="H274" i="4" s="1"/>
  <c r="I274" i="4" s="1"/>
  <c r="F275" i="4"/>
  <c r="G275" i="4" s="1"/>
  <c r="H275" i="4" s="1"/>
  <c r="K275" i="4" s="1"/>
  <c r="F276" i="4"/>
  <c r="G276" i="4" s="1"/>
  <c r="H276" i="4" s="1"/>
  <c r="I276" i="4" s="1"/>
  <c r="F277" i="4"/>
  <c r="G277" i="4" s="1"/>
  <c r="H277" i="4" s="1"/>
  <c r="I277" i="4" s="1"/>
  <c r="F278" i="4"/>
  <c r="G278" i="4" s="1"/>
  <c r="H278" i="4" s="1"/>
  <c r="I278" i="4" s="1"/>
  <c r="F279" i="4"/>
  <c r="G279" i="4" s="1"/>
  <c r="H279" i="4" s="1"/>
  <c r="I279" i="4" s="1"/>
  <c r="F280" i="4"/>
  <c r="G280" i="4" s="1"/>
  <c r="H280" i="4" s="1"/>
  <c r="I280" i="4" s="1"/>
  <c r="F281" i="4"/>
  <c r="G281" i="4" s="1"/>
  <c r="H281" i="4" s="1"/>
  <c r="I281" i="4" s="1"/>
  <c r="F282" i="4"/>
  <c r="G282" i="4" s="1"/>
  <c r="H282" i="4" s="1"/>
  <c r="I282" i="4" s="1"/>
  <c r="F283" i="4"/>
  <c r="G283" i="4" s="1"/>
  <c r="H283" i="4" s="1"/>
  <c r="I283" i="4" s="1"/>
  <c r="F284" i="4"/>
  <c r="G284" i="4" s="1"/>
  <c r="H284" i="4" s="1"/>
  <c r="I284" i="4" s="1"/>
  <c r="F285" i="4"/>
  <c r="G285" i="4" s="1"/>
  <c r="H285" i="4" s="1"/>
  <c r="I285" i="4" s="1"/>
  <c r="F286" i="4"/>
  <c r="G286" i="4" s="1"/>
  <c r="H286" i="4" s="1"/>
  <c r="I286" i="4" s="1"/>
  <c r="F287" i="4"/>
  <c r="G287" i="4" s="1"/>
  <c r="H287" i="4" s="1"/>
  <c r="K287" i="4" s="1"/>
  <c r="F288" i="4"/>
  <c r="G288" i="4" s="1"/>
  <c r="H288" i="4" s="1"/>
  <c r="I288" i="4" s="1"/>
  <c r="F289" i="4"/>
  <c r="G289" i="4" s="1"/>
  <c r="H289" i="4" s="1"/>
  <c r="I289" i="4" s="1"/>
  <c r="F290" i="4"/>
  <c r="G290" i="4" s="1"/>
  <c r="H290" i="4" s="1"/>
  <c r="I290" i="4" s="1"/>
  <c r="F291" i="4"/>
  <c r="G291" i="4" s="1"/>
  <c r="H291" i="4" s="1"/>
  <c r="I291" i="4" s="1"/>
  <c r="F292" i="4"/>
  <c r="G292" i="4" s="1"/>
  <c r="H292" i="4" s="1"/>
  <c r="I292" i="4" s="1"/>
  <c r="F293" i="4"/>
  <c r="G293" i="4" s="1"/>
  <c r="H293" i="4" s="1"/>
  <c r="I293" i="4" s="1"/>
  <c r="F294" i="4"/>
  <c r="G294" i="4" s="1"/>
  <c r="H294" i="4" s="1"/>
  <c r="I294" i="4" s="1"/>
  <c r="F295" i="4"/>
  <c r="G295" i="4" s="1"/>
  <c r="H295" i="4" s="1"/>
  <c r="I295" i="4" s="1"/>
  <c r="F296" i="4"/>
  <c r="G296" i="4" s="1"/>
  <c r="H296" i="4" s="1"/>
  <c r="I296" i="4" s="1"/>
  <c r="F297" i="4"/>
  <c r="G297" i="4" s="1"/>
  <c r="H297" i="4" s="1"/>
  <c r="I297" i="4" s="1"/>
  <c r="F298" i="4"/>
  <c r="G298" i="4" s="1"/>
  <c r="H298" i="4" s="1"/>
  <c r="I298" i="4" s="1"/>
  <c r="F299" i="4"/>
  <c r="G299" i="4" s="1"/>
  <c r="H299" i="4" s="1"/>
  <c r="K299" i="4" s="1"/>
  <c r="F300" i="4"/>
  <c r="G300" i="4" s="1"/>
  <c r="H300" i="4" s="1"/>
  <c r="I300" i="4" s="1"/>
  <c r="F301" i="4"/>
  <c r="G301" i="4" s="1"/>
  <c r="H301" i="4" s="1"/>
  <c r="I301" i="4" s="1"/>
  <c r="F302" i="4"/>
  <c r="G302" i="4" s="1"/>
  <c r="H302" i="4" s="1"/>
  <c r="I302" i="4" s="1"/>
  <c r="F303" i="4"/>
  <c r="G303" i="4" s="1"/>
  <c r="H303" i="4" s="1"/>
  <c r="I303" i="4" s="1"/>
  <c r="F304" i="4"/>
  <c r="G304" i="4" s="1"/>
  <c r="H304" i="4" s="1"/>
  <c r="I304" i="4" s="1"/>
  <c r="F305" i="4"/>
  <c r="G305" i="4" s="1"/>
  <c r="H305" i="4" s="1"/>
  <c r="I305" i="4" s="1"/>
  <c r="F306" i="4"/>
  <c r="G306" i="4" s="1"/>
  <c r="H306" i="4" s="1"/>
  <c r="I306" i="4" s="1"/>
  <c r="F307" i="4"/>
  <c r="G307" i="4" s="1"/>
  <c r="H307" i="4" s="1"/>
  <c r="I307" i="4" s="1"/>
  <c r="F308" i="4"/>
  <c r="G308" i="4" s="1"/>
  <c r="H308" i="4" s="1"/>
  <c r="I308" i="4" s="1"/>
  <c r="F309" i="4"/>
  <c r="G309" i="4" s="1"/>
  <c r="H309" i="4" s="1"/>
  <c r="I309" i="4" s="1"/>
  <c r="F310" i="4"/>
  <c r="G310" i="4" s="1"/>
  <c r="H310" i="4" s="1"/>
  <c r="I310" i="4" s="1"/>
  <c r="F311" i="4"/>
  <c r="G311" i="4" s="1"/>
  <c r="H311" i="4" s="1"/>
  <c r="K311" i="4" s="1"/>
  <c r="F312" i="4"/>
  <c r="G312" i="4" s="1"/>
  <c r="H312" i="4" s="1"/>
  <c r="I312" i="4" s="1"/>
  <c r="F313" i="4"/>
  <c r="G313" i="4" s="1"/>
  <c r="H313" i="4" s="1"/>
  <c r="I313" i="4" s="1"/>
  <c r="F314" i="4"/>
  <c r="G314" i="4" s="1"/>
  <c r="H314" i="4" s="1"/>
  <c r="I314" i="4" s="1"/>
  <c r="F315" i="4"/>
  <c r="G315" i="4" s="1"/>
  <c r="H315" i="4" s="1"/>
  <c r="I315" i="4" s="1"/>
  <c r="F316" i="4"/>
  <c r="G316" i="4" s="1"/>
  <c r="H316" i="4" s="1"/>
  <c r="I316" i="4" s="1"/>
  <c r="F317" i="4"/>
  <c r="G317" i="4" s="1"/>
  <c r="H317" i="4" s="1"/>
  <c r="I317" i="4" s="1"/>
  <c r="F318" i="4"/>
  <c r="G318" i="4" s="1"/>
  <c r="H318" i="4" s="1"/>
  <c r="I318" i="4" s="1"/>
  <c r="F319" i="4"/>
  <c r="G319" i="4" s="1"/>
  <c r="H319" i="4" s="1"/>
  <c r="I319" i="4" s="1"/>
  <c r="F320" i="4"/>
  <c r="G320" i="4" s="1"/>
  <c r="H320" i="4" s="1"/>
  <c r="I320" i="4" s="1"/>
  <c r="F10" i="4"/>
  <c r="G10" i="4" s="1"/>
  <c r="H10" i="4" s="1"/>
  <c r="I10" i="4" s="1"/>
  <c r="K296" i="4" l="1"/>
  <c r="K224" i="4"/>
  <c r="K152" i="4"/>
  <c r="K80" i="4"/>
  <c r="K295" i="4"/>
  <c r="K223" i="4"/>
  <c r="K151" i="4"/>
  <c r="K79" i="4"/>
  <c r="K284" i="4"/>
  <c r="K212" i="4"/>
  <c r="K140" i="4"/>
  <c r="K68" i="4"/>
  <c r="K283" i="4"/>
  <c r="K211" i="4"/>
  <c r="K139" i="4"/>
  <c r="K67" i="4"/>
  <c r="K272" i="4"/>
  <c r="K200" i="4"/>
  <c r="K128" i="4"/>
  <c r="K56" i="4"/>
  <c r="K271" i="4"/>
  <c r="K199" i="4"/>
  <c r="K127" i="4"/>
  <c r="K55" i="4"/>
  <c r="K260" i="4"/>
  <c r="K188" i="4"/>
  <c r="K116" i="4"/>
  <c r="K44" i="4"/>
  <c r="K259" i="4"/>
  <c r="K187" i="4"/>
  <c r="K115" i="4"/>
  <c r="K43" i="4"/>
  <c r="K320" i="4"/>
  <c r="K248" i="4"/>
  <c r="K176" i="4"/>
  <c r="K104" i="4"/>
  <c r="K32" i="4"/>
  <c r="K319" i="4"/>
  <c r="K247" i="4"/>
  <c r="K175" i="4"/>
  <c r="K103" i="4"/>
  <c r="K31" i="4"/>
  <c r="K308" i="4"/>
  <c r="K236" i="4"/>
  <c r="K164" i="4"/>
  <c r="K92" i="4"/>
  <c r="K20" i="4"/>
  <c r="K307" i="4"/>
  <c r="K235" i="4"/>
  <c r="K163" i="4"/>
  <c r="K91" i="4"/>
  <c r="K19" i="4"/>
  <c r="K318" i="4"/>
  <c r="K306" i="4"/>
  <c r="K294" i="4"/>
  <c r="K282" i="4"/>
  <c r="K270" i="4"/>
  <c r="K258" i="4"/>
  <c r="K246" i="4"/>
  <c r="K234" i="4"/>
  <c r="K222" i="4"/>
  <c r="K210" i="4"/>
  <c r="K198" i="4"/>
  <c r="K186" i="4"/>
  <c r="K174" i="4"/>
  <c r="K162" i="4"/>
  <c r="K150" i="4"/>
  <c r="K138" i="4"/>
  <c r="K126" i="4"/>
  <c r="K114" i="4"/>
  <c r="K102" i="4"/>
  <c r="K90" i="4"/>
  <c r="K78" i="4"/>
  <c r="K66" i="4"/>
  <c r="K54" i="4"/>
  <c r="K42" i="4"/>
  <c r="K30" i="4"/>
  <c r="K18" i="4"/>
  <c r="K317" i="4"/>
  <c r="K305" i="4"/>
  <c r="K293" i="4"/>
  <c r="K281" i="4"/>
  <c r="K269" i="4"/>
  <c r="K257" i="4"/>
  <c r="K245" i="4"/>
  <c r="K233" i="4"/>
  <c r="K221" i="4"/>
  <c r="K209" i="4"/>
  <c r="K197" i="4"/>
  <c r="K185" i="4"/>
  <c r="K173" i="4"/>
  <c r="K161" i="4"/>
  <c r="K149" i="4"/>
  <c r="K137" i="4"/>
  <c r="K125" i="4"/>
  <c r="K113" i="4"/>
  <c r="K101" i="4"/>
  <c r="K89" i="4"/>
  <c r="K77" i="4"/>
  <c r="K65" i="4"/>
  <c r="K53" i="4"/>
  <c r="K41" i="4"/>
  <c r="K29" i="4"/>
  <c r="K17" i="4"/>
  <c r="K316" i="4"/>
  <c r="K304" i="4"/>
  <c r="K292" i="4"/>
  <c r="K280" i="4"/>
  <c r="K268" i="4"/>
  <c r="K256" i="4"/>
  <c r="K244" i="4"/>
  <c r="K232" i="4"/>
  <c r="K220" i="4"/>
  <c r="K208" i="4"/>
  <c r="K196" i="4"/>
  <c r="K184" i="4"/>
  <c r="K172" i="4"/>
  <c r="K160" i="4"/>
  <c r="K148" i="4"/>
  <c r="K136" i="4"/>
  <c r="K124" i="4"/>
  <c r="K112" i="4"/>
  <c r="K100" i="4"/>
  <c r="K88" i="4"/>
  <c r="K76" i="4"/>
  <c r="K64" i="4"/>
  <c r="K52" i="4"/>
  <c r="K40" i="4"/>
  <c r="K28" i="4"/>
  <c r="K16" i="4"/>
  <c r="K315" i="4"/>
  <c r="K303" i="4"/>
  <c r="K291" i="4"/>
  <c r="K279" i="4"/>
  <c r="K267" i="4"/>
  <c r="K255" i="4"/>
  <c r="K243" i="4"/>
  <c r="K231" i="4"/>
  <c r="K219" i="4"/>
  <c r="K207" i="4"/>
  <c r="K195" i="4"/>
  <c r="K183" i="4"/>
  <c r="K171" i="4"/>
  <c r="K159" i="4"/>
  <c r="K147" i="4"/>
  <c r="K135" i="4"/>
  <c r="K123" i="4"/>
  <c r="K111" i="4"/>
  <c r="K99" i="4"/>
  <c r="K87" i="4"/>
  <c r="K75" i="4"/>
  <c r="K63" i="4"/>
  <c r="K51" i="4"/>
  <c r="K39" i="4"/>
  <c r="K27" i="4"/>
  <c r="K15" i="4"/>
  <c r="K314" i="4"/>
  <c r="K302" i="4"/>
  <c r="K290" i="4"/>
  <c r="K278" i="4"/>
  <c r="K266" i="4"/>
  <c r="K254" i="4"/>
  <c r="K242" i="4"/>
  <c r="K230" i="4"/>
  <c r="K218" i="4"/>
  <c r="K206" i="4"/>
  <c r="K194" i="4"/>
  <c r="K182" i="4"/>
  <c r="K170" i="4"/>
  <c r="K158" i="4"/>
  <c r="K146" i="4"/>
  <c r="K134" i="4"/>
  <c r="K122" i="4"/>
  <c r="K110" i="4"/>
  <c r="K98" i="4"/>
  <c r="K86" i="4"/>
  <c r="K74" i="4"/>
  <c r="K62" i="4"/>
  <c r="K50" i="4"/>
  <c r="K38" i="4"/>
  <c r="K26" i="4"/>
  <c r="K14" i="4"/>
  <c r="K313" i="4"/>
  <c r="K301" i="4"/>
  <c r="K289" i="4"/>
  <c r="K277" i="4"/>
  <c r="K265" i="4"/>
  <c r="K253" i="4"/>
  <c r="K241" i="4"/>
  <c r="K229" i="4"/>
  <c r="K217" i="4"/>
  <c r="K205" i="4"/>
  <c r="K193" i="4"/>
  <c r="K181" i="4"/>
  <c r="K169" i="4"/>
  <c r="K157" i="4"/>
  <c r="K145" i="4"/>
  <c r="K133" i="4"/>
  <c r="K121" i="4"/>
  <c r="K109" i="4"/>
  <c r="K97" i="4"/>
  <c r="K85" i="4"/>
  <c r="K73" i="4"/>
  <c r="K61" i="4"/>
  <c r="K49" i="4"/>
  <c r="K37" i="4"/>
  <c r="K25" i="4"/>
  <c r="K13" i="4"/>
  <c r="K312" i="4"/>
  <c r="K300" i="4"/>
  <c r="K288" i="4"/>
  <c r="K276" i="4"/>
  <c r="K264" i="4"/>
  <c r="K252" i="4"/>
  <c r="K240" i="4"/>
  <c r="K228" i="4"/>
  <c r="K216" i="4"/>
  <c r="K204" i="4"/>
  <c r="K192" i="4"/>
  <c r="K180" i="4"/>
  <c r="K168" i="4"/>
  <c r="K156" i="4"/>
  <c r="K144" i="4"/>
  <c r="K132" i="4"/>
  <c r="K120" i="4"/>
  <c r="K108" i="4"/>
  <c r="K96" i="4"/>
  <c r="K84" i="4"/>
  <c r="K72" i="4"/>
  <c r="K60" i="4"/>
  <c r="K48" i="4"/>
  <c r="K36" i="4"/>
  <c r="K24" i="4"/>
  <c r="K12" i="4"/>
  <c r="K310" i="4"/>
  <c r="K298" i="4"/>
  <c r="K286" i="4"/>
  <c r="K274" i="4"/>
  <c r="K262" i="4"/>
  <c r="K250" i="4"/>
  <c r="K238" i="4"/>
  <c r="K226" i="4"/>
  <c r="K214" i="4"/>
  <c r="K202" i="4"/>
  <c r="K190" i="4"/>
  <c r="K178" i="4"/>
  <c r="K166" i="4"/>
  <c r="K154" i="4"/>
  <c r="K142" i="4"/>
  <c r="K130" i="4"/>
  <c r="K118" i="4"/>
  <c r="K106" i="4"/>
  <c r="K94" i="4"/>
  <c r="K82" i="4"/>
  <c r="K70" i="4"/>
  <c r="K58" i="4"/>
  <c r="K46" i="4"/>
  <c r="K34" i="4"/>
  <c r="K22" i="4"/>
  <c r="K10" i="4"/>
  <c r="K309" i="4"/>
  <c r="K297" i="4"/>
  <c r="K285" i="4"/>
  <c r="K273" i="4"/>
  <c r="K261" i="4"/>
  <c r="K249" i="4"/>
  <c r="K237" i="4"/>
  <c r="K225" i="4"/>
  <c r="K213" i="4"/>
  <c r="K201" i="4"/>
  <c r="K189" i="4"/>
  <c r="K177" i="4"/>
  <c r="K165" i="4"/>
  <c r="K153" i="4"/>
  <c r="K141" i="4"/>
  <c r="K129" i="4"/>
  <c r="K117" i="4"/>
  <c r="K105" i="4"/>
  <c r="K93" i="4"/>
  <c r="K81" i="4"/>
  <c r="K69" i="4"/>
  <c r="K57" i="4"/>
  <c r="K45" i="4"/>
  <c r="K33" i="4"/>
  <c r="K21" i="4"/>
  <c r="J310" i="4"/>
  <c r="J298" i="4"/>
  <c r="J286" i="4"/>
  <c r="J274" i="4"/>
  <c r="J262" i="4"/>
  <c r="J250" i="4"/>
  <c r="J238" i="4"/>
  <c r="J226" i="4"/>
  <c r="J214" i="4"/>
  <c r="J202" i="4"/>
  <c r="J190" i="4"/>
  <c r="J178" i="4"/>
  <c r="J166" i="4"/>
  <c r="J154" i="4"/>
  <c r="J142" i="4"/>
  <c r="J130" i="4"/>
  <c r="J118" i="4"/>
  <c r="J106" i="4"/>
  <c r="J94" i="4"/>
  <c r="J82" i="4"/>
  <c r="J70" i="4"/>
  <c r="J58" i="4"/>
  <c r="J46" i="4"/>
  <c r="J34" i="4"/>
  <c r="J22" i="4"/>
  <c r="J309" i="4"/>
  <c r="J297" i="4"/>
  <c r="J285" i="4"/>
  <c r="J273" i="4"/>
  <c r="J261" i="4"/>
  <c r="J249" i="4"/>
  <c r="J237" i="4"/>
  <c r="J225" i="4"/>
  <c r="J213" i="4"/>
  <c r="J201" i="4"/>
  <c r="J189" i="4"/>
  <c r="J177" i="4"/>
  <c r="J165" i="4"/>
  <c r="J153" i="4"/>
  <c r="J141" i="4"/>
  <c r="J129" i="4"/>
  <c r="J117" i="4"/>
  <c r="J105" i="4"/>
  <c r="J93" i="4"/>
  <c r="J81" i="4"/>
  <c r="J69" i="4"/>
  <c r="J57" i="4"/>
  <c r="J45" i="4"/>
  <c r="J33" i="4"/>
  <c r="J21" i="4"/>
  <c r="J320" i="4"/>
  <c r="J308" i="4"/>
  <c r="J296" i="4"/>
  <c r="J284" i="4"/>
  <c r="J272" i="4"/>
  <c r="J260" i="4"/>
  <c r="J248" i="4"/>
  <c r="J236" i="4"/>
  <c r="J224" i="4"/>
  <c r="J212" i="4"/>
  <c r="J200" i="4"/>
  <c r="J188" i="4"/>
  <c r="J176" i="4"/>
  <c r="J164" i="4"/>
  <c r="J152" i="4"/>
  <c r="J140" i="4"/>
  <c r="J128" i="4"/>
  <c r="J116" i="4"/>
  <c r="J104" i="4"/>
  <c r="J92" i="4"/>
  <c r="J80" i="4"/>
  <c r="J68" i="4"/>
  <c r="J56" i="4"/>
  <c r="J44" i="4"/>
  <c r="J32" i="4"/>
  <c r="J20" i="4"/>
  <c r="J319" i="4"/>
  <c r="J307" i="4"/>
  <c r="J295" i="4"/>
  <c r="J283" i="4"/>
  <c r="J271" i="4"/>
  <c r="J259" i="4"/>
  <c r="J247" i="4"/>
  <c r="J235" i="4"/>
  <c r="J223" i="4"/>
  <c r="J211" i="4"/>
  <c r="J199" i="4"/>
  <c r="J187" i="4"/>
  <c r="J175" i="4"/>
  <c r="J163" i="4"/>
  <c r="J151" i="4"/>
  <c r="J139" i="4"/>
  <c r="J127" i="4"/>
  <c r="J115" i="4"/>
  <c r="J103" i="4"/>
  <c r="J91" i="4"/>
  <c r="J79" i="4"/>
  <c r="J67" i="4"/>
  <c r="J55" i="4"/>
  <c r="J43" i="4"/>
  <c r="J31" i="4"/>
  <c r="J19" i="4"/>
  <c r="J318" i="4"/>
  <c r="J306" i="4"/>
  <c r="J294" i="4"/>
  <c r="J282" i="4"/>
  <c r="J270" i="4"/>
  <c r="J258" i="4"/>
  <c r="J246" i="4"/>
  <c r="J234" i="4"/>
  <c r="J222" i="4"/>
  <c r="J210" i="4"/>
  <c r="J198" i="4"/>
  <c r="J186" i="4"/>
  <c r="J174" i="4"/>
  <c r="J162" i="4"/>
  <c r="J150" i="4"/>
  <c r="J138" i="4"/>
  <c r="J126" i="4"/>
  <c r="J114" i="4"/>
  <c r="J102" i="4"/>
  <c r="J90" i="4"/>
  <c r="J78" i="4"/>
  <c r="J66" i="4"/>
  <c r="J54" i="4"/>
  <c r="J42" i="4"/>
  <c r="J30" i="4"/>
  <c r="J18" i="4"/>
  <c r="J293" i="4"/>
  <c r="J281" i="4"/>
  <c r="J257" i="4"/>
  <c r="J245" i="4"/>
  <c r="J233" i="4"/>
  <c r="J221" i="4"/>
  <c r="J209" i="4"/>
  <c r="J197" i="4"/>
  <c r="J185" i="4"/>
  <c r="J173" i="4"/>
  <c r="J161" i="4"/>
  <c r="J149" i="4"/>
  <c r="J137" i="4"/>
  <c r="J125" i="4"/>
  <c r="J113" i="4"/>
  <c r="J101" i="4"/>
  <c r="J89" i="4"/>
  <c r="J77" i="4"/>
  <c r="J65" i="4"/>
  <c r="J53" i="4"/>
  <c r="J41" i="4"/>
  <c r="J29" i="4"/>
  <c r="J17" i="4"/>
  <c r="J317" i="4"/>
  <c r="J305" i="4"/>
  <c r="J269" i="4"/>
  <c r="J316" i="4"/>
  <c r="J304" i="4"/>
  <c r="J292" i="4"/>
  <c r="J280" i="4"/>
  <c r="J268" i="4"/>
  <c r="J256" i="4"/>
  <c r="J244" i="4"/>
  <c r="J232" i="4"/>
  <c r="J220" i="4"/>
  <c r="J208" i="4"/>
  <c r="J196" i="4"/>
  <c r="J184" i="4"/>
  <c r="J172" i="4"/>
  <c r="J160" i="4"/>
  <c r="J148" i="4"/>
  <c r="J136" i="4"/>
  <c r="J124" i="4"/>
  <c r="J112" i="4"/>
  <c r="J100" i="4"/>
  <c r="J88" i="4"/>
  <c r="J76" i="4"/>
  <c r="J64" i="4"/>
  <c r="J52" i="4"/>
  <c r="J40" i="4"/>
  <c r="J28" i="4"/>
  <c r="J16" i="4"/>
  <c r="J315" i="4"/>
  <c r="J303" i="4"/>
  <c r="J291" i="4"/>
  <c r="J279" i="4"/>
  <c r="J267" i="4"/>
  <c r="J255" i="4"/>
  <c r="J243" i="4"/>
  <c r="J231" i="4"/>
  <c r="J219" i="4"/>
  <c r="J207" i="4"/>
  <c r="J195" i="4"/>
  <c r="J183" i="4"/>
  <c r="J171" i="4"/>
  <c r="J159" i="4"/>
  <c r="J147" i="4"/>
  <c r="J135" i="4"/>
  <c r="J123" i="4"/>
  <c r="J111" i="4"/>
  <c r="J99" i="4"/>
  <c r="J87" i="4"/>
  <c r="J75" i="4"/>
  <c r="J63" i="4"/>
  <c r="J51" i="4"/>
  <c r="J39" i="4"/>
  <c r="J27" i="4"/>
  <c r="J15" i="4"/>
  <c r="J314" i="4"/>
  <c r="J302" i="4"/>
  <c r="J290" i="4"/>
  <c r="J278" i="4"/>
  <c r="J266" i="4"/>
  <c r="J254" i="4"/>
  <c r="J242" i="4"/>
  <c r="J230" i="4"/>
  <c r="J218" i="4"/>
  <c r="J206" i="4"/>
  <c r="J194" i="4"/>
  <c r="J182" i="4"/>
  <c r="J170" i="4"/>
  <c r="J158" i="4"/>
  <c r="J146" i="4"/>
  <c r="J134" i="4"/>
  <c r="J122" i="4"/>
  <c r="J110" i="4"/>
  <c r="J98" i="4"/>
  <c r="J86" i="4"/>
  <c r="J74" i="4"/>
  <c r="J62" i="4"/>
  <c r="J50" i="4"/>
  <c r="J38" i="4"/>
  <c r="J26" i="4"/>
  <c r="J14" i="4"/>
  <c r="J313" i="4"/>
  <c r="J301" i="4"/>
  <c r="J289" i="4"/>
  <c r="J277" i="4"/>
  <c r="J265" i="4"/>
  <c r="J253" i="4"/>
  <c r="J241" i="4"/>
  <c r="J229" i="4"/>
  <c r="J217" i="4"/>
  <c r="J205" i="4"/>
  <c r="J193" i="4"/>
  <c r="J181" i="4"/>
  <c r="J169" i="4"/>
  <c r="J157" i="4"/>
  <c r="J145" i="4"/>
  <c r="J133" i="4"/>
  <c r="J121" i="4"/>
  <c r="J109" i="4"/>
  <c r="J97" i="4"/>
  <c r="J85" i="4"/>
  <c r="J73" i="4"/>
  <c r="J61" i="4"/>
  <c r="J49" i="4"/>
  <c r="J37" i="4"/>
  <c r="J25" i="4"/>
  <c r="J13" i="4"/>
  <c r="J312" i="4"/>
  <c r="J300" i="4"/>
  <c r="J288" i="4"/>
  <c r="J276" i="4"/>
  <c r="J264" i="4"/>
  <c r="J252" i="4"/>
  <c r="J240" i="4"/>
  <c r="J228" i="4"/>
  <c r="J216" i="4"/>
  <c r="J204" i="4"/>
  <c r="J192" i="4"/>
  <c r="J180" i="4"/>
  <c r="J168" i="4"/>
  <c r="J156" i="4"/>
  <c r="J144" i="4"/>
  <c r="J132" i="4"/>
  <c r="J120" i="4"/>
  <c r="J108" i="4"/>
  <c r="J96" i="4"/>
  <c r="J84" i="4"/>
  <c r="J72" i="4"/>
  <c r="J60" i="4"/>
  <c r="J48" i="4"/>
  <c r="J36" i="4"/>
  <c r="J24" i="4"/>
  <c r="J12" i="4"/>
  <c r="I311" i="4"/>
  <c r="I299" i="4"/>
  <c r="I287" i="4"/>
  <c r="I275" i="4"/>
  <c r="I263" i="4"/>
  <c r="I251" i="4"/>
  <c r="I239" i="4"/>
  <c r="I227" i="4"/>
  <c r="I215" i="4"/>
  <c r="I203" i="4"/>
  <c r="I191" i="4"/>
  <c r="I179" i="4"/>
  <c r="I167" i="4"/>
  <c r="I155" i="4"/>
  <c r="I143" i="4"/>
  <c r="I131" i="4"/>
  <c r="I119" i="4"/>
  <c r="I107" i="4"/>
  <c r="I95" i="4"/>
  <c r="I83" i="4"/>
  <c r="I71" i="4"/>
  <c r="I59" i="4"/>
  <c r="I47" i="4"/>
  <c r="I35" i="4"/>
  <c r="I23" i="4"/>
  <c r="I11" i="4"/>
  <c r="P4" i="4" l="1"/>
  <c r="Q4" i="4"/>
  <c r="P3" i="4"/>
  <c r="Q3" i="4"/>
  <c r="J311" i="4"/>
  <c r="J47" i="4"/>
  <c r="J191" i="4"/>
  <c r="J299" i="4"/>
  <c r="J167" i="4"/>
  <c r="J35" i="4"/>
  <c r="J59" i="4"/>
  <c r="J203" i="4"/>
  <c r="J215" i="4"/>
  <c r="J227" i="4"/>
  <c r="J143" i="4"/>
  <c r="J83" i="4"/>
  <c r="J95" i="4"/>
  <c r="J239" i="4"/>
  <c r="J107" i="4"/>
  <c r="J251" i="4"/>
  <c r="J23" i="4"/>
  <c r="J71" i="4"/>
  <c r="J119" i="4"/>
  <c r="J263" i="4"/>
  <c r="J287" i="4"/>
  <c r="J131" i="4"/>
  <c r="J275" i="4"/>
  <c r="J155" i="4"/>
  <c r="J179" i="4"/>
  <c r="J11" i="4"/>
  <c r="J10" i="4"/>
  <c r="B39" i="1" a="1"/>
  <c r="B39" i="1" s="1"/>
  <c r="O47" i="3" a="1"/>
  <c r="O47" i="3" s="1"/>
  <c r="L47" i="3" a="1"/>
  <c r="L47" i="3" s="1"/>
  <c r="I47" i="3" a="1"/>
  <c r="I47" i="3" s="1"/>
  <c r="F2" i="3" a="1"/>
  <c r="F2" i="3" s="1"/>
  <c r="Q5" i="4" l="1"/>
  <c r="R3" i="4"/>
  <c r="P5" i="4"/>
  <c r="R4" i="4"/>
  <c r="K1" i="4"/>
  <c r="F47" i="3" a="1"/>
  <c r="F47" i="3" s="1"/>
  <c r="R5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8EB1E9-A95C-4133-8C1B-77947A8223DF}" keepAlive="1" name="Query - Employee Performance Score" description="Connection to the 'Employee Performance Score' query in the workbook." type="5" refreshedVersion="8" background="1">
    <dbPr connection="Provider=Microsoft.Mashup.OleDb.1;Data Source=$Workbook$;Location=&quot;Employee Performance Score&quot;;Extended Properties=&quot;&quot;" command="SELECT * FROM [Employee Performance Score]"/>
  </connection>
  <connection id="2" xr16:uid="{3A202056-6E2E-4747-8363-AAC9FB231D49}" keepAlive="1" name="Query - Employee Performance Score and Absence" description="Connection to the 'Employee Performance Score and Absence' query in the workbook." type="5" refreshedVersion="8" background="1" saveData="1">
    <dbPr connection="Provider=Microsoft.Mashup.OleDb.1;Data Source=$Workbook$;Location=&quot;Employee Performance Score and Absence&quot;;Extended Properties=&quot;&quot;" command="SELECT * FROM [Employee Performance Score and Absence]"/>
  </connection>
  <connection id="3" xr16:uid="{299624A0-8FF7-420B-92C1-AB6B1461B0B5}" keepAlive="1" name="Query - Terminated Employee Data" description="Connection to the 'Terminated Employee Data' query in the workbook." type="5" refreshedVersion="8" background="1">
    <dbPr connection="Provider=Microsoft.Mashup.OleDb.1;Data Source=$Workbook$;Location=&quot;Terminated Employee Data&quot;;Extended Properties=&quot;&quot;" command="SELECT * FROM [Terminated Employee Data]"/>
  </connection>
  <connection id="4" xr16:uid="{62197A18-9ACB-4165-8AB6-16956E7EB39D}" keepAlive="1" name="Query - Truncated Employee Performance Score (for Data Model)1" description="Connection to the 'Truncated Employee Performance Score (for Data Model)' query in the workbook." type="5" refreshedVersion="8" background="1" saveData="1">
    <dbPr connection="Provider=Microsoft.Mashup.OleDb.1;Data Source=$Workbook$;Location=&quot;Truncated Employee Performance Score (for Data Model)&quot;;Extended Properties=&quot;&quot;" command="SELECT * FROM [Truncated Employee Performance Score (for Data Model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<sst xmlns="http://schemas.openxmlformats.org/spreadsheetml/2006/main" count="478" uniqueCount="111">
  <si>
    <t>PerformanceScore</t>
  </si>
  <si>
    <t>Exceeds</t>
  </si>
  <si>
    <t>Fully Meets</t>
  </si>
  <si>
    <t>Needs Improvement</t>
  </si>
  <si>
    <t>PIP</t>
  </si>
  <si>
    <t>Grand Total</t>
  </si>
  <si>
    <t>Very Dissatisfied</t>
  </si>
  <si>
    <t>Dissatisfied</t>
  </si>
  <si>
    <t>Neutral</t>
  </si>
  <si>
    <t>Satisfied</t>
  </si>
  <si>
    <t>Very Satisfied</t>
  </si>
  <si>
    <t>Another position</t>
  </si>
  <si>
    <t>attendance</t>
  </si>
  <si>
    <t>career change</t>
  </si>
  <si>
    <t>Fatal attraction</t>
  </si>
  <si>
    <t>gross misconduct</t>
  </si>
  <si>
    <t>hours</t>
  </si>
  <si>
    <t>Learned that he is a gangster</t>
  </si>
  <si>
    <t>maternity leave - did not return</t>
  </si>
  <si>
    <t>medical issues</t>
  </si>
  <si>
    <t>military</t>
  </si>
  <si>
    <t>more money</t>
  </si>
  <si>
    <t>no-call, no-show</t>
  </si>
  <si>
    <t>performance</t>
  </si>
  <si>
    <t>relocation out of area</t>
  </si>
  <si>
    <t>retiring</t>
  </si>
  <si>
    <t>return to school</t>
  </si>
  <si>
    <t>unhappy</t>
  </si>
  <si>
    <t>Sex</t>
  </si>
  <si>
    <t>Percentage of Performance Score</t>
  </si>
  <si>
    <t>% of PerformanceScore</t>
  </si>
  <si>
    <t>Male</t>
  </si>
  <si>
    <t>Female</t>
  </si>
  <si>
    <t>We observe that most (90.04%) of employees either exceed or fully meet the performance requirement</t>
  </si>
  <si>
    <t>Performance Score and Employee Satisfaction</t>
  </si>
  <si>
    <t xml:space="preserve">In other words, employees that exceed or meet the performance assessment have higher employee satisfaction and vice versa. </t>
  </si>
  <si>
    <t>% of Performance Score</t>
  </si>
  <si>
    <t>Employee Satisfaction Level</t>
  </si>
  <si>
    <t>RaceDesc</t>
  </si>
  <si>
    <t>American Indian or Alaska Native</t>
  </si>
  <si>
    <t>Asian</t>
  </si>
  <si>
    <t>Black or African American</t>
  </si>
  <si>
    <t>Hispanic</t>
  </si>
  <si>
    <t>Two or more races</t>
  </si>
  <si>
    <t>White</t>
  </si>
  <si>
    <t>Reason for Termination</t>
  </si>
  <si>
    <t xml:space="preserve"> </t>
  </si>
  <si>
    <r>
      <t xml:space="preserve">We observe that performance score and employee satisfaction appear to be </t>
    </r>
    <r>
      <rPr>
        <b/>
        <sz val="11"/>
        <color theme="1"/>
        <rFont val="Calibri"/>
        <family val="2"/>
        <scheme val="minor"/>
      </rPr>
      <t>positively correlated</t>
    </r>
    <r>
      <rPr>
        <sz val="11"/>
        <color theme="1"/>
        <rFont val="Calibri"/>
        <family val="2"/>
        <scheme val="minor"/>
      </rPr>
      <t>.</t>
    </r>
  </si>
  <si>
    <t>We observe that performance score percentage between male and female remain largely consistent</t>
  </si>
  <si>
    <r>
      <t xml:space="preserve">In other words, Sex likely has </t>
    </r>
    <r>
      <rPr>
        <b/>
        <sz val="11"/>
        <color theme="1"/>
        <rFont val="Calibri"/>
        <family val="2"/>
        <scheme val="minor"/>
      </rPr>
      <t>little to no impact</t>
    </r>
    <r>
      <rPr>
        <sz val="11"/>
        <color theme="1"/>
        <rFont val="Calibri"/>
        <family val="2"/>
        <scheme val="minor"/>
      </rPr>
      <t xml:space="preserve"> on performance score</t>
    </r>
  </si>
  <si>
    <t>Department</t>
  </si>
  <si>
    <t>IT/IS</t>
  </si>
  <si>
    <t xml:space="preserve">Production       </t>
  </si>
  <si>
    <t>Sales</t>
  </si>
  <si>
    <t>Software Engineering</t>
  </si>
  <si>
    <t>Admin Offices</t>
  </si>
  <si>
    <t>Executive Office</t>
  </si>
  <si>
    <t>Sales department exhibits higher percentage of employees under PIP than the rest of the departments</t>
  </si>
  <si>
    <t xml:space="preserve">Production and Software Engineering deparments exhibit higher percentage of employees who need improvement, but they also </t>
  </si>
  <si>
    <t>show high percentage of employees exceeding performance expectations.</t>
  </si>
  <si>
    <t>EDA GOAL</t>
  </si>
  <si>
    <t>Can we fit a model that forecasts employee performance?</t>
  </si>
  <si>
    <t>Can we fit a model that predict termination?</t>
  </si>
  <si>
    <t>Can we identify any factors that contribute to employee termination?</t>
  </si>
  <si>
    <t>Can we identify any factors that contribute to employee performance?</t>
  </si>
  <si>
    <r>
      <t>We observe that Black/African Americans and Mixed raced employees exhibit</t>
    </r>
    <r>
      <rPr>
        <b/>
        <sz val="11"/>
        <color theme="1"/>
        <rFont val="Calibri"/>
        <family val="2"/>
        <scheme val="minor"/>
      </rPr>
      <t xml:space="preserve"> higher percentage of employees needing improvement/on PIP </t>
    </r>
    <r>
      <rPr>
        <sz val="11"/>
        <color theme="1"/>
        <rFont val="Calibri"/>
        <family val="2"/>
        <scheme val="minor"/>
      </rPr>
      <t>in their race category</t>
    </r>
  </si>
  <si>
    <r>
      <t xml:space="preserve">However, </t>
    </r>
    <r>
      <rPr>
        <b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individual race categories </t>
    </r>
    <r>
      <rPr>
        <b/>
        <sz val="11"/>
        <color theme="1"/>
        <rFont val="Calibri"/>
        <family val="2"/>
        <scheme val="minor"/>
      </rPr>
      <t>fully meet performance expectations</t>
    </r>
    <r>
      <rPr>
        <sz val="11"/>
        <color theme="1"/>
        <rFont val="Calibri"/>
        <family val="2"/>
        <scheme val="minor"/>
      </rPr>
      <t xml:space="preserve"> and therefore aforementioned trend must to studied further to ascertain its statistical significance</t>
    </r>
  </si>
  <si>
    <t>Performance Score and Reason for Termination (by Row Total %)</t>
  </si>
  <si>
    <t>Performance Score compared to Sex (by Column Total %)</t>
  </si>
  <si>
    <t>Performance Score and Race (by Column Total %)</t>
  </si>
  <si>
    <t>Performance Score Percentage across Department (by Row Total %)</t>
  </si>
  <si>
    <t>EmploymentStatus</t>
  </si>
  <si>
    <t>Terminated for Cause</t>
  </si>
  <si>
    <t>Voluntarily Terminated</t>
  </si>
  <si>
    <r>
      <t xml:space="preserve">We observe </t>
    </r>
    <r>
      <rPr>
        <b/>
        <sz val="11"/>
        <color theme="1"/>
        <rFont val="Calibri"/>
        <family val="2"/>
        <scheme val="minor"/>
      </rPr>
      <t xml:space="preserve">certain reasons for termination </t>
    </r>
    <r>
      <rPr>
        <sz val="11"/>
        <color theme="1"/>
        <rFont val="Calibri"/>
        <family val="2"/>
        <scheme val="minor"/>
      </rPr>
      <t>contained higher percentage of employees who were not meeting performance expectations</t>
    </r>
  </si>
  <si>
    <r>
      <t xml:space="preserve">Termination due to </t>
    </r>
    <r>
      <rPr>
        <b/>
        <sz val="11"/>
        <color theme="1"/>
        <rFont val="Calibri"/>
        <family val="2"/>
        <scheme val="minor"/>
      </rPr>
      <t xml:space="preserve">performance, no-call, no-show, military, career change, employee satisfaction (i.e., unhappy) </t>
    </r>
    <r>
      <rPr>
        <sz val="11"/>
        <color theme="1"/>
        <rFont val="Calibri"/>
        <family val="2"/>
        <scheme val="minor"/>
      </rPr>
      <t>are few examples</t>
    </r>
  </si>
  <si>
    <t>A follow-up outlook categorizing termination as either voluntary or enforced tell us the following:</t>
  </si>
  <si>
    <r>
      <t xml:space="preserve">employees terminated for cause generally experienced lower performance assessments </t>
    </r>
    <r>
      <rPr>
        <sz val="11"/>
        <color theme="1"/>
        <rFont val="Calibri"/>
        <family val="2"/>
        <scheme val="minor"/>
      </rPr>
      <t>compared to employees who resigned</t>
    </r>
  </si>
  <si>
    <t>Absences</t>
  </si>
  <si>
    <t>MODE</t>
  </si>
  <si>
    <t>Performance Score and Mode of Absence</t>
  </si>
  <si>
    <t>(See Appendix for illustration)</t>
  </si>
  <si>
    <r>
      <t xml:space="preserve">We can observe that </t>
    </r>
    <r>
      <rPr>
        <b/>
        <sz val="11"/>
        <color theme="1"/>
        <rFont val="Calibri"/>
        <family val="2"/>
        <scheme val="minor"/>
      </rPr>
      <t xml:space="preserve">employees with lower performance scores are more likely to take longer leaves </t>
    </r>
    <r>
      <rPr>
        <sz val="11"/>
        <color theme="1"/>
        <rFont val="Calibri"/>
        <family val="2"/>
        <scheme val="minor"/>
      </rPr>
      <t>at a time</t>
    </r>
  </si>
  <si>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was used as the measure of central tendency because the distribution of individual performance score types are not normally distributed</t>
    </r>
  </si>
  <si>
    <t>Based on some preliminary comparisons, variables of interests predicting employee performance are as follows:</t>
  </si>
  <si>
    <t>Intercept</t>
  </si>
  <si>
    <t>b1</t>
  </si>
  <si>
    <t>b2</t>
  </si>
  <si>
    <t>b3</t>
  </si>
  <si>
    <t>EngagementSurvey</t>
  </si>
  <si>
    <t>EmpSatisfaction</t>
  </si>
  <si>
    <t>Average of EngagementSurvey</t>
  </si>
  <si>
    <t>Performance Score and Employee Engagement (i.e. Company Loyalty)</t>
  </si>
  <si>
    <r>
      <t xml:space="preserve">We observe that </t>
    </r>
    <r>
      <rPr>
        <b/>
        <sz val="11"/>
        <color theme="1"/>
        <rFont val="Calibri"/>
        <family val="2"/>
        <scheme val="minor"/>
      </rPr>
      <t>employees with lower performance score generally experience less company loyalty</t>
    </r>
  </si>
  <si>
    <t>logit</t>
  </si>
  <si>
    <t>odds</t>
  </si>
  <si>
    <t>Probability of Substandard Performance</t>
  </si>
  <si>
    <t>Probability of a Correct Match</t>
  </si>
  <si>
    <t>Log Likelihood</t>
  </si>
  <si>
    <t>Employee Satisfaction, Absence, and Engagement Survey (and possibly Race and Department)</t>
  </si>
  <si>
    <t>Sum of Log Likelihoods</t>
  </si>
  <si>
    <t>Cut-Off</t>
  </si>
  <si>
    <t>Predicted</t>
  </si>
  <si>
    <t>Actual</t>
  </si>
  <si>
    <t>Total</t>
  </si>
  <si>
    <t>Accuracy</t>
  </si>
  <si>
    <t>Precision</t>
  </si>
  <si>
    <t>Recall</t>
  </si>
  <si>
    <t>TP Rate</t>
  </si>
  <si>
    <t>FP Rate</t>
  </si>
  <si>
    <t>Performance Score (1 = Poor Performance)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</si>
</sst>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E+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10" fontId="0" fillId="0" borderId="0" xfId="0" applyNumberFormat="1"/>
    <xf numFmtId="10" fontId="2" fillId="3" borderId="0" xfId="0" applyNumberFormat="1" applyFont="1" applyFill="1"/>
    <xf numFmtId="0" fontId="3" fillId="0" borderId="0" xfId="0" applyFont="1"/>
    <xf numFmtId="10" fontId="1" fillId="2" borderId="0" xfId="0" applyNumberFormat="1" applyFont="1" applyFill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4" fillId="4" borderId="2" xfId="1" applyBorder="1"/>
    <xf numFmtId="0" fontId="0" fillId="5" borderId="1" xfId="0" applyFill="1" applyBorder="1"/>
    <xf numFmtId="2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0" xfId="0" applyNumberFormat="1"/>
  </cellXfs>
  <cellStyles count="2">
    <cellStyle name="20% - Accent1" xfId="1" builtinId="30"/>
    <cellStyle name="Normal" xfId="0" builtinId="0"/>
  </cellStyles>
  <dxfs count="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[HR.xlsx]EDA comparing performance score!PivotTable2</c:name>
    <c:fmtId val="0"/>
  </c:pivotSource>
  <c:chart>
    <c:title>
      <c:tx>
        <c:strRef>
          <c:f>'EDA comparing performance score'!$K$7</c:f>
          <c:strCache>
            <c:ptCount val="1"/>
            <c:pt idx="0">
              <c:v>Performance Score and Employee Satisfaction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5891934843067143E-3"/>
              <c:y val="3.337504776310969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1653950924147026E-16"/>
              <c:y val="1.22100115682644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'EDA comparing performance score'!$K$7</c:f>
              <c:strCache>
                <c:ptCount val="1"/>
                <c:pt idx="0">
                  <c:v>Very Dissatisfied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10AA-4F5C-8192-C3327B170F8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0AA-4F5C-8192-C3327B170F8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0AA-4F5C-8192-C3327B170F8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AA-4F5C-8192-C3327B170F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AA-4F5C-8192-C3327B170F8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AA-4F5C-8192-C3327B170F8D}"/>
                </c:ext>
              </c:extLst>
            </c:dLbl>
            <c:dLbl>
              <c:idx val="3"/>
              <c:layout>
                <c:manualLayout>
                  <c:x val="-1.1653950924147026E-16"/>
                  <c:y val="1.22100115682644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A-4F5C-8192-C3327B170F8D}"/>
            </c:ext>
          </c:extLst>
        </c:ser>
        <c:ser>
          <c:idx val="1"/>
          <c:order val="1"/>
          <c:tx>
            <c:strRef>
              <c:f>'EDA comparing performance score'!$K$7</c:f>
              <c:strCache>
                <c:ptCount val="1"/>
                <c:pt idx="0">
                  <c:v>Dissatisfied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0AA-4F5C-8192-C3327B170F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0AA-4F5C-8192-C3327B170F8D}"/>
                </c:ext>
              </c:extLst>
            </c:dLbl>
            <c:dLbl>
              <c:idx val="2"/>
              <c:layout>
                <c:manualLayout>
                  <c:x val="1.5891934843067143E-3"/>
                  <c:y val="3.33750477631096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4.11522633744856E-3</c:v>
                </c:pt>
                <c:pt idx="2">
                  <c:v>0.1111111111111111</c:v>
                </c:pt>
                <c:pt idx="3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A-4F5C-8192-C3327B170F8D}"/>
            </c:ext>
          </c:extLst>
        </c:ser>
        <c:ser>
          <c:idx val="2"/>
          <c:order val="2"/>
          <c:tx>
            <c:strRef>
              <c:f>'EDA comparing performance score'!$K$7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0.35802469135802467</c:v>
                </c:pt>
                <c:pt idx="2">
                  <c:v>0.3888888888888889</c:v>
                </c:pt>
                <c:pt idx="3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AA-4F5C-8192-C3327B170F8D}"/>
            </c:ext>
          </c:extLst>
        </c:ser>
        <c:ser>
          <c:idx val="3"/>
          <c:order val="3"/>
          <c:tx>
            <c:strRef>
              <c:f>'EDA comparing performance score'!$K$7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0AA-4F5C-8192-C3327B170F8D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0.32098765432098764</c:v>
                </c:pt>
                <c:pt idx="2">
                  <c:v>0.27777777777777779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AA-4F5C-8192-C3327B170F8D}"/>
            </c:ext>
          </c:extLst>
        </c:ser>
        <c:ser>
          <c:idx val="4"/>
          <c:order val="4"/>
          <c:tx>
            <c:strRef>
              <c:f>'EDA comparing performance score'!$K$7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0.40540540540540543</c:v>
                </c:pt>
                <c:pt idx="1">
                  <c:v>0.3168724279835391</c:v>
                </c:pt>
                <c:pt idx="2">
                  <c:v>0.22222222222222221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AA-4F5C-8192-C3327B170F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5747279"/>
        <c:axId val="1775727119"/>
      </c:barChart>
      <c:catAx>
        <c:axId val="177574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727119"/>
        <c:crosses val="autoZero"/>
        <c:auto val="1"/>
        <c:lblAlgn val="ctr"/>
        <c:lblOffset val="100"/>
        <c:noMultiLvlLbl val="0"/>
      </c:catAx>
      <c:valAx>
        <c:axId val="1775727119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574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Count of Employee Absence with Exceptional Performance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Exceptional Performance </a:t>
          </a:r>
        </a:p>
      </cx:txPr>
    </cx:title>
    <cx:plotArea>
      <cx:plotAreaRegion>
        <cx:series layoutId="clusteredColumn" uniqueId="{B12CE30F-B6CA-465B-AA06-44145F1F6F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Count of Employee Absence with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Satisfactory Performance</a:t>
          </a:r>
        </a:p>
      </cx:txPr>
    </cx:title>
    <cx:plotArea>
      <cx:plotAreaRegion>
        <cx:series layoutId="clusteredColumn" uniqueId="{652FFB1D-1EF0-4E1A-B915-1107CE3EE50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Count of Employee Absence with Less than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Less than Satisfactory Performance</a:t>
          </a:r>
        </a:p>
      </cx:txPr>
    </cx:title>
    <cx:plotArea>
      <cx:plotAreaRegion>
        <cx:series layoutId="clusteredColumn" uniqueId="{FBCC5CA5-37C4-4C0F-912A-B5221B075C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Count of Employee Absence for Employees on PIP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for Employees on PIP</a:t>
          </a:r>
        </a:p>
      </cx:txPr>
    </cx:title>
    <cx:plotArea>
      <cx:plotAreaRegion>
        <cx:series layoutId="clusteredColumn" uniqueId="{072A47B6-325A-49F5-BC2E-238B6241316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19</xdr:col>
      <xdr:colOff>371475</xdr:colOff>
      <xdr:row>25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C2670-91CC-85D4-D0EB-D352B36C3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8</xdr:row>
      <xdr:rowOff>0</xdr:rowOff>
    </xdr:from>
    <xdr:to>
      <xdr:col>9</xdr:col>
      <xdr:colOff>609599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51E1C6D-4441-9E6D-E6C9-726100C47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1524000"/>
              <a:ext cx="498157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EDC4043-8975-13CF-2D9C-F891448788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5" y="152400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609599</xdr:colOff>
      <xdr:row>24</xdr:row>
      <xdr:rowOff>0</xdr:rowOff>
    </xdr:from>
    <xdr:to>
      <xdr:col>9</xdr:col>
      <xdr:colOff>609599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04BC03-A889-C956-747D-475E3000BD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4572000"/>
              <a:ext cx="498157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24</xdr:row>
      <xdr:rowOff>0</xdr:rowOff>
    </xdr:from>
    <xdr:to>
      <xdr:col>19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A0B8AC1-739D-54AA-B4DD-28C2F7D1B4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5" y="457200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573398379631" backgroundQuery="1" createdVersion="8" refreshedVersion="8" minRefreshableVersion="3" recordCount="311" xr:uid="{21CF0957-71E7-4FC1-99AF-97700DB6A818}">
  <cacheSource type="external" connectionId="1"/>
  <cacheFields count="30">
    <cacheField name="EmpID" numFmtId="0">
      <sharedItems containsSemiMixedTypes="0" containsString="0" containsNumber="1" containsInteger="1" minValue="10001" maxValue="10311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erformanceScore" numFmtId="0">
      <sharedItems count="4">
        <s v="Exceeds"/>
        <s v="Fully Meets"/>
        <s v="Needs Improvement"/>
        <s v="PIP"/>
      </sharedItems>
    </cacheField>
    <cacheField name="Salary" numFmtId="0">
      <sharedItems containsSemiMixedTypes="0" containsString="0" containsNumber="1" containsInteger="1" minValue="45046" maxValue="250000"/>
    </cacheField>
    <cacheField name="PositionID" numFmtId="0">
      <sharedItems containsSemiMixedTypes="0" containsString="0" containsNumber="1" containsInteger="1" minValue="1" maxValue="30" count="30">
        <n v="19"/>
        <n v="27"/>
        <n v="20"/>
        <n v="24"/>
        <n v="14"/>
        <n v="9"/>
        <n v="8"/>
        <n v="30"/>
        <n v="26"/>
        <n v="18"/>
        <n v="1"/>
        <n v="3"/>
        <n v="25"/>
        <n v="5"/>
        <n v="10"/>
        <n v="28"/>
        <n v="21"/>
        <n v="4"/>
        <n v="13"/>
        <n v="15"/>
        <n v="12"/>
        <n v="11"/>
        <n v="2"/>
        <n v="16"/>
        <n v="22"/>
        <n v="23"/>
        <n v="29"/>
        <n v="7"/>
        <n v="17"/>
        <n v="6"/>
      </sharedItems>
    </cacheField>
    <cacheField name="Position" numFmtId="0">
      <sharedItems count="32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</sharedItems>
    </cacheField>
    <cacheField name="State" numFmtId="0">
      <sharedItems count="28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</sharedItems>
    </cacheField>
    <cacheField name="Zip" numFmtId="0">
      <sharedItems containsSemiMixedTypes="0" containsString="0" containsNumber="1" containsInteger="1" minValue="1013" maxValue="98052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Single"/>
        <s v="Married"/>
        <s v="Divorced"/>
        <s v="Widowed"/>
        <s v="Separat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6">
        <s v="White"/>
        <s v="Black or African American"/>
        <s v="Two or more races"/>
        <s v="Asian"/>
        <s v="American Indian or Alaska Native"/>
        <s v="Hispanic"/>
      </sharedItems>
    </cacheField>
    <cacheField name="DateofHire" numFmtId="0">
      <sharedItems containsSemiMixedTypes="0" containsNonDate="0" containsDate="1" containsString="0" minDate="2006-01-09T00:00:00" maxDate="2018-07-10T00:00:00"/>
    </cacheField>
    <cacheField name="DateofTermination" numFmtId="0">
      <sharedItems containsNonDate="0" containsDate="1" containsString="0" containsBlank="1" minDate="2010-08-30T00:00:00" maxDate="2018-11-11T00:00:00"/>
    </cacheField>
    <cacheField name="Termd" numFmtId="0">
      <sharedItems containsSemiMixedTypes="0" containsString="0" containsNumber="1" containsInteger="1" minValue="0" maxValue="1" count="2">
        <n v="0"/>
        <n v="1"/>
      </sharedItems>
    </cacheField>
    <cacheField name="TermReason" numFmtId="0">
      <sharedItems count="18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3">
        <s v="Active"/>
        <s v="Voluntarily Terminated"/>
        <s v="Terminated for Cause"/>
      </sharedItems>
    </cacheField>
    <cacheField name="Department" numFmtId="0">
      <sharedItems count="6">
        <s v="Production       "/>
        <s v="IT/IS"/>
        <s v="Software Engineering"/>
        <s v="Admin Offices"/>
        <s v="Sales"/>
        <s v="Executive Office"/>
      </sharedItems>
    </cacheField>
    <cacheField name="ManagerName" numFmtId="0">
      <sharedItems count="21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</sharedItems>
    </cacheField>
    <cacheField name="ManagerID" numFmtId="0">
      <sharedItems containsString="0" containsBlank="1" containsNumber="1" containsInteger="1" minValue="1" maxValue="39" count="24">
        <n v="22"/>
        <n v="4"/>
        <n v="20"/>
        <n v="16"/>
        <n v="39"/>
        <n v="11"/>
        <n v="10"/>
        <n v="19"/>
        <n v="12"/>
        <n v="7"/>
        <n v="14"/>
        <n v="18"/>
        <m/>
        <n v="3"/>
        <n v="2"/>
        <n v="1"/>
        <n v="17"/>
        <n v="5"/>
        <n v="21"/>
        <n v="6"/>
        <n v="15"/>
        <n v="13"/>
        <n v="9"/>
        <n v="30"/>
      </sharedItems>
    </cacheField>
    <cacheField name="RecruitmentSource" numFmtId="0">
      <sharedItems count="9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</sharedItems>
    </cacheField>
    <cacheField name="EngagementSurvey" numFmtId="0">
      <sharedItems containsSemiMixedTypes="0" containsString="0" containsNumber="1" minValue="1.1200000000000001" maxValue="5" count="119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</sharedItems>
    </cacheField>
    <cacheField name="EmpSatisfaction" numFmtId="0">
      <sharedItems containsSemiMixedTypes="0" containsString="0" containsNumber="1" containsInteger="1" minValue="1" maxValue="5" count="5">
        <n v="5"/>
        <n v="3"/>
        <n v="4"/>
        <n v="2"/>
        <n v="1"/>
      </sharedItems>
    </cacheField>
    <cacheField name="SpecialProjectsCount" numFmtId="0">
      <sharedItems containsSemiMixedTypes="0" containsString="0" containsNumber="1" containsInteger="1" minValue="0" maxValue="8" count="9">
        <n v="0"/>
        <n v="6"/>
        <n v="4"/>
        <n v="5"/>
        <n v="7"/>
        <n v="3"/>
        <n v="8"/>
        <n v="2"/>
        <n v="1"/>
      </sharedItems>
    </cacheField>
    <cacheField name="LastPerformanceReview_Date" numFmtId="0">
      <sharedItems containsSemiMixedTypes="0" containsNonDate="0" containsDate="1" containsString="0" minDate="2010-07-14T00:00:00" maxDate="2019-03-01T00:00:00"/>
    </cacheField>
    <cacheField name="DaysLateLast30" numFmtId="0">
      <sharedItems containsSemiMixedTypes="0" containsString="0" containsNumber="1" containsInteger="1" minValue="0" maxValue="6" count="7">
        <n v="0"/>
        <n v="2"/>
        <n v="1"/>
        <n v="5"/>
        <n v="3"/>
        <n v="6"/>
        <n v="4"/>
      </sharedItems>
    </cacheField>
    <cacheField name="Absences" numFmtId="0">
      <sharedItems containsSemiMixedTypes="0" containsString="0" containsNumber="1" containsInteger="1" minValue="1" maxValue="20" count="20">
        <n v="1"/>
        <n v="17"/>
        <n v="3"/>
        <n v="15"/>
        <n v="2"/>
        <n v="19"/>
        <n v="4"/>
        <n v="16"/>
        <n v="12"/>
        <n v="9"/>
        <n v="7"/>
        <n v="20"/>
        <n v="8"/>
        <n v="13"/>
        <n v="5"/>
        <n v="14"/>
        <n v="6"/>
        <n v="11"/>
        <n v="10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622059143519" backgroundQuery="1" createdVersion="8" refreshedVersion="8" minRefreshableVersion="3" recordCount="104" xr:uid="{4C52683B-2EC5-4710-BCC0-BDE2A3370073}">
  <cacheSource type="external" connectionId="3"/>
  <cacheFields count="30">
    <cacheField name="EmpID" numFmtId="0">
      <sharedItems containsSemiMixedTypes="0" containsString="0" containsNumber="1" containsInteger="1" minValue="10004" maxValue="10305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erformanceScore" numFmtId="0">
      <sharedItems count="4">
        <s v="Fully Meets"/>
        <s v="Needs Improvement"/>
        <s v="PIP"/>
        <s v="Exceeds"/>
      </sharedItems>
    </cacheField>
    <cacheField name="Salary" numFmtId="0">
      <sharedItems containsSemiMixedTypes="0" containsString="0" containsNumber="1" containsInteger="1" minValue="45115" maxValue="148999"/>
    </cacheField>
    <cacheField name="PositionID" numFmtId="0">
      <sharedItems containsSemiMixedTypes="0" containsString="0" containsNumber="1" containsInteger="1" minValue="2" maxValue="30" count="15">
        <n v="27"/>
        <n v="20"/>
        <n v="19"/>
        <n v="8"/>
        <n v="30"/>
        <n v="18"/>
        <n v="3"/>
        <n v="24"/>
        <n v="2"/>
        <n v="21"/>
        <n v="9"/>
        <n v="23"/>
        <n v="29"/>
        <n v="13"/>
        <n v="15"/>
      </sharedItems>
    </cacheField>
    <cacheField name="Position" numFmtId="0">
      <sharedItems count="15">
        <s v="Sr. DBA"/>
        <s v="Production Technician II"/>
        <s v="Production Technician I"/>
        <s v="Database Administrator"/>
        <s v="Enterprise Architect"/>
        <s v="Production Manager"/>
        <s v="Area Sales Manager"/>
        <s v="Software Engineer"/>
        <s v="Administrative Assistant"/>
        <s v="Sales Manager"/>
        <s v="Data Analyst"/>
        <s v="Principal Data Architect"/>
        <s v="IT Manager - DB"/>
        <s v="Data Analyst "/>
        <s v="Network Engineer"/>
      </sharedItems>
    </cacheField>
    <cacheField name="State" numFmtId="0">
      <sharedItems count="6">
        <s v="MA"/>
        <s v="CT"/>
        <s v="VA"/>
        <s v="OH"/>
        <s v="TN"/>
        <s v="PA"/>
      </sharedItems>
    </cacheField>
    <cacheField name="Zip" numFmtId="0">
      <sharedItems containsSemiMixedTypes="0" containsString="0" containsNumber="1" containsInteger="1" minValue="1420" maxValue="43050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Married"/>
        <s v="Divorced"/>
        <s v="Single"/>
        <s v="Separated"/>
        <s v="Widow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4">
        <s v="White"/>
        <s v="Black or African American"/>
        <s v="Asian"/>
        <s v="Two or more races"/>
      </sharedItems>
    </cacheField>
    <cacheField name="DateofHire" numFmtId="0">
      <sharedItems containsSemiMixedTypes="0" containsNonDate="0" containsDate="1" containsString="0" minDate="2007-06-25T00:00:00" maxDate="2015-03-31T00:00:00"/>
    </cacheField>
    <cacheField name="DateofTermination" numFmtId="0">
      <sharedItems containsSemiMixedTypes="0" containsNonDate="0" containsDate="1" containsString="0" minDate="2010-08-30T00:00:00" maxDate="2018-11-11T00:00:00"/>
    </cacheField>
    <cacheField name="Termd" numFmtId="0">
      <sharedItems containsSemiMixedTypes="0" containsString="0" containsNumber="1" containsInteger="1" minValue="1" maxValue="1" count="1">
        <n v="1"/>
      </sharedItems>
    </cacheField>
    <cacheField name="TermReason" numFmtId="0">
      <sharedItems count="17"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2">
        <s v="Voluntarily Terminated"/>
        <s v="Terminated for Cause"/>
      </sharedItems>
    </cacheField>
    <cacheField name="Department" numFmtId="0">
      <sharedItems count="5">
        <s v="IT/IS"/>
        <s v="Production       "/>
        <s v="Sales"/>
        <s v="Software Engineering"/>
        <s v="Admin Offices"/>
      </sharedItems>
    </cacheField>
    <cacheField name="ManagerName" numFmtId="0">
      <sharedItems count="18">
        <s v="Simon Roup"/>
        <s v="Kissy Sullivan"/>
        <s v="Webster Butler"/>
        <s v="David Stanley"/>
        <s v="Michael Albert"/>
        <s v="Kelley Spirea"/>
        <s v="Elijiah Gray"/>
        <s v="Janet King"/>
        <s v="John Smith"/>
        <s v="Amy Dunn"/>
        <s v="Brannon Miller"/>
        <s v="Alex Sweetwater"/>
        <s v="Ketsia Liebig"/>
        <s v="Lynn Daneault"/>
        <s v="Brandon R. LeBlanc"/>
        <s v="Debra Houlihan"/>
        <s v="Jennifer Zamora"/>
        <s v="Peter Monroe"/>
      </sharedItems>
    </cacheField>
    <cacheField name="ManagerID" numFmtId="0">
      <sharedItems containsSemiMixedTypes="0" containsString="0" containsNumber="1" containsInteger="1" minValue="1" maxValue="39" count="19">
        <n v="4"/>
        <n v="20"/>
        <n v="39"/>
        <n v="14"/>
        <n v="22"/>
        <n v="18"/>
        <n v="16"/>
        <n v="2"/>
        <n v="17"/>
        <n v="11"/>
        <n v="12"/>
        <n v="10"/>
        <n v="19"/>
        <n v="21"/>
        <n v="30"/>
        <n v="1"/>
        <n v="15"/>
        <n v="5"/>
        <n v="7"/>
      </sharedItems>
    </cacheField>
    <cacheField name="RecruitmentSource" numFmtId="0">
      <sharedItems count="9">
        <s v="Indeed"/>
        <s v="LinkedIn"/>
        <s v="Google Search"/>
        <s v="Diversity Job Fair"/>
        <s v="On-line Web application"/>
        <s v="Employee Referral"/>
        <s v="CareerBuilder"/>
        <s v="Other"/>
        <s v="Website"/>
      </sharedItems>
    </cacheField>
    <cacheField name="EngagementSurvey" numFmtId="0">
      <sharedItems containsSemiMixedTypes="0" containsString="0" containsNumber="1" minValue="2" maxValue="5"/>
    </cacheField>
    <cacheField name="EmpSatisfaction" numFmtId="0">
      <sharedItems containsSemiMixedTypes="0" containsString="0" containsNumber="1" containsInteger="1" minValue="2" maxValue="5" count="4">
        <n v="3"/>
        <n v="4"/>
        <n v="5"/>
        <n v="2"/>
      </sharedItems>
    </cacheField>
    <cacheField name="SpecialProjectsCount" numFmtId="0">
      <sharedItems containsSemiMixedTypes="0" containsString="0" containsNumber="1" containsInteger="1" minValue="0" maxValue="7" count="6">
        <n v="6"/>
        <n v="0"/>
        <n v="5"/>
        <n v="7"/>
        <n v="4"/>
        <n v="3"/>
      </sharedItems>
    </cacheField>
    <cacheField name="LastPerformanceReview_Date" numFmtId="0">
      <sharedItems containsSemiMixedTypes="0" containsNonDate="0" containsDate="1" containsString="0" minDate="2010-07-14T00:00:00" maxDate="2019-01-29T00:00:00"/>
    </cacheField>
    <cacheField name="DaysLateLast30" numFmtId="0">
      <sharedItems containsSemiMixedTypes="0" containsString="0" containsNumber="1" containsInteger="1" minValue="0" maxValue="6" count="6">
        <n v="0"/>
        <n v="1"/>
        <n v="5"/>
        <n v="4"/>
        <n v="3"/>
        <n v="6"/>
      </sharedItems>
    </cacheField>
    <cacheField name="Absences" numFmtId="0">
      <sharedItems containsSemiMixedTypes="0" containsString="0" containsNumber="1" containsInteger="1" minValue="1" maxValue="20" count="20">
        <n v="17"/>
        <n v="3"/>
        <n v="2"/>
        <n v="12"/>
        <n v="15"/>
        <n v="1"/>
        <n v="20"/>
        <n v="8"/>
        <n v="5"/>
        <n v="14"/>
        <n v="6"/>
        <n v="19"/>
        <n v="9"/>
        <n v="16"/>
        <n v="7"/>
        <n v="10"/>
        <n v="18"/>
        <n v="4"/>
        <n v="13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n v="10026"/>
    <s v="Adinolfi, Wilson  K"/>
    <x v="0"/>
    <x v="0"/>
    <n v="62506"/>
    <x v="0"/>
    <x v="0"/>
    <x v="0"/>
    <n v="1960"/>
    <s v="07/10/83"/>
    <x v="0"/>
    <x v="0"/>
    <x v="0"/>
    <x v="0"/>
    <x v="0"/>
    <d v="2011-07-05T00:00:00"/>
    <m/>
    <x v="0"/>
    <x v="0"/>
    <x v="0"/>
    <x v="0"/>
    <x v="0"/>
    <x v="0"/>
    <x v="0"/>
    <x v="0"/>
    <x v="0"/>
    <x v="0"/>
    <d v="2019-01-17T00:00:00"/>
    <x v="0"/>
    <x v="0"/>
  </r>
  <r>
    <n v="10084"/>
    <s v="Ait Sidi, Karthikeyan   "/>
    <x v="1"/>
    <x v="1"/>
    <n v="104437"/>
    <x v="1"/>
    <x v="1"/>
    <x v="0"/>
    <n v="2148"/>
    <s v="05/05/75"/>
    <x v="0"/>
    <x v="1"/>
    <x v="0"/>
    <x v="0"/>
    <x v="0"/>
    <d v="2015-03-30T00:00:00"/>
    <d v="2016-06-16T00:00:00"/>
    <x v="1"/>
    <x v="1"/>
    <x v="1"/>
    <x v="1"/>
    <x v="1"/>
    <x v="1"/>
    <x v="1"/>
    <x v="1"/>
    <x v="1"/>
    <x v="1"/>
    <d v="2016-02-24T00:00:00"/>
    <x v="0"/>
    <x v="1"/>
  </r>
  <r>
    <n v="10196"/>
    <s v="Akinkuolie, Sarah"/>
    <x v="1"/>
    <x v="1"/>
    <n v="64955"/>
    <x v="2"/>
    <x v="2"/>
    <x v="0"/>
    <n v="1810"/>
    <s v="09/19/88"/>
    <x v="1"/>
    <x v="1"/>
    <x v="0"/>
    <x v="0"/>
    <x v="0"/>
    <d v="2011-07-05T00:00:00"/>
    <d v="2012-09-24T00:00:00"/>
    <x v="1"/>
    <x v="2"/>
    <x v="1"/>
    <x v="0"/>
    <x v="2"/>
    <x v="2"/>
    <x v="0"/>
    <x v="2"/>
    <x v="1"/>
    <x v="0"/>
    <d v="2012-05-15T00:00:00"/>
    <x v="0"/>
    <x v="2"/>
  </r>
  <r>
    <n v="10088"/>
    <s v="Alagbe,Trina"/>
    <x v="1"/>
    <x v="1"/>
    <n v="64991"/>
    <x v="0"/>
    <x v="0"/>
    <x v="0"/>
    <n v="1886"/>
    <s v="09/27/88"/>
    <x v="1"/>
    <x v="1"/>
    <x v="0"/>
    <x v="0"/>
    <x v="0"/>
    <d v="2008-01-07T00:00:00"/>
    <m/>
    <x v="0"/>
    <x v="0"/>
    <x v="0"/>
    <x v="0"/>
    <x v="3"/>
    <x v="3"/>
    <x v="1"/>
    <x v="3"/>
    <x v="0"/>
    <x v="0"/>
    <d v="2019-01-03T00:00:00"/>
    <x v="0"/>
    <x v="3"/>
  </r>
  <r>
    <n v="10069"/>
    <s v="Anderson, Carol "/>
    <x v="1"/>
    <x v="1"/>
    <n v="50825"/>
    <x v="0"/>
    <x v="0"/>
    <x v="0"/>
    <n v="2169"/>
    <s v="09/08/89"/>
    <x v="1"/>
    <x v="2"/>
    <x v="0"/>
    <x v="0"/>
    <x v="0"/>
    <d v="2011-07-11T00:00:00"/>
    <d v="2016-09-06T00:00:00"/>
    <x v="1"/>
    <x v="3"/>
    <x v="1"/>
    <x v="0"/>
    <x v="4"/>
    <x v="4"/>
    <x v="2"/>
    <x v="4"/>
    <x v="2"/>
    <x v="0"/>
    <d v="2016-02-01T00:00:00"/>
    <x v="0"/>
    <x v="4"/>
  </r>
  <r>
    <n v="10002"/>
    <s v="Anderson, Linda  "/>
    <x v="0"/>
    <x v="0"/>
    <n v="57568"/>
    <x v="0"/>
    <x v="0"/>
    <x v="0"/>
    <n v="1844"/>
    <s v="05/22/77"/>
    <x v="1"/>
    <x v="0"/>
    <x v="0"/>
    <x v="0"/>
    <x v="0"/>
    <d v="2012-01-09T00:00:00"/>
    <m/>
    <x v="0"/>
    <x v="0"/>
    <x v="0"/>
    <x v="0"/>
    <x v="5"/>
    <x v="5"/>
    <x v="0"/>
    <x v="4"/>
    <x v="0"/>
    <x v="0"/>
    <d v="2019-01-07T00:00:00"/>
    <x v="0"/>
    <x v="3"/>
  </r>
  <r>
    <n v="10194"/>
    <s v="Andreola, Colby"/>
    <x v="1"/>
    <x v="1"/>
    <n v="95660"/>
    <x v="3"/>
    <x v="3"/>
    <x v="0"/>
    <n v="2110"/>
    <s v="05/24/79"/>
    <x v="1"/>
    <x v="0"/>
    <x v="0"/>
    <x v="0"/>
    <x v="0"/>
    <d v="2014-11-10T00:00:00"/>
    <m/>
    <x v="0"/>
    <x v="0"/>
    <x v="0"/>
    <x v="2"/>
    <x v="6"/>
    <x v="6"/>
    <x v="0"/>
    <x v="5"/>
    <x v="1"/>
    <x v="2"/>
    <d v="2019-01-02T00:00:00"/>
    <x v="0"/>
    <x v="5"/>
  </r>
  <r>
    <n v="10062"/>
    <s v="Athwal, Sam"/>
    <x v="1"/>
    <x v="1"/>
    <n v="59365"/>
    <x v="0"/>
    <x v="0"/>
    <x v="0"/>
    <n v="2199"/>
    <s v="02/18/83"/>
    <x v="0"/>
    <x v="3"/>
    <x v="0"/>
    <x v="0"/>
    <x v="0"/>
    <d v="2013-09-30T00:00:00"/>
    <m/>
    <x v="0"/>
    <x v="0"/>
    <x v="0"/>
    <x v="0"/>
    <x v="7"/>
    <x v="7"/>
    <x v="3"/>
    <x v="4"/>
    <x v="2"/>
    <x v="0"/>
    <d v="2019-02-25T00:00:00"/>
    <x v="0"/>
    <x v="5"/>
  </r>
  <r>
    <n v="10114"/>
    <s v="Bachiochi, Linda"/>
    <x v="1"/>
    <x v="1"/>
    <n v="47837"/>
    <x v="0"/>
    <x v="0"/>
    <x v="0"/>
    <n v="1902"/>
    <s v="02/11/70"/>
    <x v="1"/>
    <x v="0"/>
    <x v="0"/>
    <x v="0"/>
    <x v="1"/>
    <d v="2009-07-06T00:00:00"/>
    <m/>
    <x v="0"/>
    <x v="0"/>
    <x v="0"/>
    <x v="0"/>
    <x v="8"/>
    <x v="8"/>
    <x v="4"/>
    <x v="6"/>
    <x v="1"/>
    <x v="0"/>
    <d v="2019-01-25T00:00:00"/>
    <x v="0"/>
    <x v="6"/>
  </r>
  <r>
    <n v="10250"/>
    <s v="Bacong, Alejandro "/>
    <x v="1"/>
    <x v="1"/>
    <n v="50178"/>
    <x v="4"/>
    <x v="4"/>
    <x v="0"/>
    <n v="1886"/>
    <s v="01/07/88"/>
    <x v="0"/>
    <x v="2"/>
    <x v="0"/>
    <x v="0"/>
    <x v="0"/>
    <d v="2015-01-05T00:00:00"/>
    <m/>
    <x v="0"/>
    <x v="0"/>
    <x v="0"/>
    <x v="1"/>
    <x v="9"/>
    <x v="9"/>
    <x v="1"/>
    <x v="4"/>
    <x v="0"/>
    <x v="1"/>
    <d v="2019-02-18T00:00:00"/>
    <x v="0"/>
    <x v="7"/>
  </r>
  <r>
    <n v="10252"/>
    <s v="Baczenski, Rachael  "/>
    <x v="1"/>
    <x v="1"/>
    <n v="54670"/>
    <x v="0"/>
    <x v="0"/>
    <x v="0"/>
    <n v="1902"/>
    <s v="01/12/74"/>
    <x v="1"/>
    <x v="1"/>
    <x v="0"/>
    <x v="1"/>
    <x v="1"/>
    <d v="2011-01-10T00:00:00"/>
    <d v="2017-01-12T00:00:00"/>
    <x v="1"/>
    <x v="4"/>
    <x v="1"/>
    <x v="0"/>
    <x v="10"/>
    <x v="10"/>
    <x v="4"/>
    <x v="7"/>
    <x v="2"/>
    <x v="0"/>
    <d v="2016-01-30T00:00:00"/>
    <x v="0"/>
    <x v="8"/>
  </r>
  <r>
    <n v="10242"/>
    <s v="Barbara, Thomas"/>
    <x v="1"/>
    <x v="1"/>
    <n v="47211"/>
    <x v="0"/>
    <x v="0"/>
    <x v="0"/>
    <n v="2062"/>
    <s v="02/21/74"/>
    <x v="0"/>
    <x v="1"/>
    <x v="0"/>
    <x v="1"/>
    <x v="1"/>
    <d v="2012-04-02T00:00:00"/>
    <d v="2016-09-19T00:00:00"/>
    <x v="1"/>
    <x v="5"/>
    <x v="1"/>
    <x v="0"/>
    <x v="2"/>
    <x v="2"/>
    <x v="4"/>
    <x v="7"/>
    <x v="1"/>
    <x v="0"/>
    <d v="2016-05-06T00:00:00"/>
    <x v="0"/>
    <x v="3"/>
  </r>
  <r>
    <n v="10012"/>
    <s v="Barbossa, Hector"/>
    <x v="0"/>
    <x v="0"/>
    <n v="92328"/>
    <x v="5"/>
    <x v="5"/>
    <x v="1"/>
    <n v="78230"/>
    <s v="07/04/88"/>
    <x v="0"/>
    <x v="2"/>
    <x v="0"/>
    <x v="0"/>
    <x v="1"/>
    <d v="2014-11-10T00:00:00"/>
    <m/>
    <x v="0"/>
    <x v="0"/>
    <x v="0"/>
    <x v="1"/>
    <x v="1"/>
    <x v="1"/>
    <x v="4"/>
    <x v="8"/>
    <x v="2"/>
    <x v="3"/>
    <d v="2019-02-25T00:00:00"/>
    <x v="0"/>
    <x v="9"/>
  </r>
  <r>
    <n v="10265"/>
    <s v="Barone, Francesco  A"/>
    <x v="1"/>
    <x v="1"/>
    <n v="58709"/>
    <x v="0"/>
    <x v="0"/>
    <x v="0"/>
    <n v="1810"/>
    <s v="07/20/83"/>
    <x v="0"/>
    <x v="0"/>
    <x v="0"/>
    <x v="0"/>
    <x v="2"/>
    <d v="2012-02-20T00:00:00"/>
    <m/>
    <x v="0"/>
    <x v="0"/>
    <x v="0"/>
    <x v="0"/>
    <x v="11"/>
    <x v="11"/>
    <x v="2"/>
    <x v="0"/>
    <x v="2"/>
    <x v="0"/>
    <d v="2019-02-14T00:00:00"/>
    <x v="0"/>
    <x v="10"/>
  </r>
  <r>
    <n v="10066"/>
    <s v="Barton, Nader"/>
    <x v="1"/>
    <x v="1"/>
    <n v="52505"/>
    <x v="0"/>
    <x v="0"/>
    <x v="0"/>
    <n v="2747"/>
    <s v="07/15/77"/>
    <x v="0"/>
    <x v="2"/>
    <x v="0"/>
    <x v="0"/>
    <x v="0"/>
    <d v="2012-09-24T00:00:00"/>
    <d v="2017-04-06T00:00:00"/>
    <x v="1"/>
    <x v="4"/>
    <x v="1"/>
    <x v="0"/>
    <x v="0"/>
    <x v="0"/>
    <x v="5"/>
    <x v="4"/>
    <x v="0"/>
    <x v="0"/>
    <d v="2017-03-02T00:00:00"/>
    <x v="0"/>
    <x v="0"/>
  </r>
  <r>
    <n v="10061"/>
    <s v="Bates, Norman"/>
    <x v="1"/>
    <x v="1"/>
    <n v="57834"/>
    <x v="0"/>
    <x v="0"/>
    <x v="0"/>
    <n v="2050"/>
    <s v="10/18/81"/>
    <x v="0"/>
    <x v="0"/>
    <x v="0"/>
    <x v="0"/>
    <x v="0"/>
    <d v="2011-02-21T00:00:00"/>
    <d v="2017-08-04T00:00:00"/>
    <x v="1"/>
    <x v="6"/>
    <x v="2"/>
    <x v="0"/>
    <x v="11"/>
    <x v="11"/>
    <x v="2"/>
    <x v="4"/>
    <x v="2"/>
    <x v="0"/>
    <d v="2017-04-05T00:00:00"/>
    <x v="0"/>
    <x v="11"/>
  </r>
  <r>
    <n v="10023"/>
    <s v="Beak, Kimberly  "/>
    <x v="0"/>
    <x v="0"/>
    <n v="70131"/>
    <x v="2"/>
    <x v="2"/>
    <x v="0"/>
    <n v="2145"/>
    <s v="04/17/66"/>
    <x v="1"/>
    <x v="1"/>
    <x v="0"/>
    <x v="0"/>
    <x v="0"/>
    <d v="2016-07-21T00:00:00"/>
    <m/>
    <x v="0"/>
    <x v="0"/>
    <x v="0"/>
    <x v="0"/>
    <x v="11"/>
    <x v="11"/>
    <x v="3"/>
    <x v="9"/>
    <x v="1"/>
    <x v="0"/>
    <d v="2019-01-14T00:00:00"/>
    <x v="0"/>
    <x v="7"/>
  </r>
  <r>
    <n v="10055"/>
    <s v="Beatrice, Courtney "/>
    <x v="1"/>
    <x v="1"/>
    <n v="59026"/>
    <x v="0"/>
    <x v="0"/>
    <x v="0"/>
    <n v="1915"/>
    <s v="10/27/70"/>
    <x v="1"/>
    <x v="0"/>
    <x v="1"/>
    <x v="0"/>
    <x v="0"/>
    <d v="2011-04-04T00:00:00"/>
    <m/>
    <x v="0"/>
    <x v="0"/>
    <x v="0"/>
    <x v="0"/>
    <x v="3"/>
    <x v="3"/>
    <x v="2"/>
    <x v="4"/>
    <x v="0"/>
    <x v="0"/>
    <d v="2019-01-14T00:00:00"/>
    <x v="0"/>
    <x v="8"/>
  </r>
  <r>
    <n v="10245"/>
    <s v="Becker, Renee"/>
    <x v="1"/>
    <x v="1"/>
    <n v="110000"/>
    <x v="6"/>
    <x v="6"/>
    <x v="0"/>
    <n v="2026"/>
    <s v="04/04/86"/>
    <x v="1"/>
    <x v="0"/>
    <x v="0"/>
    <x v="1"/>
    <x v="0"/>
    <d v="2014-07-07T00:00:00"/>
    <d v="2015-09-12T00:00:00"/>
    <x v="1"/>
    <x v="7"/>
    <x v="2"/>
    <x v="1"/>
    <x v="1"/>
    <x v="1"/>
    <x v="2"/>
    <x v="10"/>
    <x v="2"/>
    <x v="3"/>
    <d v="2015-01-15T00:00:00"/>
    <x v="0"/>
    <x v="12"/>
  </r>
  <r>
    <n v="10277"/>
    <s v="Becker, Scott"/>
    <x v="1"/>
    <x v="1"/>
    <n v="53250"/>
    <x v="0"/>
    <x v="0"/>
    <x v="0"/>
    <n v="2452"/>
    <s v="04/06/79"/>
    <x v="0"/>
    <x v="0"/>
    <x v="0"/>
    <x v="0"/>
    <x v="3"/>
    <d v="2013-07-08T00:00:00"/>
    <m/>
    <x v="0"/>
    <x v="0"/>
    <x v="0"/>
    <x v="0"/>
    <x v="4"/>
    <x v="12"/>
    <x v="0"/>
    <x v="7"/>
    <x v="2"/>
    <x v="0"/>
    <d v="2019-01-11T00:00:00"/>
    <x v="0"/>
    <x v="13"/>
  </r>
  <r>
    <n v="10046"/>
    <s v="Bernstein, Sean"/>
    <x v="1"/>
    <x v="1"/>
    <n v="51044"/>
    <x v="0"/>
    <x v="0"/>
    <x v="0"/>
    <n v="2072"/>
    <s v="12/22/70"/>
    <x v="0"/>
    <x v="0"/>
    <x v="0"/>
    <x v="1"/>
    <x v="0"/>
    <d v="2012-04-02T00:00:00"/>
    <m/>
    <x v="0"/>
    <x v="0"/>
    <x v="0"/>
    <x v="0"/>
    <x v="5"/>
    <x v="5"/>
    <x v="2"/>
    <x v="4"/>
    <x v="1"/>
    <x v="0"/>
    <d v="2019-01-14T00:00:00"/>
    <x v="0"/>
    <x v="13"/>
  </r>
  <r>
    <n v="10226"/>
    <s v="Biden, Lowan  M"/>
    <x v="1"/>
    <x v="1"/>
    <n v="64919"/>
    <x v="0"/>
    <x v="0"/>
    <x v="0"/>
    <n v="2027"/>
    <s v="12/27/58"/>
    <x v="1"/>
    <x v="2"/>
    <x v="0"/>
    <x v="0"/>
    <x v="3"/>
    <d v="2013-08-19T00:00:00"/>
    <m/>
    <x v="0"/>
    <x v="0"/>
    <x v="0"/>
    <x v="0"/>
    <x v="7"/>
    <x v="7"/>
    <x v="1"/>
    <x v="7"/>
    <x v="1"/>
    <x v="0"/>
    <d v="2019-01-10T00:00:00"/>
    <x v="0"/>
    <x v="4"/>
  </r>
  <r>
    <n v="10003"/>
    <s v="Billis, Helen"/>
    <x v="0"/>
    <x v="0"/>
    <n v="62910"/>
    <x v="0"/>
    <x v="0"/>
    <x v="0"/>
    <n v="2031"/>
    <s v="09/01/89"/>
    <x v="1"/>
    <x v="1"/>
    <x v="0"/>
    <x v="0"/>
    <x v="0"/>
    <d v="2014-07-07T00:00:00"/>
    <m/>
    <x v="0"/>
    <x v="0"/>
    <x v="0"/>
    <x v="0"/>
    <x v="8"/>
    <x v="8"/>
    <x v="1"/>
    <x v="4"/>
    <x v="1"/>
    <x v="0"/>
    <d v="2019-02-27T00:00:00"/>
    <x v="0"/>
    <x v="5"/>
  </r>
  <r>
    <n v="10294"/>
    <s v="Blount, Dianna"/>
    <x v="2"/>
    <x v="2"/>
    <n v="66441"/>
    <x v="2"/>
    <x v="2"/>
    <x v="0"/>
    <n v="2171"/>
    <s v="09/21/90"/>
    <x v="1"/>
    <x v="0"/>
    <x v="0"/>
    <x v="0"/>
    <x v="0"/>
    <d v="2011-04-04T00:00:00"/>
    <m/>
    <x v="0"/>
    <x v="0"/>
    <x v="0"/>
    <x v="0"/>
    <x v="0"/>
    <x v="0"/>
    <x v="6"/>
    <x v="11"/>
    <x v="1"/>
    <x v="0"/>
    <d v="2019-02-27T00:00:00"/>
    <x v="1"/>
    <x v="2"/>
  </r>
  <r>
    <n v="10267"/>
    <s v="Bondwell, Betsy"/>
    <x v="1"/>
    <x v="1"/>
    <n v="57815"/>
    <x v="2"/>
    <x v="2"/>
    <x v="0"/>
    <n v="2210"/>
    <s v="01/16/67"/>
    <x v="1"/>
    <x v="0"/>
    <x v="0"/>
    <x v="0"/>
    <x v="0"/>
    <d v="2011-01-10T00:00:00"/>
    <d v="2014-04-04T00:00:00"/>
    <x v="1"/>
    <x v="1"/>
    <x v="1"/>
    <x v="0"/>
    <x v="3"/>
    <x v="3"/>
    <x v="2"/>
    <x v="12"/>
    <x v="0"/>
    <x v="0"/>
    <d v="2014-03-04T00:00:00"/>
    <x v="0"/>
    <x v="14"/>
  </r>
  <r>
    <n v="10199"/>
    <s v="Booth, Frank"/>
    <x v="1"/>
    <x v="1"/>
    <n v="103613"/>
    <x v="7"/>
    <x v="7"/>
    <x v="2"/>
    <n v="6033"/>
    <s v="07/30/64"/>
    <x v="0"/>
    <x v="0"/>
    <x v="0"/>
    <x v="0"/>
    <x v="1"/>
    <d v="2014-02-17T00:00:00"/>
    <d v="2016-02-19T00:00:00"/>
    <x v="1"/>
    <x v="8"/>
    <x v="2"/>
    <x v="1"/>
    <x v="1"/>
    <x v="1"/>
    <x v="0"/>
    <x v="13"/>
    <x v="0"/>
    <x v="4"/>
    <d v="2016-01-10T00:00:00"/>
    <x v="0"/>
    <x v="4"/>
  </r>
  <r>
    <n v="10081"/>
    <s v="Boutwell, Bonalyn"/>
    <x v="1"/>
    <x v="1"/>
    <n v="106367"/>
    <x v="8"/>
    <x v="8"/>
    <x v="0"/>
    <n v="2468"/>
    <s v="04/04/87"/>
    <x v="1"/>
    <x v="1"/>
    <x v="0"/>
    <x v="0"/>
    <x v="1"/>
    <d v="2015-02-16T00:00:00"/>
    <m/>
    <x v="0"/>
    <x v="0"/>
    <x v="0"/>
    <x v="3"/>
    <x v="12"/>
    <x v="13"/>
    <x v="4"/>
    <x v="4"/>
    <x v="2"/>
    <x v="5"/>
    <d v="2019-02-18T00:00:00"/>
    <x v="0"/>
    <x v="6"/>
  </r>
  <r>
    <n v="10175"/>
    <s v="Bozzi, Charles"/>
    <x v="1"/>
    <x v="1"/>
    <n v="74312"/>
    <x v="9"/>
    <x v="9"/>
    <x v="0"/>
    <n v="1901"/>
    <s v="03/10/70"/>
    <x v="0"/>
    <x v="0"/>
    <x v="0"/>
    <x v="0"/>
    <x v="3"/>
    <d v="2013-09-30T00:00:00"/>
    <d v="2014-08-07T00:00:00"/>
    <x v="1"/>
    <x v="9"/>
    <x v="1"/>
    <x v="0"/>
    <x v="13"/>
    <x v="14"/>
    <x v="1"/>
    <x v="14"/>
    <x v="1"/>
    <x v="0"/>
    <d v="2014-02-20T00:00:00"/>
    <x v="0"/>
    <x v="15"/>
  </r>
  <r>
    <n v="10177"/>
    <s v="Brill, Donna"/>
    <x v="1"/>
    <x v="1"/>
    <n v="53492"/>
    <x v="0"/>
    <x v="0"/>
    <x v="0"/>
    <n v="1701"/>
    <s v="08/24/90"/>
    <x v="1"/>
    <x v="1"/>
    <x v="0"/>
    <x v="0"/>
    <x v="0"/>
    <d v="2012-04-02T00:00:00"/>
    <d v="2013-06-15T00:00:00"/>
    <x v="1"/>
    <x v="4"/>
    <x v="1"/>
    <x v="0"/>
    <x v="10"/>
    <x v="10"/>
    <x v="2"/>
    <x v="15"/>
    <x v="2"/>
    <x v="0"/>
    <d v="2013-03-04T00:00:00"/>
    <x v="0"/>
    <x v="16"/>
  </r>
  <r>
    <n v="10238"/>
    <s v="Brown, Mia"/>
    <x v="1"/>
    <x v="1"/>
    <n v="63000"/>
    <x v="10"/>
    <x v="10"/>
    <x v="0"/>
    <n v="1450"/>
    <s v="11/24/87"/>
    <x v="1"/>
    <x v="1"/>
    <x v="0"/>
    <x v="0"/>
    <x v="1"/>
    <d v="2008-10-27T00:00:00"/>
    <m/>
    <x v="0"/>
    <x v="0"/>
    <x v="0"/>
    <x v="3"/>
    <x v="12"/>
    <x v="15"/>
    <x v="4"/>
    <x v="10"/>
    <x v="3"/>
    <x v="1"/>
    <d v="2019-01-15T00:00:00"/>
    <x v="0"/>
    <x v="15"/>
  </r>
  <r>
    <n v="10184"/>
    <s v="Buccheri, Joseph  "/>
    <x v="1"/>
    <x v="1"/>
    <n v="65288"/>
    <x v="2"/>
    <x v="2"/>
    <x v="0"/>
    <n v="1013"/>
    <s v="07/28/83"/>
    <x v="0"/>
    <x v="0"/>
    <x v="0"/>
    <x v="0"/>
    <x v="0"/>
    <d v="2014-09-29T00:00:00"/>
    <m/>
    <x v="0"/>
    <x v="0"/>
    <x v="0"/>
    <x v="0"/>
    <x v="4"/>
    <x v="12"/>
    <x v="2"/>
    <x v="16"/>
    <x v="1"/>
    <x v="0"/>
    <d v="2019-02-01T00:00:00"/>
    <x v="0"/>
    <x v="9"/>
  </r>
  <r>
    <n v="10203"/>
    <s v="Bugali, Josephine "/>
    <x v="1"/>
    <x v="1"/>
    <n v="64375"/>
    <x v="0"/>
    <x v="0"/>
    <x v="0"/>
    <n v="2043"/>
    <s v="10/30/69"/>
    <x v="1"/>
    <x v="4"/>
    <x v="0"/>
    <x v="0"/>
    <x v="1"/>
    <d v="2013-11-11T00:00:00"/>
    <m/>
    <x v="0"/>
    <x v="0"/>
    <x v="0"/>
    <x v="0"/>
    <x v="2"/>
    <x v="2"/>
    <x v="4"/>
    <x v="13"/>
    <x v="0"/>
    <x v="0"/>
    <d v="2019-01-21T00:00:00"/>
    <x v="0"/>
    <x v="1"/>
  </r>
  <r>
    <n v="10188"/>
    <s v="Bunbury, Jessica"/>
    <x v="1"/>
    <x v="1"/>
    <n v="74326"/>
    <x v="11"/>
    <x v="11"/>
    <x v="3"/>
    <n v="21851"/>
    <s v="06/01/64"/>
    <x v="1"/>
    <x v="1"/>
    <x v="1"/>
    <x v="0"/>
    <x v="1"/>
    <d v="2011-08-15T00:00:00"/>
    <d v="2014-08-02T00:00:00"/>
    <x v="1"/>
    <x v="4"/>
    <x v="1"/>
    <x v="4"/>
    <x v="14"/>
    <x v="16"/>
    <x v="2"/>
    <x v="17"/>
    <x v="0"/>
    <x v="0"/>
    <d v="2013-02-10T00:00:00"/>
    <x v="2"/>
    <x v="5"/>
  </r>
  <r>
    <n v="10107"/>
    <s v="Burke, Joelle"/>
    <x v="1"/>
    <x v="1"/>
    <n v="63763"/>
    <x v="2"/>
    <x v="2"/>
    <x v="0"/>
    <n v="2148"/>
    <s v="03/02/80"/>
    <x v="1"/>
    <x v="0"/>
    <x v="0"/>
    <x v="0"/>
    <x v="1"/>
    <d v="2012-03-05T00:00:00"/>
    <m/>
    <x v="0"/>
    <x v="0"/>
    <x v="0"/>
    <x v="0"/>
    <x v="5"/>
    <x v="5"/>
    <x v="3"/>
    <x v="18"/>
    <x v="2"/>
    <x v="0"/>
    <d v="2019-02-21T00:00:00"/>
    <x v="0"/>
    <x v="2"/>
  </r>
  <r>
    <n v="10181"/>
    <s v="Burkett, Benjamin "/>
    <x v="1"/>
    <x v="1"/>
    <n v="62162"/>
    <x v="2"/>
    <x v="2"/>
    <x v="0"/>
    <n v="1890"/>
    <s v="08/19/77"/>
    <x v="0"/>
    <x v="1"/>
    <x v="0"/>
    <x v="0"/>
    <x v="0"/>
    <d v="2011-04-04T00:00:00"/>
    <m/>
    <x v="0"/>
    <x v="0"/>
    <x v="0"/>
    <x v="0"/>
    <x v="7"/>
    <x v="7"/>
    <x v="1"/>
    <x v="19"/>
    <x v="0"/>
    <x v="0"/>
    <d v="2019-01-14T00:00:00"/>
    <x v="0"/>
    <x v="3"/>
  </r>
  <r>
    <n v="10150"/>
    <s v="Cady, Max "/>
    <x v="1"/>
    <x v="1"/>
    <n v="77692"/>
    <x v="12"/>
    <x v="12"/>
    <x v="0"/>
    <n v="2184"/>
    <s v="11/22/66"/>
    <x v="0"/>
    <x v="0"/>
    <x v="0"/>
    <x v="0"/>
    <x v="0"/>
    <d v="2011-08-15T00:00:00"/>
    <m/>
    <x v="0"/>
    <x v="0"/>
    <x v="0"/>
    <x v="2"/>
    <x v="15"/>
    <x v="17"/>
    <x v="2"/>
    <x v="20"/>
    <x v="1"/>
    <x v="3"/>
    <d v="2019-01-21T00:00:00"/>
    <x v="0"/>
    <x v="6"/>
  </r>
  <r>
    <n v="10001"/>
    <s v="Candie, Calvin"/>
    <x v="0"/>
    <x v="0"/>
    <n v="72640"/>
    <x v="9"/>
    <x v="9"/>
    <x v="0"/>
    <n v="2169"/>
    <s v="08/09/83"/>
    <x v="0"/>
    <x v="0"/>
    <x v="0"/>
    <x v="0"/>
    <x v="0"/>
    <d v="2016-01-28T00:00:00"/>
    <m/>
    <x v="0"/>
    <x v="0"/>
    <x v="0"/>
    <x v="0"/>
    <x v="13"/>
    <x v="14"/>
    <x v="1"/>
    <x v="4"/>
    <x v="1"/>
    <x v="0"/>
    <d v="2019-02-22T00:00:00"/>
    <x v="0"/>
    <x v="15"/>
  </r>
  <r>
    <n v="10085"/>
    <s v="Carabbio, Judith"/>
    <x v="1"/>
    <x v="1"/>
    <n v="93396"/>
    <x v="3"/>
    <x v="3"/>
    <x v="0"/>
    <n v="2132"/>
    <s v="04/05/87"/>
    <x v="1"/>
    <x v="0"/>
    <x v="0"/>
    <x v="0"/>
    <x v="0"/>
    <d v="2013-11-11T00:00:00"/>
    <m/>
    <x v="0"/>
    <x v="0"/>
    <x v="0"/>
    <x v="2"/>
    <x v="6"/>
    <x v="6"/>
    <x v="1"/>
    <x v="1"/>
    <x v="2"/>
    <x v="1"/>
    <d v="2019-01-30T00:00:00"/>
    <x v="0"/>
    <x v="2"/>
  </r>
  <r>
    <n v="10115"/>
    <s v="Carey, Michael  "/>
    <x v="1"/>
    <x v="1"/>
    <n v="52846"/>
    <x v="0"/>
    <x v="0"/>
    <x v="0"/>
    <n v="1701"/>
    <s v="02/02/83"/>
    <x v="0"/>
    <x v="0"/>
    <x v="0"/>
    <x v="0"/>
    <x v="1"/>
    <d v="2014-03-31T00:00:00"/>
    <m/>
    <x v="0"/>
    <x v="0"/>
    <x v="0"/>
    <x v="0"/>
    <x v="11"/>
    <x v="11"/>
    <x v="0"/>
    <x v="21"/>
    <x v="1"/>
    <x v="0"/>
    <d v="2019-02-01T00:00:00"/>
    <x v="0"/>
    <x v="15"/>
  </r>
  <r>
    <n v="10082"/>
    <s v="Carr, Claudia  N"/>
    <x v="1"/>
    <x v="1"/>
    <n v="100031"/>
    <x v="1"/>
    <x v="1"/>
    <x v="0"/>
    <n v="1886"/>
    <s v="06/06/86"/>
    <x v="1"/>
    <x v="0"/>
    <x v="0"/>
    <x v="0"/>
    <x v="1"/>
    <d v="2016-06-30T00:00:00"/>
    <m/>
    <x v="0"/>
    <x v="0"/>
    <x v="0"/>
    <x v="1"/>
    <x v="1"/>
    <x v="1"/>
    <x v="0"/>
    <x v="4"/>
    <x v="0"/>
    <x v="1"/>
    <d v="2019-02-18T00:00:00"/>
    <x v="0"/>
    <x v="10"/>
  </r>
  <r>
    <n v="10040"/>
    <s v="Carter, Michelle "/>
    <x v="1"/>
    <x v="1"/>
    <n v="71860"/>
    <x v="11"/>
    <x v="11"/>
    <x v="4"/>
    <n v="5664"/>
    <s v="05/15/63"/>
    <x v="1"/>
    <x v="0"/>
    <x v="0"/>
    <x v="0"/>
    <x v="0"/>
    <d v="2014-08-18T00:00:00"/>
    <m/>
    <x v="0"/>
    <x v="0"/>
    <x v="0"/>
    <x v="4"/>
    <x v="14"/>
    <x v="16"/>
    <x v="1"/>
    <x v="4"/>
    <x v="0"/>
    <x v="0"/>
    <d v="2019-01-21T00:00:00"/>
    <x v="0"/>
    <x v="10"/>
  </r>
  <r>
    <n v="10067"/>
    <s v="Chace, Beatrice "/>
    <x v="1"/>
    <x v="1"/>
    <n v="61656"/>
    <x v="0"/>
    <x v="0"/>
    <x v="0"/>
    <n v="2763"/>
    <s v="01/02/51"/>
    <x v="1"/>
    <x v="0"/>
    <x v="0"/>
    <x v="0"/>
    <x v="0"/>
    <d v="2014-09-29T00:00:00"/>
    <m/>
    <x v="0"/>
    <x v="0"/>
    <x v="0"/>
    <x v="0"/>
    <x v="0"/>
    <x v="0"/>
    <x v="2"/>
    <x v="4"/>
    <x v="2"/>
    <x v="0"/>
    <d v="2019-02-12T00:00:00"/>
    <x v="0"/>
    <x v="17"/>
  </r>
  <r>
    <n v="10108"/>
    <s v="Champaigne, Brian"/>
    <x v="1"/>
    <x v="1"/>
    <n v="110929"/>
    <x v="13"/>
    <x v="13"/>
    <x v="0"/>
    <n v="2045"/>
    <s v="02/09/72"/>
    <x v="0"/>
    <x v="1"/>
    <x v="0"/>
    <x v="0"/>
    <x v="0"/>
    <d v="2016-09-06T00:00:00"/>
    <m/>
    <x v="0"/>
    <x v="0"/>
    <x v="0"/>
    <x v="1"/>
    <x v="15"/>
    <x v="17"/>
    <x v="1"/>
    <x v="10"/>
    <x v="0"/>
    <x v="4"/>
    <d v="2019-01-15T00:00:00"/>
    <x v="0"/>
    <x v="12"/>
  </r>
  <r>
    <n v="10210"/>
    <s v="Chan, Lin"/>
    <x v="1"/>
    <x v="1"/>
    <n v="54237"/>
    <x v="0"/>
    <x v="0"/>
    <x v="0"/>
    <n v="2170"/>
    <s v="02/12/79"/>
    <x v="1"/>
    <x v="0"/>
    <x v="0"/>
    <x v="0"/>
    <x v="0"/>
    <d v="2014-05-12T00:00:00"/>
    <m/>
    <x v="0"/>
    <x v="0"/>
    <x v="0"/>
    <x v="0"/>
    <x v="3"/>
    <x v="3"/>
    <x v="1"/>
    <x v="22"/>
    <x v="2"/>
    <x v="0"/>
    <d v="2019-02-19T00:00:00"/>
    <x v="0"/>
    <x v="17"/>
  </r>
  <r>
    <n v="10154"/>
    <s v="Chang, Donovan  E"/>
    <x v="1"/>
    <x v="1"/>
    <n v="60380"/>
    <x v="0"/>
    <x v="0"/>
    <x v="0"/>
    <n v="1845"/>
    <s v="08/24/83"/>
    <x v="0"/>
    <x v="0"/>
    <x v="0"/>
    <x v="0"/>
    <x v="0"/>
    <d v="2013-07-08T00:00:00"/>
    <m/>
    <x v="0"/>
    <x v="0"/>
    <x v="0"/>
    <x v="0"/>
    <x v="4"/>
    <x v="12"/>
    <x v="0"/>
    <x v="23"/>
    <x v="0"/>
    <x v="0"/>
    <d v="2019-01-14T00:00:00"/>
    <x v="0"/>
    <x v="6"/>
  </r>
  <r>
    <n v="10200"/>
    <s v="Chigurh, Anton"/>
    <x v="1"/>
    <x v="1"/>
    <n v="66808"/>
    <x v="11"/>
    <x v="11"/>
    <x v="1"/>
    <n v="78207"/>
    <s v="06/11/70"/>
    <x v="0"/>
    <x v="0"/>
    <x v="1"/>
    <x v="0"/>
    <x v="1"/>
    <d v="2012-05-14T00:00:00"/>
    <m/>
    <x v="0"/>
    <x v="0"/>
    <x v="0"/>
    <x v="4"/>
    <x v="16"/>
    <x v="18"/>
    <x v="3"/>
    <x v="24"/>
    <x v="0"/>
    <x v="0"/>
    <d v="2019-01-19T00:00:00"/>
    <x v="0"/>
    <x v="1"/>
  </r>
  <r>
    <n v="10240"/>
    <s v="Chivukula, Enola"/>
    <x v="1"/>
    <x v="1"/>
    <n v="64786"/>
    <x v="0"/>
    <x v="0"/>
    <x v="0"/>
    <n v="1775"/>
    <s v="08/27/83"/>
    <x v="1"/>
    <x v="0"/>
    <x v="0"/>
    <x v="0"/>
    <x v="0"/>
    <d v="2011-06-27T00:00:00"/>
    <d v="2015-11-15T00:00:00"/>
    <x v="1"/>
    <x v="10"/>
    <x v="1"/>
    <x v="0"/>
    <x v="5"/>
    <x v="5"/>
    <x v="1"/>
    <x v="25"/>
    <x v="2"/>
    <x v="0"/>
    <d v="2015-03-10T00:00:00"/>
    <x v="0"/>
    <x v="2"/>
  </r>
  <r>
    <n v="10168"/>
    <s v="Cierpiszewski, Caroline  "/>
    <x v="1"/>
    <x v="1"/>
    <n v="64816"/>
    <x v="0"/>
    <x v="0"/>
    <x v="0"/>
    <n v="2044"/>
    <s v="05/31/88"/>
    <x v="1"/>
    <x v="0"/>
    <x v="2"/>
    <x v="0"/>
    <x v="1"/>
    <d v="2011-10-03T00:00:00"/>
    <m/>
    <x v="0"/>
    <x v="0"/>
    <x v="0"/>
    <x v="0"/>
    <x v="7"/>
    <x v="7"/>
    <x v="1"/>
    <x v="26"/>
    <x v="0"/>
    <x v="0"/>
    <d v="2019-01-30T00:00:00"/>
    <x v="0"/>
    <x v="2"/>
  </r>
  <r>
    <n v="10220"/>
    <s v="Clayton, Rick"/>
    <x v="1"/>
    <x v="1"/>
    <n v="68678"/>
    <x v="4"/>
    <x v="4"/>
    <x v="0"/>
    <n v="2170"/>
    <s v="09/05/85"/>
    <x v="0"/>
    <x v="0"/>
    <x v="0"/>
    <x v="0"/>
    <x v="0"/>
    <d v="2012-09-05T00:00:00"/>
    <m/>
    <x v="0"/>
    <x v="0"/>
    <x v="0"/>
    <x v="1"/>
    <x v="17"/>
    <x v="19"/>
    <x v="1"/>
    <x v="27"/>
    <x v="1"/>
    <x v="1"/>
    <d v="2019-02-27T00:00:00"/>
    <x v="0"/>
    <x v="4"/>
  </r>
  <r>
    <n v="10275"/>
    <s v="Cloninger, Jennifer"/>
    <x v="1"/>
    <x v="1"/>
    <n v="64066"/>
    <x v="2"/>
    <x v="2"/>
    <x v="0"/>
    <n v="1752"/>
    <s v="08/31/81"/>
    <x v="1"/>
    <x v="1"/>
    <x v="0"/>
    <x v="0"/>
    <x v="0"/>
    <d v="2011-05-16T00:00:00"/>
    <d v="2013-01-07T00:00:00"/>
    <x v="1"/>
    <x v="5"/>
    <x v="1"/>
    <x v="0"/>
    <x v="8"/>
    <x v="8"/>
    <x v="2"/>
    <x v="7"/>
    <x v="0"/>
    <x v="0"/>
    <d v="2012-05-03T00:00:00"/>
    <x v="0"/>
    <x v="9"/>
  </r>
  <r>
    <n v="10269"/>
    <s v="Close, Phil"/>
    <x v="1"/>
    <x v="1"/>
    <n v="59369"/>
    <x v="2"/>
    <x v="2"/>
    <x v="0"/>
    <n v="2169"/>
    <s v="11/25/78"/>
    <x v="0"/>
    <x v="1"/>
    <x v="0"/>
    <x v="0"/>
    <x v="0"/>
    <d v="2010-08-30T00:00:00"/>
    <d v="2011-09-26T00:00:00"/>
    <x v="1"/>
    <x v="1"/>
    <x v="1"/>
    <x v="0"/>
    <x v="10"/>
    <x v="10"/>
    <x v="1"/>
    <x v="7"/>
    <x v="2"/>
    <x v="0"/>
    <d v="2011-05-04T00:00:00"/>
    <x v="0"/>
    <x v="16"/>
  </r>
  <r>
    <n v="10029"/>
    <s v="Clukey, Elijian"/>
    <x v="0"/>
    <x v="0"/>
    <n v="50373"/>
    <x v="0"/>
    <x v="0"/>
    <x v="0"/>
    <n v="2134"/>
    <s v="08/26/80"/>
    <x v="0"/>
    <x v="1"/>
    <x v="0"/>
    <x v="0"/>
    <x v="0"/>
    <d v="2016-07-06T00:00:00"/>
    <m/>
    <x v="0"/>
    <x v="0"/>
    <x v="0"/>
    <x v="0"/>
    <x v="8"/>
    <x v="8"/>
    <x v="3"/>
    <x v="28"/>
    <x v="2"/>
    <x v="0"/>
    <d v="2019-02-28T00:00:00"/>
    <x v="0"/>
    <x v="14"/>
  </r>
  <r>
    <n v="10261"/>
    <s v="Cockel, James"/>
    <x v="1"/>
    <x v="1"/>
    <n v="63108"/>
    <x v="0"/>
    <x v="0"/>
    <x v="0"/>
    <n v="2452"/>
    <s v="09/08/77"/>
    <x v="0"/>
    <x v="0"/>
    <x v="0"/>
    <x v="0"/>
    <x v="0"/>
    <d v="2013-07-08T00:00:00"/>
    <m/>
    <x v="0"/>
    <x v="0"/>
    <x v="0"/>
    <x v="0"/>
    <x v="10"/>
    <x v="10"/>
    <x v="3"/>
    <x v="9"/>
    <x v="0"/>
    <x v="0"/>
    <d v="2019-01-14T00:00:00"/>
    <x v="0"/>
    <x v="2"/>
  </r>
  <r>
    <n v="10292"/>
    <s v="Cole, Spencer"/>
    <x v="2"/>
    <x v="2"/>
    <n v="59144"/>
    <x v="0"/>
    <x v="0"/>
    <x v="0"/>
    <n v="1880"/>
    <s v="08/12/79"/>
    <x v="0"/>
    <x v="0"/>
    <x v="0"/>
    <x v="0"/>
    <x v="1"/>
    <d v="2011-07-11T00:00:00"/>
    <d v="2016-09-23T00:00:00"/>
    <x v="1"/>
    <x v="7"/>
    <x v="2"/>
    <x v="0"/>
    <x v="2"/>
    <x v="2"/>
    <x v="0"/>
    <x v="11"/>
    <x v="1"/>
    <x v="0"/>
    <d v="2016-05-01T00:00:00"/>
    <x v="3"/>
    <x v="7"/>
  </r>
  <r>
    <n v="10282"/>
    <s v="Corleone, Michael"/>
    <x v="2"/>
    <x v="2"/>
    <n v="68051"/>
    <x v="9"/>
    <x v="9"/>
    <x v="0"/>
    <n v="1803"/>
    <s v="12/17/75"/>
    <x v="0"/>
    <x v="2"/>
    <x v="0"/>
    <x v="0"/>
    <x v="0"/>
    <d v="2010-07-20T00:00:00"/>
    <m/>
    <x v="0"/>
    <x v="0"/>
    <x v="0"/>
    <x v="0"/>
    <x v="13"/>
    <x v="14"/>
    <x v="6"/>
    <x v="29"/>
    <x v="3"/>
    <x v="0"/>
    <d v="2019-01-14T00:00:00"/>
    <x v="4"/>
    <x v="2"/>
  </r>
  <r>
    <n v="10019"/>
    <s v="Corleone, Vito"/>
    <x v="0"/>
    <x v="0"/>
    <n v="170500"/>
    <x v="14"/>
    <x v="14"/>
    <x v="0"/>
    <n v="2030"/>
    <s v="03/19/83"/>
    <x v="0"/>
    <x v="0"/>
    <x v="0"/>
    <x v="0"/>
    <x v="1"/>
    <d v="2009-01-05T00:00:00"/>
    <m/>
    <x v="0"/>
    <x v="0"/>
    <x v="0"/>
    <x v="0"/>
    <x v="13"/>
    <x v="14"/>
    <x v="1"/>
    <x v="30"/>
    <x v="0"/>
    <x v="0"/>
    <d v="2019-02-04T00:00:00"/>
    <x v="0"/>
    <x v="3"/>
  </r>
  <r>
    <n v="10094"/>
    <s v="Cornett, Lisa "/>
    <x v="1"/>
    <x v="1"/>
    <n v="63381"/>
    <x v="0"/>
    <x v="0"/>
    <x v="0"/>
    <n v="2189"/>
    <s v="03/31/77"/>
    <x v="1"/>
    <x v="1"/>
    <x v="0"/>
    <x v="1"/>
    <x v="0"/>
    <d v="2015-01-05T00:00:00"/>
    <m/>
    <x v="0"/>
    <x v="0"/>
    <x v="0"/>
    <x v="0"/>
    <x v="11"/>
    <x v="11"/>
    <x v="1"/>
    <x v="31"/>
    <x v="0"/>
    <x v="0"/>
    <d v="2019-02-14T00:00:00"/>
    <x v="0"/>
    <x v="16"/>
  </r>
  <r>
    <n v="10193"/>
    <s v="Costello, Frank"/>
    <x v="1"/>
    <x v="1"/>
    <n v="83552"/>
    <x v="5"/>
    <x v="5"/>
    <x v="0"/>
    <n v="1810"/>
    <s v="08/26/86"/>
    <x v="0"/>
    <x v="1"/>
    <x v="0"/>
    <x v="0"/>
    <x v="0"/>
    <d v="2015-03-30T00:00:00"/>
    <m/>
    <x v="0"/>
    <x v="0"/>
    <x v="0"/>
    <x v="1"/>
    <x v="1"/>
    <x v="1"/>
    <x v="1"/>
    <x v="5"/>
    <x v="1"/>
    <x v="1"/>
    <d v="2019-01-22T00:00:00"/>
    <x v="0"/>
    <x v="4"/>
  </r>
  <r>
    <n v="10132"/>
    <s v="Crimmings,   Jean"/>
    <x v="1"/>
    <x v="1"/>
    <n v="56149"/>
    <x v="0"/>
    <x v="0"/>
    <x v="0"/>
    <n v="1821"/>
    <s v="04/10/87"/>
    <x v="1"/>
    <x v="0"/>
    <x v="0"/>
    <x v="0"/>
    <x v="0"/>
    <d v="2016-07-06T00:00:00"/>
    <m/>
    <x v="0"/>
    <x v="0"/>
    <x v="0"/>
    <x v="0"/>
    <x v="0"/>
    <x v="0"/>
    <x v="0"/>
    <x v="32"/>
    <x v="0"/>
    <x v="0"/>
    <d v="2019-01-28T00:00:00"/>
    <x v="0"/>
    <x v="3"/>
  </r>
  <r>
    <n v="10083"/>
    <s v="Cross, Noah"/>
    <x v="1"/>
    <x v="1"/>
    <n v="92329"/>
    <x v="15"/>
    <x v="15"/>
    <x v="2"/>
    <n v="6278"/>
    <s v="09/09/65"/>
    <x v="0"/>
    <x v="0"/>
    <x v="0"/>
    <x v="0"/>
    <x v="0"/>
    <d v="2014-11-10T00:00:00"/>
    <m/>
    <x v="0"/>
    <x v="0"/>
    <x v="0"/>
    <x v="1"/>
    <x v="9"/>
    <x v="9"/>
    <x v="3"/>
    <x v="4"/>
    <x v="1"/>
    <x v="2"/>
    <d v="2019-01-02T00:00:00"/>
    <x v="0"/>
    <x v="14"/>
  </r>
  <r>
    <n v="10099"/>
    <s v="Daneault, Lynn"/>
    <x v="1"/>
    <x v="1"/>
    <n v="65729"/>
    <x v="16"/>
    <x v="16"/>
    <x v="4"/>
    <n v="5473"/>
    <s v="04/19/90"/>
    <x v="1"/>
    <x v="0"/>
    <x v="0"/>
    <x v="0"/>
    <x v="0"/>
    <d v="2014-05-05T00:00:00"/>
    <m/>
    <x v="0"/>
    <x v="0"/>
    <x v="0"/>
    <x v="4"/>
    <x v="18"/>
    <x v="20"/>
    <x v="1"/>
    <x v="33"/>
    <x v="2"/>
    <x v="0"/>
    <d v="2019-01-24T00:00:00"/>
    <x v="0"/>
    <x v="12"/>
  </r>
  <r>
    <n v="10212"/>
    <s v="Daniele, Ann  "/>
    <x v="1"/>
    <x v="1"/>
    <n v="85028"/>
    <x v="15"/>
    <x v="15"/>
    <x v="2"/>
    <n v="6033"/>
    <s v="01/18/52"/>
    <x v="1"/>
    <x v="1"/>
    <x v="0"/>
    <x v="0"/>
    <x v="0"/>
    <d v="2014-11-10T00:00:00"/>
    <m/>
    <x v="0"/>
    <x v="0"/>
    <x v="0"/>
    <x v="1"/>
    <x v="9"/>
    <x v="9"/>
    <x v="0"/>
    <x v="34"/>
    <x v="0"/>
    <x v="6"/>
    <d v="2019-02-12T00:00:00"/>
    <x v="0"/>
    <x v="5"/>
  </r>
  <r>
    <n v="10056"/>
    <s v="Darson, Jene'ya "/>
    <x v="1"/>
    <x v="1"/>
    <n v="57583"/>
    <x v="0"/>
    <x v="0"/>
    <x v="0"/>
    <n v="2110"/>
    <s v="11/05/78"/>
    <x v="1"/>
    <x v="1"/>
    <x v="0"/>
    <x v="0"/>
    <x v="0"/>
    <d v="2012-07-02T00:00:00"/>
    <m/>
    <x v="0"/>
    <x v="0"/>
    <x v="0"/>
    <x v="0"/>
    <x v="3"/>
    <x v="3"/>
    <x v="1"/>
    <x v="4"/>
    <x v="1"/>
    <x v="0"/>
    <d v="2019-02-25T00:00:00"/>
    <x v="0"/>
    <x v="0"/>
  </r>
  <r>
    <n v="10143"/>
    <s v="Davis, Daniel"/>
    <x v="1"/>
    <x v="1"/>
    <n v="56294"/>
    <x v="2"/>
    <x v="2"/>
    <x v="0"/>
    <n v="2458"/>
    <s v="09/14/79"/>
    <x v="0"/>
    <x v="0"/>
    <x v="1"/>
    <x v="0"/>
    <x v="2"/>
    <d v="2011-11-07T00:00:00"/>
    <m/>
    <x v="0"/>
    <x v="0"/>
    <x v="0"/>
    <x v="0"/>
    <x v="2"/>
    <x v="2"/>
    <x v="0"/>
    <x v="35"/>
    <x v="2"/>
    <x v="0"/>
    <d v="2019-02-27T00:00:00"/>
    <x v="0"/>
    <x v="16"/>
  </r>
  <r>
    <n v="10311"/>
    <s v="Dee, Randy"/>
    <x v="3"/>
    <x v="1"/>
    <n v="56991"/>
    <x v="0"/>
    <x v="0"/>
    <x v="0"/>
    <n v="2138"/>
    <s v="04/15/88"/>
    <x v="0"/>
    <x v="1"/>
    <x v="0"/>
    <x v="0"/>
    <x v="0"/>
    <d v="2018-07-09T00:00:00"/>
    <m/>
    <x v="0"/>
    <x v="0"/>
    <x v="0"/>
    <x v="0"/>
    <x v="8"/>
    <x v="8"/>
    <x v="1"/>
    <x v="25"/>
    <x v="2"/>
    <x v="5"/>
    <d v="2019-01-31T00:00:00"/>
    <x v="1"/>
    <x v="4"/>
  </r>
  <r>
    <n v="10070"/>
    <s v="DeGweck,  James"/>
    <x v="1"/>
    <x v="1"/>
    <n v="55722"/>
    <x v="0"/>
    <x v="0"/>
    <x v="0"/>
    <n v="1810"/>
    <s v="10/31/77"/>
    <x v="0"/>
    <x v="1"/>
    <x v="0"/>
    <x v="0"/>
    <x v="0"/>
    <d v="2011-05-16T00:00:00"/>
    <d v="2016-06-08T00:00:00"/>
    <x v="1"/>
    <x v="5"/>
    <x v="1"/>
    <x v="0"/>
    <x v="4"/>
    <x v="4"/>
    <x v="1"/>
    <x v="4"/>
    <x v="2"/>
    <x v="0"/>
    <d v="2016-04-02T00:00:00"/>
    <x v="0"/>
    <x v="15"/>
  </r>
  <r>
    <n v="10155"/>
    <s v="Del Bosque, Keyla"/>
    <x v="1"/>
    <x v="1"/>
    <n v="101199"/>
    <x v="3"/>
    <x v="3"/>
    <x v="0"/>
    <n v="2176"/>
    <s v="07/05/79"/>
    <x v="1"/>
    <x v="0"/>
    <x v="0"/>
    <x v="0"/>
    <x v="1"/>
    <d v="2012-01-09T00:00:00"/>
    <m/>
    <x v="0"/>
    <x v="0"/>
    <x v="0"/>
    <x v="2"/>
    <x v="6"/>
    <x v="6"/>
    <x v="6"/>
    <x v="36"/>
    <x v="0"/>
    <x v="3"/>
    <d v="2019-01-25T00:00:00"/>
    <x v="0"/>
    <x v="12"/>
  </r>
  <r>
    <n v="10306"/>
    <s v="Delarge, Alex"/>
    <x v="3"/>
    <x v="3"/>
    <n v="61568"/>
    <x v="11"/>
    <x v="11"/>
    <x v="5"/>
    <n v="36006"/>
    <s v="11/02/75"/>
    <x v="0"/>
    <x v="0"/>
    <x v="0"/>
    <x v="0"/>
    <x v="2"/>
    <d v="2014-09-29T00:00:00"/>
    <m/>
    <x v="0"/>
    <x v="0"/>
    <x v="0"/>
    <x v="4"/>
    <x v="14"/>
    <x v="16"/>
    <x v="1"/>
    <x v="37"/>
    <x v="1"/>
    <x v="0"/>
    <d v="2019-01-30T00:00:00"/>
    <x v="5"/>
    <x v="14"/>
  </r>
  <r>
    <n v="10100"/>
    <s v="Demita, Carla"/>
    <x v="1"/>
    <x v="1"/>
    <n v="58275"/>
    <x v="2"/>
    <x v="2"/>
    <x v="0"/>
    <n v="2343"/>
    <s v="02/25/51"/>
    <x v="1"/>
    <x v="4"/>
    <x v="0"/>
    <x v="0"/>
    <x v="1"/>
    <d v="2011-04-04T00:00:00"/>
    <d v="2015-11-04T00:00:00"/>
    <x v="1"/>
    <x v="11"/>
    <x v="1"/>
    <x v="0"/>
    <x v="11"/>
    <x v="11"/>
    <x v="2"/>
    <x v="33"/>
    <x v="0"/>
    <x v="0"/>
    <d v="2015-05-06T00:00:00"/>
    <x v="0"/>
    <x v="0"/>
  </r>
  <r>
    <n v="10310"/>
    <s v="Desimone, Carl "/>
    <x v="3"/>
    <x v="3"/>
    <n v="53189"/>
    <x v="0"/>
    <x v="0"/>
    <x v="0"/>
    <n v="2061"/>
    <s v="04/19/67"/>
    <x v="0"/>
    <x v="1"/>
    <x v="0"/>
    <x v="0"/>
    <x v="0"/>
    <d v="2014-07-07T00:00:00"/>
    <m/>
    <x v="0"/>
    <x v="0"/>
    <x v="0"/>
    <x v="0"/>
    <x v="5"/>
    <x v="5"/>
    <x v="1"/>
    <x v="38"/>
    <x v="3"/>
    <x v="0"/>
    <d v="2019-01-31T00:00:00"/>
    <x v="6"/>
    <x v="9"/>
  </r>
  <r>
    <n v="10197"/>
    <s v="DeVito, Tommy"/>
    <x v="1"/>
    <x v="1"/>
    <n v="96820"/>
    <x v="17"/>
    <x v="17"/>
    <x v="0"/>
    <n v="2045"/>
    <s v="09/04/83"/>
    <x v="0"/>
    <x v="0"/>
    <x v="0"/>
    <x v="0"/>
    <x v="0"/>
    <d v="2017-02-15T00:00:00"/>
    <m/>
    <x v="0"/>
    <x v="0"/>
    <x v="0"/>
    <x v="1"/>
    <x v="19"/>
    <x v="21"/>
    <x v="1"/>
    <x v="39"/>
    <x v="0"/>
    <x v="4"/>
    <d v="2019-01-23T00:00:00"/>
    <x v="0"/>
    <x v="3"/>
  </r>
  <r>
    <n v="10276"/>
    <s v="Dickinson, Geoff "/>
    <x v="1"/>
    <x v="1"/>
    <n v="51259"/>
    <x v="0"/>
    <x v="0"/>
    <x v="0"/>
    <n v="2180"/>
    <s v="11/15/82"/>
    <x v="0"/>
    <x v="0"/>
    <x v="0"/>
    <x v="0"/>
    <x v="0"/>
    <d v="2014-05-12T00:00:00"/>
    <m/>
    <x v="0"/>
    <x v="0"/>
    <x v="0"/>
    <x v="0"/>
    <x v="7"/>
    <x v="7"/>
    <x v="1"/>
    <x v="25"/>
    <x v="2"/>
    <x v="0"/>
    <d v="2019-02-19T00:00:00"/>
    <x v="0"/>
    <x v="0"/>
  </r>
  <r>
    <n v="10304"/>
    <s v="Dietrich, Jenna  "/>
    <x v="3"/>
    <x v="3"/>
    <n v="59231"/>
    <x v="11"/>
    <x v="11"/>
    <x v="6"/>
    <n v="98052"/>
    <s v="05/14/87"/>
    <x v="1"/>
    <x v="0"/>
    <x v="0"/>
    <x v="1"/>
    <x v="0"/>
    <d v="2012-02-20T00:00:00"/>
    <m/>
    <x v="0"/>
    <x v="0"/>
    <x v="0"/>
    <x v="4"/>
    <x v="14"/>
    <x v="16"/>
    <x v="7"/>
    <x v="40"/>
    <x v="4"/>
    <x v="0"/>
    <d v="2019-01-29T00:00:00"/>
    <x v="1"/>
    <x v="1"/>
  </r>
  <r>
    <n v="10284"/>
    <s v="DiNocco, Lily "/>
    <x v="2"/>
    <x v="2"/>
    <n v="61584"/>
    <x v="0"/>
    <x v="0"/>
    <x v="0"/>
    <n v="2351"/>
    <s v="12/02/78"/>
    <x v="1"/>
    <x v="1"/>
    <x v="0"/>
    <x v="0"/>
    <x v="1"/>
    <d v="2013-01-07T00:00:00"/>
    <m/>
    <x v="0"/>
    <x v="0"/>
    <x v="0"/>
    <x v="0"/>
    <x v="8"/>
    <x v="8"/>
    <x v="1"/>
    <x v="41"/>
    <x v="2"/>
    <x v="0"/>
    <d v="2019-01-18T00:00:00"/>
    <x v="0"/>
    <x v="16"/>
  </r>
  <r>
    <n v="10207"/>
    <s v="Dobrin, Denisa  S"/>
    <x v="1"/>
    <x v="1"/>
    <n v="46335"/>
    <x v="0"/>
    <x v="0"/>
    <x v="0"/>
    <n v="2125"/>
    <s v="10/07/86"/>
    <x v="1"/>
    <x v="0"/>
    <x v="0"/>
    <x v="1"/>
    <x v="0"/>
    <d v="2012-04-02T00:00:00"/>
    <m/>
    <x v="0"/>
    <x v="0"/>
    <x v="0"/>
    <x v="0"/>
    <x v="10"/>
    <x v="10"/>
    <x v="6"/>
    <x v="42"/>
    <x v="0"/>
    <x v="0"/>
    <d v="2019-02-19T00:00:00"/>
    <x v="0"/>
    <x v="3"/>
  </r>
  <r>
    <n v="10133"/>
    <s v="Dolan, Linda"/>
    <x v="1"/>
    <x v="1"/>
    <n v="70621"/>
    <x v="4"/>
    <x v="4"/>
    <x v="0"/>
    <n v="2119"/>
    <s v="07/18/88"/>
    <x v="1"/>
    <x v="1"/>
    <x v="0"/>
    <x v="0"/>
    <x v="0"/>
    <d v="2015-01-05T00:00:00"/>
    <m/>
    <x v="0"/>
    <x v="0"/>
    <x v="0"/>
    <x v="1"/>
    <x v="9"/>
    <x v="9"/>
    <x v="3"/>
    <x v="43"/>
    <x v="2"/>
    <x v="1"/>
    <d v="2019-02-25T00:00:00"/>
    <x v="0"/>
    <x v="7"/>
  </r>
  <r>
    <n v="10028"/>
    <s v="Dougall, Eric"/>
    <x v="0"/>
    <x v="0"/>
    <n v="138888"/>
    <x v="18"/>
    <x v="18"/>
    <x v="0"/>
    <n v="1886"/>
    <s v="07/09/70"/>
    <x v="0"/>
    <x v="0"/>
    <x v="0"/>
    <x v="0"/>
    <x v="1"/>
    <d v="2014-01-05T00:00:00"/>
    <m/>
    <x v="0"/>
    <x v="0"/>
    <x v="0"/>
    <x v="1"/>
    <x v="15"/>
    <x v="17"/>
    <x v="1"/>
    <x v="25"/>
    <x v="0"/>
    <x v="3"/>
    <d v="2019-01-04T00:00:00"/>
    <x v="0"/>
    <x v="6"/>
  </r>
  <r>
    <n v="10006"/>
    <s v="Driver, Elle"/>
    <x v="0"/>
    <x v="0"/>
    <n v="74241"/>
    <x v="11"/>
    <x v="11"/>
    <x v="7"/>
    <n v="90007"/>
    <s v="11/08/88"/>
    <x v="1"/>
    <x v="0"/>
    <x v="0"/>
    <x v="0"/>
    <x v="0"/>
    <d v="2011-01-10T00:00:00"/>
    <m/>
    <x v="0"/>
    <x v="0"/>
    <x v="0"/>
    <x v="4"/>
    <x v="16"/>
    <x v="18"/>
    <x v="1"/>
    <x v="44"/>
    <x v="0"/>
    <x v="0"/>
    <d v="2019-01-27T00:00:00"/>
    <x v="0"/>
    <x v="15"/>
  </r>
  <r>
    <n v="10105"/>
    <s v="Dunn, Amy  "/>
    <x v="1"/>
    <x v="1"/>
    <n v="75188"/>
    <x v="9"/>
    <x v="9"/>
    <x v="0"/>
    <n v="1731"/>
    <s v="11/28/73"/>
    <x v="1"/>
    <x v="0"/>
    <x v="0"/>
    <x v="0"/>
    <x v="0"/>
    <d v="2014-09-18T00:00:00"/>
    <m/>
    <x v="0"/>
    <x v="0"/>
    <x v="0"/>
    <x v="0"/>
    <x v="13"/>
    <x v="14"/>
    <x v="2"/>
    <x v="45"/>
    <x v="2"/>
    <x v="0"/>
    <d v="2019-01-15T00:00:00"/>
    <x v="0"/>
    <x v="6"/>
  </r>
  <r>
    <n v="10211"/>
    <s v="Dunne, Amy"/>
    <x v="1"/>
    <x v="1"/>
    <n v="62514"/>
    <x v="0"/>
    <x v="0"/>
    <x v="0"/>
    <n v="1749"/>
    <s v="09/23/73"/>
    <x v="1"/>
    <x v="1"/>
    <x v="0"/>
    <x v="0"/>
    <x v="0"/>
    <d v="2010-04-26T00:00:00"/>
    <m/>
    <x v="0"/>
    <x v="0"/>
    <x v="0"/>
    <x v="0"/>
    <x v="7"/>
    <x v="7"/>
    <x v="2"/>
    <x v="46"/>
    <x v="1"/>
    <x v="0"/>
    <d v="2019-01-21T00:00:00"/>
    <x v="0"/>
    <x v="16"/>
  </r>
  <r>
    <n v="10064"/>
    <s v="Eaton, Marianne"/>
    <x v="1"/>
    <x v="1"/>
    <n v="60070"/>
    <x v="0"/>
    <x v="0"/>
    <x v="0"/>
    <n v="2343"/>
    <s v="09/05/91"/>
    <x v="1"/>
    <x v="1"/>
    <x v="0"/>
    <x v="0"/>
    <x v="0"/>
    <d v="2011-04-04T00:00:00"/>
    <d v="2017-06-06T00:00:00"/>
    <x v="1"/>
    <x v="12"/>
    <x v="1"/>
    <x v="0"/>
    <x v="2"/>
    <x v="2"/>
    <x v="2"/>
    <x v="4"/>
    <x v="1"/>
    <x v="0"/>
    <d v="2017-04-09T00:00:00"/>
    <x v="0"/>
    <x v="10"/>
  </r>
  <r>
    <n v="10247"/>
    <s v="Engdahl, Jean"/>
    <x v="1"/>
    <x v="1"/>
    <n v="48888"/>
    <x v="0"/>
    <x v="0"/>
    <x v="0"/>
    <n v="2026"/>
    <s v="05/31/74"/>
    <x v="0"/>
    <x v="0"/>
    <x v="0"/>
    <x v="0"/>
    <x v="0"/>
    <d v="2014-11-10T00:00:00"/>
    <m/>
    <x v="0"/>
    <x v="0"/>
    <x v="0"/>
    <x v="0"/>
    <x v="11"/>
    <x v="11"/>
    <x v="0"/>
    <x v="27"/>
    <x v="0"/>
    <x v="0"/>
    <d v="2019-02-13T00:00:00"/>
    <x v="0"/>
    <x v="12"/>
  </r>
  <r>
    <n v="10235"/>
    <s v="England, Rex"/>
    <x v="1"/>
    <x v="1"/>
    <n v="54285"/>
    <x v="0"/>
    <x v="0"/>
    <x v="0"/>
    <n v="2045"/>
    <s v="08/25/78"/>
    <x v="0"/>
    <x v="1"/>
    <x v="0"/>
    <x v="0"/>
    <x v="0"/>
    <d v="2014-03-31T00:00:00"/>
    <m/>
    <x v="0"/>
    <x v="0"/>
    <x v="0"/>
    <x v="0"/>
    <x v="11"/>
    <x v="11"/>
    <x v="3"/>
    <x v="7"/>
    <x v="1"/>
    <x v="0"/>
    <d v="2019-01-11T00:00:00"/>
    <x v="0"/>
    <x v="2"/>
  </r>
  <r>
    <n v="10299"/>
    <s v="Erilus, Angela"/>
    <x v="3"/>
    <x v="3"/>
    <n v="56847"/>
    <x v="2"/>
    <x v="2"/>
    <x v="0"/>
    <n v="2133"/>
    <s v="08/25/89"/>
    <x v="1"/>
    <x v="4"/>
    <x v="0"/>
    <x v="0"/>
    <x v="0"/>
    <d v="2014-07-07T00:00:00"/>
    <m/>
    <x v="0"/>
    <x v="0"/>
    <x v="0"/>
    <x v="0"/>
    <x v="0"/>
    <x v="0"/>
    <x v="1"/>
    <x v="24"/>
    <x v="4"/>
    <x v="0"/>
    <d v="2019-02-25T00:00:00"/>
    <x v="1"/>
    <x v="14"/>
  </r>
  <r>
    <n v="10280"/>
    <s v="Estremera, Miguel"/>
    <x v="2"/>
    <x v="2"/>
    <n v="60340"/>
    <x v="0"/>
    <x v="0"/>
    <x v="0"/>
    <n v="2129"/>
    <s v="09/02/83"/>
    <x v="0"/>
    <x v="0"/>
    <x v="0"/>
    <x v="0"/>
    <x v="0"/>
    <d v="2012-04-02T00:00:00"/>
    <d v="2018-09-27T00:00:00"/>
    <x v="1"/>
    <x v="6"/>
    <x v="2"/>
    <x v="0"/>
    <x v="0"/>
    <x v="0"/>
    <x v="2"/>
    <x v="4"/>
    <x v="2"/>
    <x v="0"/>
    <d v="2018-04-12T00:00:00"/>
    <x v="3"/>
    <x v="7"/>
  </r>
  <r>
    <n v="10296"/>
    <s v="Evensen, April"/>
    <x v="2"/>
    <x v="2"/>
    <n v="59124"/>
    <x v="0"/>
    <x v="0"/>
    <x v="0"/>
    <n v="2458"/>
    <s v="05/06/89"/>
    <x v="1"/>
    <x v="0"/>
    <x v="0"/>
    <x v="0"/>
    <x v="0"/>
    <d v="2014-02-17T00:00:00"/>
    <d v="2018-02-25T00:00:00"/>
    <x v="1"/>
    <x v="13"/>
    <x v="2"/>
    <x v="0"/>
    <x v="3"/>
    <x v="3"/>
    <x v="2"/>
    <x v="40"/>
    <x v="1"/>
    <x v="0"/>
    <d v="2017-01-15T00:00:00"/>
    <x v="3"/>
    <x v="5"/>
  </r>
  <r>
    <n v="10290"/>
    <s v="Exantus, Susan"/>
    <x v="2"/>
    <x v="2"/>
    <n v="99280"/>
    <x v="3"/>
    <x v="3"/>
    <x v="0"/>
    <n v="1749"/>
    <s v="05/15/87"/>
    <x v="1"/>
    <x v="1"/>
    <x v="0"/>
    <x v="0"/>
    <x v="1"/>
    <d v="2011-05-02T00:00:00"/>
    <d v="2013-06-05T00:00:00"/>
    <x v="1"/>
    <x v="6"/>
    <x v="2"/>
    <x v="2"/>
    <x v="6"/>
    <x v="6"/>
    <x v="1"/>
    <x v="47"/>
    <x v="0"/>
    <x v="2"/>
    <d v="2012-08-10T00:00:00"/>
    <x v="6"/>
    <x v="5"/>
  </r>
  <r>
    <n v="10263"/>
    <s v="Faller, Megan "/>
    <x v="1"/>
    <x v="1"/>
    <n v="71776"/>
    <x v="2"/>
    <x v="2"/>
    <x v="0"/>
    <n v="1824"/>
    <s v="09/22/78"/>
    <x v="1"/>
    <x v="1"/>
    <x v="0"/>
    <x v="0"/>
    <x v="1"/>
    <d v="2014-07-07T00:00:00"/>
    <m/>
    <x v="0"/>
    <x v="0"/>
    <x v="0"/>
    <x v="0"/>
    <x v="3"/>
    <x v="3"/>
    <x v="0"/>
    <x v="9"/>
    <x v="0"/>
    <x v="0"/>
    <d v="2019-02-22T00:00:00"/>
    <x v="0"/>
    <x v="1"/>
  </r>
  <r>
    <n v="10136"/>
    <s v="Fancett, Nicole"/>
    <x v="1"/>
    <x v="1"/>
    <n v="65902"/>
    <x v="2"/>
    <x v="2"/>
    <x v="0"/>
    <n v="2324"/>
    <s v="09/27/87"/>
    <x v="1"/>
    <x v="0"/>
    <x v="0"/>
    <x v="0"/>
    <x v="1"/>
    <d v="2014-02-17T00:00:00"/>
    <m/>
    <x v="0"/>
    <x v="0"/>
    <x v="0"/>
    <x v="0"/>
    <x v="4"/>
    <x v="12"/>
    <x v="0"/>
    <x v="48"/>
    <x v="2"/>
    <x v="0"/>
    <d v="2019-01-07T00:00:00"/>
    <x v="0"/>
    <x v="10"/>
  </r>
  <r>
    <n v="10189"/>
    <s v="Ferguson, Susan"/>
    <x v="1"/>
    <x v="1"/>
    <n v="57748"/>
    <x v="0"/>
    <x v="0"/>
    <x v="0"/>
    <n v="2176"/>
    <s v="04/14/55"/>
    <x v="1"/>
    <x v="1"/>
    <x v="0"/>
    <x v="0"/>
    <x v="0"/>
    <d v="2011-11-07T00:00:00"/>
    <d v="2016-05-17T00:00:00"/>
    <x v="1"/>
    <x v="12"/>
    <x v="1"/>
    <x v="0"/>
    <x v="4"/>
    <x v="4"/>
    <x v="2"/>
    <x v="49"/>
    <x v="1"/>
    <x v="0"/>
    <d v="2016-02-04T00:00:00"/>
    <x v="0"/>
    <x v="7"/>
  </r>
  <r>
    <n v="10308"/>
    <s v="Fernandes, Nilson  "/>
    <x v="3"/>
    <x v="3"/>
    <n v="64057"/>
    <x v="0"/>
    <x v="0"/>
    <x v="0"/>
    <n v="2132"/>
    <s v="10/18/89"/>
    <x v="0"/>
    <x v="1"/>
    <x v="0"/>
    <x v="0"/>
    <x v="0"/>
    <d v="2015-05-11T00:00:00"/>
    <m/>
    <x v="0"/>
    <x v="0"/>
    <x v="0"/>
    <x v="0"/>
    <x v="5"/>
    <x v="5"/>
    <x v="1"/>
    <x v="50"/>
    <x v="0"/>
    <x v="0"/>
    <d v="2019-01-03T00:00:00"/>
    <x v="5"/>
    <x v="3"/>
  </r>
  <r>
    <n v="10309"/>
    <s v="Fett, Boba"/>
    <x v="3"/>
    <x v="3"/>
    <n v="53366"/>
    <x v="19"/>
    <x v="19"/>
    <x v="0"/>
    <n v="2138"/>
    <s v="06/18/87"/>
    <x v="0"/>
    <x v="0"/>
    <x v="0"/>
    <x v="0"/>
    <x v="0"/>
    <d v="2015-03-30T00:00:00"/>
    <m/>
    <x v="0"/>
    <x v="0"/>
    <x v="0"/>
    <x v="1"/>
    <x v="9"/>
    <x v="9"/>
    <x v="0"/>
    <x v="51"/>
    <x v="1"/>
    <x v="1"/>
    <d v="2019-02-04T00:00:00"/>
    <x v="4"/>
    <x v="4"/>
  </r>
  <r>
    <n v="10049"/>
    <s v="Fidelia,  Libby"/>
    <x v="1"/>
    <x v="1"/>
    <n v="58530"/>
    <x v="0"/>
    <x v="0"/>
    <x v="0"/>
    <n v="2155"/>
    <s v="03/16/81"/>
    <x v="1"/>
    <x v="1"/>
    <x v="0"/>
    <x v="0"/>
    <x v="0"/>
    <d v="2012-01-09T00:00:00"/>
    <m/>
    <x v="0"/>
    <x v="0"/>
    <x v="0"/>
    <x v="0"/>
    <x v="8"/>
    <x v="8"/>
    <x v="2"/>
    <x v="4"/>
    <x v="0"/>
    <x v="0"/>
    <d v="2019-01-29T00:00:00"/>
    <x v="0"/>
    <x v="5"/>
  </r>
  <r>
    <n v="10093"/>
    <s v="Fitzpatrick, Michael  J"/>
    <x v="1"/>
    <x v="1"/>
    <n v="72609"/>
    <x v="2"/>
    <x v="2"/>
    <x v="0"/>
    <n v="2143"/>
    <s v="10/01/81"/>
    <x v="0"/>
    <x v="0"/>
    <x v="0"/>
    <x v="1"/>
    <x v="0"/>
    <d v="2011-05-16T00:00:00"/>
    <d v="2013-06-24T00:00:00"/>
    <x v="1"/>
    <x v="2"/>
    <x v="1"/>
    <x v="0"/>
    <x v="5"/>
    <x v="5"/>
    <x v="2"/>
    <x v="52"/>
    <x v="0"/>
    <x v="0"/>
    <d v="2013-04-05T00:00:00"/>
    <x v="0"/>
    <x v="11"/>
  </r>
  <r>
    <n v="10163"/>
    <s v="Foreman, Tanya"/>
    <x v="1"/>
    <x v="1"/>
    <n v="55965"/>
    <x v="2"/>
    <x v="2"/>
    <x v="0"/>
    <n v="2170"/>
    <s v="11/08/83"/>
    <x v="1"/>
    <x v="1"/>
    <x v="0"/>
    <x v="0"/>
    <x v="0"/>
    <d v="2011-04-04T00:00:00"/>
    <d v="2013-01-09T00:00:00"/>
    <x v="1"/>
    <x v="1"/>
    <x v="1"/>
    <x v="0"/>
    <x v="7"/>
    <x v="7"/>
    <x v="2"/>
    <x v="53"/>
    <x v="1"/>
    <x v="0"/>
    <d v="2012-01-07T00:00:00"/>
    <x v="0"/>
    <x v="16"/>
  </r>
  <r>
    <n v="10305"/>
    <s v="Forrest, Alex"/>
    <x v="1"/>
    <x v="3"/>
    <n v="70187"/>
    <x v="11"/>
    <x v="11"/>
    <x v="0"/>
    <n v="2330"/>
    <s v="07/07/75"/>
    <x v="0"/>
    <x v="1"/>
    <x v="0"/>
    <x v="0"/>
    <x v="0"/>
    <d v="2014-09-29T00:00:00"/>
    <d v="2018-08-19T00:00:00"/>
    <x v="1"/>
    <x v="14"/>
    <x v="2"/>
    <x v="4"/>
    <x v="16"/>
    <x v="18"/>
    <x v="3"/>
    <x v="11"/>
    <x v="0"/>
    <x v="0"/>
    <d v="2019-01-28T00:00:00"/>
    <x v="6"/>
    <x v="10"/>
  </r>
  <r>
    <n v="10015"/>
    <s v="Foss, Jason"/>
    <x v="0"/>
    <x v="0"/>
    <n v="178000"/>
    <x v="20"/>
    <x v="20"/>
    <x v="0"/>
    <n v="1460"/>
    <s v="07/05/80"/>
    <x v="0"/>
    <x v="0"/>
    <x v="0"/>
    <x v="0"/>
    <x v="1"/>
    <d v="2011-04-15T00:00:00"/>
    <m/>
    <x v="0"/>
    <x v="0"/>
    <x v="0"/>
    <x v="1"/>
    <x v="15"/>
    <x v="17"/>
    <x v="1"/>
    <x v="4"/>
    <x v="0"/>
    <x v="3"/>
    <d v="2019-01-07T00:00:00"/>
    <x v="0"/>
    <x v="3"/>
  </r>
  <r>
    <n v="10080"/>
    <s v="Foster-Baker, Amy"/>
    <x v="1"/>
    <x v="1"/>
    <n v="99351"/>
    <x v="8"/>
    <x v="8"/>
    <x v="0"/>
    <n v="2050"/>
    <s v="04/16/79"/>
    <x v="1"/>
    <x v="1"/>
    <x v="0"/>
    <x v="0"/>
    <x v="0"/>
    <d v="2009-01-05T00:00:00"/>
    <m/>
    <x v="0"/>
    <x v="0"/>
    <x v="0"/>
    <x v="3"/>
    <x v="20"/>
    <x v="22"/>
    <x v="8"/>
    <x v="4"/>
    <x v="1"/>
    <x v="7"/>
    <d v="2019-02-08T00:00:00"/>
    <x v="0"/>
    <x v="2"/>
  </r>
  <r>
    <n v="10258"/>
    <s v="Fraval, Maruk "/>
    <x v="1"/>
    <x v="1"/>
    <n v="67251"/>
    <x v="11"/>
    <x v="11"/>
    <x v="2"/>
    <n v="6050"/>
    <s v="08/28/63"/>
    <x v="0"/>
    <x v="0"/>
    <x v="0"/>
    <x v="0"/>
    <x v="1"/>
    <d v="2011-09-06T00:00:00"/>
    <m/>
    <x v="0"/>
    <x v="0"/>
    <x v="0"/>
    <x v="4"/>
    <x v="16"/>
    <x v="18"/>
    <x v="6"/>
    <x v="25"/>
    <x v="1"/>
    <x v="0"/>
    <d v="2019-01-27T00:00:00"/>
    <x v="1"/>
    <x v="10"/>
  </r>
  <r>
    <n v="10273"/>
    <s v="Galia, Lisa"/>
    <x v="1"/>
    <x v="1"/>
    <n v="65707"/>
    <x v="4"/>
    <x v="4"/>
    <x v="2"/>
    <n v="6040"/>
    <s v="07/06/68"/>
    <x v="1"/>
    <x v="0"/>
    <x v="0"/>
    <x v="0"/>
    <x v="0"/>
    <d v="2010-05-01T00:00:00"/>
    <m/>
    <x v="0"/>
    <x v="0"/>
    <x v="0"/>
    <x v="1"/>
    <x v="17"/>
    <x v="19"/>
    <x v="0"/>
    <x v="27"/>
    <x v="2"/>
    <x v="3"/>
    <d v="2019-02-01T00:00:00"/>
    <x v="0"/>
    <x v="0"/>
  </r>
  <r>
    <n v="10111"/>
    <s v="Garcia, Raul"/>
    <x v="1"/>
    <x v="1"/>
    <n v="52249"/>
    <x v="0"/>
    <x v="0"/>
    <x v="0"/>
    <n v="1905"/>
    <s v="09/15/85"/>
    <x v="0"/>
    <x v="0"/>
    <x v="0"/>
    <x v="1"/>
    <x v="0"/>
    <d v="2015-03-30T00:00:00"/>
    <m/>
    <x v="0"/>
    <x v="0"/>
    <x v="0"/>
    <x v="0"/>
    <x v="10"/>
    <x v="10"/>
    <x v="3"/>
    <x v="10"/>
    <x v="1"/>
    <x v="0"/>
    <d v="2019-02-18T00:00:00"/>
    <x v="0"/>
    <x v="14"/>
  </r>
  <r>
    <n v="10257"/>
    <s v="Gaul, Barbara"/>
    <x v="1"/>
    <x v="1"/>
    <n v="53171"/>
    <x v="0"/>
    <x v="0"/>
    <x v="0"/>
    <n v="2121"/>
    <s v="12/02/83"/>
    <x v="1"/>
    <x v="0"/>
    <x v="0"/>
    <x v="1"/>
    <x v="1"/>
    <d v="2011-05-16T00:00:00"/>
    <m/>
    <x v="0"/>
    <x v="0"/>
    <x v="0"/>
    <x v="0"/>
    <x v="11"/>
    <x v="11"/>
    <x v="0"/>
    <x v="7"/>
    <x v="2"/>
    <x v="0"/>
    <d v="2019-02-26T00:00:00"/>
    <x v="0"/>
    <x v="8"/>
  </r>
  <r>
    <n v="10159"/>
    <s v="Gentry, Mildred"/>
    <x v="1"/>
    <x v="1"/>
    <n v="51337"/>
    <x v="0"/>
    <x v="0"/>
    <x v="0"/>
    <n v="2145"/>
    <s v="10/01/90"/>
    <x v="1"/>
    <x v="1"/>
    <x v="0"/>
    <x v="0"/>
    <x v="1"/>
    <d v="2015-03-30T00:00:00"/>
    <m/>
    <x v="0"/>
    <x v="0"/>
    <x v="0"/>
    <x v="0"/>
    <x v="0"/>
    <x v="0"/>
    <x v="0"/>
    <x v="54"/>
    <x v="1"/>
    <x v="0"/>
    <d v="2019-01-16T00:00:00"/>
    <x v="0"/>
    <x v="5"/>
  </r>
  <r>
    <n v="10122"/>
    <s v="Gerke, Melisa"/>
    <x v="1"/>
    <x v="1"/>
    <n v="51505"/>
    <x v="0"/>
    <x v="0"/>
    <x v="0"/>
    <n v="2330"/>
    <s v="05/15/70"/>
    <x v="1"/>
    <x v="2"/>
    <x v="0"/>
    <x v="0"/>
    <x v="1"/>
    <d v="2011-11-07T00:00:00"/>
    <d v="2016-11-15T00:00:00"/>
    <x v="1"/>
    <x v="2"/>
    <x v="1"/>
    <x v="0"/>
    <x v="3"/>
    <x v="3"/>
    <x v="4"/>
    <x v="55"/>
    <x v="2"/>
    <x v="0"/>
    <d v="2016-04-29T00:00:00"/>
    <x v="0"/>
    <x v="4"/>
  </r>
  <r>
    <n v="10142"/>
    <s v="Gill, Whitney  "/>
    <x v="1"/>
    <x v="1"/>
    <n v="59370"/>
    <x v="11"/>
    <x v="11"/>
    <x v="8"/>
    <n v="43050"/>
    <s v="07/10/71"/>
    <x v="1"/>
    <x v="3"/>
    <x v="0"/>
    <x v="0"/>
    <x v="1"/>
    <d v="2014-07-07T00:00:00"/>
    <d v="2015-09-05T00:00:00"/>
    <x v="1"/>
    <x v="6"/>
    <x v="2"/>
    <x v="4"/>
    <x v="14"/>
    <x v="16"/>
    <x v="6"/>
    <x v="56"/>
    <x v="2"/>
    <x v="0"/>
    <d v="2014-01-15T00:00:00"/>
    <x v="0"/>
    <x v="10"/>
  </r>
  <r>
    <n v="10283"/>
    <s v="Gilles, Alex"/>
    <x v="2"/>
    <x v="2"/>
    <n v="54933"/>
    <x v="0"/>
    <x v="0"/>
    <x v="0"/>
    <n v="2062"/>
    <s v="08/09/74"/>
    <x v="0"/>
    <x v="1"/>
    <x v="0"/>
    <x v="0"/>
    <x v="1"/>
    <d v="2012-04-02T00:00:00"/>
    <d v="2015-06-25T00:00:00"/>
    <x v="1"/>
    <x v="12"/>
    <x v="1"/>
    <x v="0"/>
    <x v="4"/>
    <x v="4"/>
    <x v="4"/>
    <x v="56"/>
    <x v="2"/>
    <x v="0"/>
    <d v="2015-01-20T00:00:00"/>
    <x v="4"/>
    <x v="3"/>
  </r>
  <r>
    <n v="10018"/>
    <s v="Girifalco, Evelyn"/>
    <x v="0"/>
    <x v="0"/>
    <n v="57815"/>
    <x v="0"/>
    <x v="0"/>
    <x v="0"/>
    <n v="2451"/>
    <s v="05/08/80"/>
    <x v="1"/>
    <x v="0"/>
    <x v="0"/>
    <x v="1"/>
    <x v="2"/>
    <d v="2014-09-29T00:00:00"/>
    <m/>
    <x v="0"/>
    <x v="0"/>
    <x v="0"/>
    <x v="0"/>
    <x v="5"/>
    <x v="5"/>
    <x v="1"/>
    <x v="57"/>
    <x v="2"/>
    <x v="0"/>
    <d v="2019-02-07T00:00:00"/>
    <x v="0"/>
    <x v="2"/>
  </r>
  <r>
    <n v="10255"/>
    <s v="Givens, Myriam"/>
    <x v="1"/>
    <x v="1"/>
    <n v="61555"/>
    <x v="11"/>
    <x v="11"/>
    <x v="9"/>
    <n v="46204"/>
    <s v="09/22/89"/>
    <x v="1"/>
    <x v="0"/>
    <x v="0"/>
    <x v="0"/>
    <x v="0"/>
    <d v="2015-02-16T00:00:00"/>
    <m/>
    <x v="0"/>
    <x v="0"/>
    <x v="0"/>
    <x v="4"/>
    <x v="16"/>
    <x v="18"/>
    <x v="1"/>
    <x v="10"/>
    <x v="0"/>
    <x v="0"/>
    <d v="2019-01-25T00:00:00"/>
    <x v="0"/>
    <x v="11"/>
  </r>
  <r>
    <n v="10246"/>
    <s v="Goble, Taisha"/>
    <x v="1"/>
    <x v="1"/>
    <n v="114800"/>
    <x v="6"/>
    <x v="6"/>
    <x v="0"/>
    <n v="2127"/>
    <s v="10/23/71"/>
    <x v="1"/>
    <x v="0"/>
    <x v="0"/>
    <x v="0"/>
    <x v="0"/>
    <d v="2015-02-16T00:00:00"/>
    <d v="2015-03-15T00:00:00"/>
    <x v="1"/>
    <x v="13"/>
    <x v="2"/>
    <x v="1"/>
    <x v="1"/>
    <x v="1"/>
    <x v="1"/>
    <x v="0"/>
    <x v="2"/>
    <x v="2"/>
    <d v="2015-01-20T00:00:00"/>
    <x v="0"/>
    <x v="18"/>
  </r>
  <r>
    <n v="10228"/>
    <s v="Goeth, Amon"/>
    <x v="1"/>
    <x v="1"/>
    <n v="74679"/>
    <x v="4"/>
    <x v="4"/>
    <x v="0"/>
    <n v="2135"/>
    <s v="11/24/89"/>
    <x v="0"/>
    <x v="1"/>
    <x v="0"/>
    <x v="1"/>
    <x v="0"/>
    <d v="2015-03-30T00:00:00"/>
    <m/>
    <x v="0"/>
    <x v="0"/>
    <x v="0"/>
    <x v="1"/>
    <x v="9"/>
    <x v="9"/>
    <x v="0"/>
    <x v="25"/>
    <x v="0"/>
    <x v="4"/>
    <d v="2019-01-10T00:00:00"/>
    <x v="0"/>
    <x v="11"/>
  </r>
  <r>
    <n v="10243"/>
    <s v="Gold, Shenice  "/>
    <x v="1"/>
    <x v="1"/>
    <n v="53018"/>
    <x v="0"/>
    <x v="0"/>
    <x v="0"/>
    <n v="2451"/>
    <s v="06/18/92"/>
    <x v="1"/>
    <x v="0"/>
    <x v="0"/>
    <x v="1"/>
    <x v="0"/>
    <d v="2013-11-11T00:00:00"/>
    <m/>
    <x v="0"/>
    <x v="0"/>
    <x v="0"/>
    <x v="0"/>
    <x v="7"/>
    <x v="7"/>
    <x v="1"/>
    <x v="25"/>
    <x v="0"/>
    <x v="0"/>
    <d v="2019-02-18T00:00:00"/>
    <x v="0"/>
    <x v="10"/>
  </r>
  <r>
    <n v="10031"/>
    <s v="Gonzalez, Cayo"/>
    <x v="0"/>
    <x v="0"/>
    <n v="59892"/>
    <x v="0"/>
    <x v="0"/>
    <x v="0"/>
    <n v="2108"/>
    <s v="09/29/69"/>
    <x v="0"/>
    <x v="2"/>
    <x v="0"/>
    <x v="0"/>
    <x v="1"/>
    <d v="2011-07-11T00:00:00"/>
    <m/>
    <x v="0"/>
    <x v="0"/>
    <x v="0"/>
    <x v="0"/>
    <x v="8"/>
    <x v="8"/>
    <x v="4"/>
    <x v="10"/>
    <x v="2"/>
    <x v="0"/>
    <d v="2019-02-18T00:00:00"/>
    <x v="0"/>
    <x v="0"/>
  </r>
  <r>
    <n v="10300"/>
    <s v="Gonzalez, Juan"/>
    <x v="3"/>
    <x v="3"/>
    <n v="68898"/>
    <x v="2"/>
    <x v="2"/>
    <x v="0"/>
    <n v="2128"/>
    <s v="10/12/64"/>
    <x v="0"/>
    <x v="1"/>
    <x v="0"/>
    <x v="0"/>
    <x v="1"/>
    <d v="2010-04-26T00:00:00"/>
    <d v="2011-05-30T00:00:00"/>
    <x v="1"/>
    <x v="1"/>
    <x v="1"/>
    <x v="0"/>
    <x v="8"/>
    <x v="8"/>
    <x v="4"/>
    <x v="24"/>
    <x v="1"/>
    <x v="0"/>
    <d v="2011-03-06T00:00:00"/>
    <x v="4"/>
    <x v="18"/>
  </r>
  <r>
    <n v="10101"/>
    <s v="Gonzalez, Maria"/>
    <x v="1"/>
    <x v="1"/>
    <n v="61242"/>
    <x v="4"/>
    <x v="4"/>
    <x v="0"/>
    <n v="2472"/>
    <s v="04/16/81"/>
    <x v="1"/>
    <x v="4"/>
    <x v="0"/>
    <x v="1"/>
    <x v="0"/>
    <d v="2015-01-05T00:00:00"/>
    <m/>
    <x v="0"/>
    <x v="0"/>
    <x v="0"/>
    <x v="1"/>
    <x v="9"/>
    <x v="9"/>
    <x v="3"/>
    <x v="58"/>
    <x v="2"/>
    <x v="3"/>
    <d v="2019-01-28T00:00:00"/>
    <x v="0"/>
    <x v="17"/>
  </r>
  <r>
    <n v="10237"/>
    <s v="Good, Susan"/>
    <x v="1"/>
    <x v="1"/>
    <n v="66825"/>
    <x v="2"/>
    <x v="2"/>
    <x v="0"/>
    <n v="1886"/>
    <s v="05/25/86"/>
    <x v="1"/>
    <x v="1"/>
    <x v="0"/>
    <x v="0"/>
    <x v="0"/>
    <d v="2014-05-12T00:00:00"/>
    <m/>
    <x v="0"/>
    <x v="0"/>
    <x v="0"/>
    <x v="0"/>
    <x v="10"/>
    <x v="10"/>
    <x v="0"/>
    <x v="0"/>
    <x v="1"/>
    <x v="0"/>
    <d v="2019-02-07T00:00:00"/>
    <x v="0"/>
    <x v="11"/>
  </r>
  <r>
    <n v="10051"/>
    <s v="Gordon, David"/>
    <x v="1"/>
    <x v="1"/>
    <n v="48285"/>
    <x v="0"/>
    <x v="0"/>
    <x v="0"/>
    <n v="2169"/>
    <s v="05/21/79"/>
    <x v="0"/>
    <x v="1"/>
    <x v="0"/>
    <x v="0"/>
    <x v="0"/>
    <d v="2012-07-02T00:00:00"/>
    <m/>
    <x v="0"/>
    <x v="0"/>
    <x v="0"/>
    <x v="0"/>
    <x v="10"/>
    <x v="10"/>
    <x v="0"/>
    <x v="4"/>
    <x v="1"/>
    <x v="0"/>
    <d v="2019-01-14T00:00:00"/>
    <x v="0"/>
    <x v="4"/>
  </r>
  <r>
    <n v="10218"/>
    <s v="Gosciminski, Phylicia  "/>
    <x v="1"/>
    <x v="1"/>
    <n v="66149"/>
    <x v="2"/>
    <x v="2"/>
    <x v="0"/>
    <n v="1824"/>
    <s v="12/08/83"/>
    <x v="1"/>
    <x v="4"/>
    <x v="0"/>
    <x v="0"/>
    <x v="4"/>
    <d v="2013-09-30T00:00:00"/>
    <m/>
    <x v="0"/>
    <x v="0"/>
    <x v="0"/>
    <x v="0"/>
    <x v="2"/>
    <x v="2"/>
    <x v="2"/>
    <x v="9"/>
    <x v="0"/>
    <x v="0"/>
    <d v="2019-02-21T00:00:00"/>
    <x v="0"/>
    <x v="0"/>
  </r>
  <r>
    <n v="10256"/>
    <s v="Goyal, Roxana"/>
    <x v="1"/>
    <x v="1"/>
    <n v="49256"/>
    <x v="0"/>
    <x v="0"/>
    <x v="0"/>
    <n v="1864"/>
    <s v="10/09/74"/>
    <x v="1"/>
    <x v="1"/>
    <x v="0"/>
    <x v="0"/>
    <x v="3"/>
    <d v="2013-08-19T00:00:00"/>
    <m/>
    <x v="0"/>
    <x v="0"/>
    <x v="0"/>
    <x v="0"/>
    <x v="2"/>
    <x v="2"/>
    <x v="0"/>
    <x v="28"/>
    <x v="0"/>
    <x v="0"/>
    <d v="2019-02-15T00:00:00"/>
    <x v="0"/>
    <x v="2"/>
  </r>
  <r>
    <n v="10098"/>
    <s v="Gray, Elijiah  "/>
    <x v="1"/>
    <x v="1"/>
    <n v="62957"/>
    <x v="9"/>
    <x v="9"/>
    <x v="0"/>
    <n v="1752"/>
    <s v="07/11/81"/>
    <x v="0"/>
    <x v="2"/>
    <x v="0"/>
    <x v="0"/>
    <x v="0"/>
    <d v="2015-06-02T00:00:00"/>
    <m/>
    <x v="0"/>
    <x v="0"/>
    <x v="0"/>
    <x v="0"/>
    <x v="13"/>
    <x v="14"/>
    <x v="3"/>
    <x v="59"/>
    <x v="1"/>
    <x v="0"/>
    <d v="2019-01-04T00:00:00"/>
    <x v="0"/>
    <x v="4"/>
  </r>
  <r>
    <n v="10059"/>
    <s v="Gross, Paula"/>
    <x v="1"/>
    <x v="1"/>
    <n v="63813"/>
    <x v="0"/>
    <x v="0"/>
    <x v="0"/>
    <n v="2176"/>
    <s v="05/21/83"/>
    <x v="1"/>
    <x v="2"/>
    <x v="0"/>
    <x v="0"/>
    <x v="0"/>
    <d v="2011-02-21T00:00:00"/>
    <d v="2014-01-11T00:00:00"/>
    <x v="1"/>
    <x v="11"/>
    <x v="1"/>
    <x v="0"/>
    <x v="11"/>
    <x v="11"/>
    <x v="6"/>
    <x v="4"/>
    <x v="0"/>
    <x v="0"/>
    <d v="2013-06-03T00:00:00"/>
    <x v="0"/>
    <x v="1"/>
  </r>
  <r>
    <n v="10234"/>
    <s v="Gruber, Hans"/>
    <x v="1"/>
    <x v="1"/>
    <n v="99020"/>
    <x v="17"/>
    <x v="17"/>
    <x v="0"/>
    <n v="2134"/>
    <s v="06/30/89"/>
    <x v="0"/>
    <x v="1"/>
    <x v="0"/>
    <x v="0"/>
    <x v="1"/>
    <d v="2017-04-20T00:00:00"/>
    <m/>
    <x v="0"/>
    <x v="0"/>
    <x v="0"/>
    <x v="1"/>
    <x v="19"/>
    <x v="21"/>
    <x v="1"/>
    <x v="7"/>
    <x v="0"/>
    <x v="3"/>
    <d v="2019-01-28T00:00:00"/>
    <x v="0"/>
    <x v="12"/>
  </r>
  <r>
    <n v="10109"/>
    <s v="Guilianno, Mike"/>
    <x v="1"/>
    <x v="1"/>
    <n v="71707"/>
    <x v="11"/>
    <x v="11"/>
    <x v="10"/>
    <n v="37129"/>
    <s v="02/09/69"/>
    <x v="0"/>
    <x v="0"/>
    <x v="0"/>
    <x v="0"/>
    <x v="2"/>
    <d v="2012-03-07T00:00:00"/>
    <d v="2014-10-31T00:00:00"/>
    <x v="1"/>
    <x v="10"/>
    <x v="1"/>
    <x v="4"/>
    <x v="14"/>
    <x v="16"/>
    <x v="0"/>
    <x v="10"/>
    <x v="0"/>
    <x v="0"/>
    <d v="2013-02-01T00:00:00"/>
    <x v="0"/>
    <x v="11"/>
  </r>
  <r>
    <n v="10125"/>
    <s v="Handschiegl, Joanne"/>
    <x v="1"/>
    <x v="1"/>
    <n v="54828"/>
    <x v="0"/>
    <x v="0"/>
    <x v="0"/>
    <n v="2127"/>
    <s v="03/23/77"/>
    <x v="1"/>
    <x v="1"/>
    <x v="0"/>
    <x v="0"/>
    <x v="0"/>
    <d v="2011-11-28T00:00:00"/>
    <m/>
    <x v="0"/>
    <x v="0"/>
    <x v="0"/>
    <x v="0"/>
    <x v="0"/>
    <x v="0"/>
    <x v="2"/>
    <x v="7"/>
    <x v="2"/>
    <x v="0"/>
    <d v="2019-02-22T00:00:00"/>
    <x v="0"/>
    <x v="13"/>
  </r>
  <r>
    <n v="10074"/>
    <s v="Hankard, Earnest"/>
    <x v="1"/>
    <x v="1"/>
    <n v="64246"/>
    <x v="2"/>
    <x v="2"/>
    <x v="0"/>
    <n v="2155"/>
    <s v="08/10/88"/>
    <x v="0"/>
    <x v="0"/>
    <x v="0"/>
    <x v="1"/>
    <x v="0"/>
    <d v="2013-11-11T00:00:00"/>
    <m/>
    <x v="0"/>
    <x v="0"/>
    <x v="0"/>
    <x v="0"/>
    <x v="11"/>
    <x v="11"/>
    <x v="0"/>
    <x v="4"/>
    <x v="1"/>
    <x v="0"/>
    <d v="2019-01-08T00:00:00"/>
    <x v="0"/>
    <x v="11"/>
  </r>
  <r>
    <n v="10097"/>
    <s v="Harrington, Christie "/>
    <x v="1"/>
    <x v="1"/>
    <n v="52177"/>
    <x v="0"/>
    <x v="0"/>
    <x v="0"/>
    <n v="2324"/>
    <s v="08/18/52"/>
    <x v="1"/>
    <x v="0"/>
    <x v="0"/>
    <x v="0"/>
    <x v="0"/>
    <d v="2012-01-09T00:00:00"/>
    <d v="2015-12-15T00:00:00"/>
    <x v="1"/>
    <x v="9"/>
    <x v="1"/>
    <x v="0"/>
    <x v="4"/>
    <x v="4"/>
    <x v="6"/>
    <x v="60"/>
    <x v="2"/>
    <x v="0"/>
    <d v="2015-05-02T00:00:00"/>
    <x v="0"/>
    <x v="12"/>
  </r>
  <r>
    <n v="10007"/>
    <s v="Harrison, Kara"/>
    <x v="0"/>
    <x v="0"/>
    <n v="62065"/>
    <x v="0"/>
    <x v="0"/>
    <x v="0"/>
    <n v="1886"/>
    <s v="05/02/74"/>
    <x v="1"/>
    <x v="1"/>
    <x v="0"/>
    <x v="0"/>
    <x v="0"/>
    <d v="2014-05-12T00:00:00"/>
    <m/>
    <x v="0"/>
    <x v="0"/>
    <x v="0"/>
    <x v="0"/>
    <x v="5"/>
    <x v="5"/>
    <x v="6"/>
    <x v="52"/>
    <x v="2"/>
    <x v="0"/>
    <d v="2019-02-15T00:00:00"/>
    <x v="0"/>
    <x v="14"/>
  </r>
  <r>
    <n v="10129"/>
    <s v="Heitzman, Anthony"/>
    <x v="1"/>
    <x v="1"/>
    <n v="46998"/>
    <x v="0"/>
    <x v="0"/>
    <x v="0"/>
    <n v="2149"/>
    <s v="01/04/84"/>
    <x v="0"/>
    <x v="0"/>
    <x v="0"/>
    <x v="0"/>
    <x v="0"/>
    <d v="2012-08-13T00:00:00"/>
    <m/>
    <x v="0"/>
    <x v="0"/>
    <x v="0"/>
    <x v="0"/>
    <x v="7"/>
    <x v="7"/>
    <x v="2"/>
    <x v="61"/>
    <x v="2"/>
    <x v="0"/>
    <d v="2019-02-11T00:00:00"/>
    <x v="0"/>
    <x v="0"/>
  </r>
  <r>
    <n v="10075"/>
    <s v="Hendrickson, Trina"/>
    <x v="1"/>
    <x v="1"/>
    <n v="68099"/>
    <x v="2"/>
    <x v="2"/>
    <x v="0"/>
    <n v="2021"/>
    <s v="08/27/72"/>
    <x v="1"/>
    <x v="0"/>
    <x v="0"/>
    <x v="0"/>
    <x v="0"/>
    <d v="2011-01-10T00:00:00"/>
    <d v="2013-06-18T00:00:00"/>
    <x v="1"/>
    <x v="2"/>
    <x v="1"/>
    <x v="0"/>
    <x v="11"/>
    <x v="11"/>
    <x v="6"/>
    <x v="4"/>
    <x v="1"/>
    <x v="0"/>
    <d v="2013-01-30T00:00:00"/>
    <x v="0"/>
    <x v="3"/>
  </r>
  <r>
    <n v="10167"/>
    <s v="Hitchcock, Alfred"/>
    <x v="1"/>
    <x v="1"/>
    <n v="70545"/>
    <x v="11"/>
    <x v="11"/>
    <x v="11"/>
    <n v="3062"/>
    <s v="09/14/88"/>
    <x v="0"/>
    <x v="1"/>
    <x v="0"/>
    <x v="0"/>
    <x v="4"/>
    <d v="2014-08-18T00:00:00"/>
    <m/>
    <x v="0"/>
    <x v="0"/>
    <x v="0"/>
    <x v="4"/>
    <x v="14"/>
    <x v="16"/>
    <x v="1"/>
    <x v="62"/>
    <x v="0"/>
    <x v="0"/>
    <d v="2019-01-30T00:00:00"/>
    <x v="0"/>
    <x v="9"/>
  </r>
  <r>
    <n v="10195"/>
    <s v="Homberger, Adrienne  J"/>
    <x v="1"/>
    <x v="1"/>
    <n v="63478"/>
    <x v="2"/>
    <x v="2"/>
    <x v="0"/>
    <n v="2445"/>
    <s v="02/16/84"/>
    <x v="1"/>
    <x v="1"/>
    <x v="2"/>
    <x v="0"/>
    <x v="0"/>
    <d v="2011-08-15T00:00:00"/>
    <d v="2012-04-07T00:00:00"/>
    <x v="1"/>
    <x v="10"/>
    <x v="1"/>
    <x v="0"/>
    <x v="0"/>
    <x v="23"/>
    <x v="1"/>
    <x v="63"/>
    <x v="0"/>
    <x v="0"/>
    <d v="2012-03-05T00:00:00"/>
    <x v="0"/>
    <x v="7"/>
  </r>
  <r>
    <n v="10112"/>
    <s v="Horton, Jayne"/>
    <x v="1"/>
    <x v="1"/>
    <n v="97999"/>
    <x v="6"/>
    <x v="6"/>
    <x v="0"/>
    <n v="2493"/>
    <s v="02/21/84"/>
    <x v="1"/>
    <x v="0"/>
    <x v="0"/>
    <x v="0"/>
    <x v="0"/>
    <d v="2015-03-30T00:00:00"/>
    <m/>
    <x v="0"/>
    <x v="0"/>
    <x v="0"/>
    <x v="1"/>
    <x v="1"/>
    <x v="1"/>
    <x v="1"/>
    <x v="64"/>
    <x v="0"/>
    <x v="1"/>
    <d v="2019-01-03T00:00:00"/>
    <x v="0"/>
    <x v="6"/>
  </r>
  <r>
    <n v="10272"/>
    <s v="Houlihan, Debra"/>
    <x v="1"/>
    <x v="1"/>
    <n v="180000"/>
    <x v="21"/>
    <x v="21"/>
    <x v="12"/>
    <n v="2908"/>
    <s v="03/17/66"/>
    <x v="1"/>
    <x v="1"/>
    <x v="0"/>
    <x v="0"/>
    <x v="0"/>
    <d v="2014-05-05T00:00:00"/>
    <m/>
    <x v="0"/>
    <x v="0"/>
    <x v="0"/>
    <x v="4"/>
    <x v="13"/>
    <x v="14"/>
    <x v="0"/>
    <x v="10"/>
    <x v="2"/>
    <x v="0"/>
    <d v="2019-01-21T00:00:00"/>
    <x v="0"/>
    <x v="5"/>
  </r>
  <r>
    <n v="10182"/>
    <s v="Howard, Estelle"/>
    <x v="1"/>
    <x v="1"/>
    <n v="49920"/>
    <x v="22"/>
    <x v="22"/>
    <x v="0"/>
    <n v="2170"/>
    <s v="09/16/85"/>
    <x v="1"/>
    <x v="1"/>
    <x v="0"/>
    <x v="0"/>
    <x v="1"/>
    <d v="2015-02-16T00:00:00"/>
    <d v="2015-04-15T00:00:00"/>
    <x v="1"/>
    <x v="13"/>
    <x v="2"/>
    <x v="3"/>
    <x v="12"/>
    <x v="15"/>
    <x v="1"/>
    <x v="65"/>
    <x v="1"/>
    <x v="2"/>
    <d v="2015-04-15T00:00:00"/>
    <x v="0"/>
    <x v="16"/>
  </r>
  <r>
    <n v="10248"/>
    <s v="Hudson, Jane"/>
    <x v="1"/>
    <x v="1"/>
    <n v="55425"/>
    <x v="0"/>
    <x v="0"/>
    <x v="0"/>
    <n v="2176"/>
    <s v="06/10/86"/>
    <x v="1"/>
    <x v="0"/>
    <x v="0"/>
    <x v="0"/>
    <x v="0"/>
    <d v="2012-02-20T00:00:00"/>
    <m/>
    <x v="0"/>
    <x v="0"/>
    <x v="0"/>
    <x v="0"/>
    <x v="7"/>
    <x v="7"/>
    <x v="0"/>
    <x v="12"/>
    <x v="2"/>
    <x v="0"/>
    <d v="2019-01-07T00:00:00"/>
    <x v="0"/>
    <x v="6"/>
  </r>
  <r>
    <n v="10201"/>
    <s v="Hunts, Julissa"/>
    <x v="1"/>
    <x v="1"/>
    <n v="69340"/>
    <x v="2"/>
    <x v="2"/>
    <x v="0"/>
    <n v="2021"/>
    <s v="03/11/84"/>
    <x v="1"/>
    <x v="0"/>
    <x v="0"/>
    <x v="0"/>
    <x v="0"/>
    <d v="2016-06-06T00:00:00"/>
    <m/>
    <x v="0"/>
    <x v="0"/>
    <x v="0"/>
    <x v="0"/>
    <x v="3"/>
    <x v="3"/>
    <x v="0"/>
    <x v="24"/>
    <x v="0"/>
    <x v="0"/>
    <d v="2019-01-18T00:00:00"/>
    <x v="0"/>
    <x v="6"/>
  </r>
  <r>
    <n v="10214"/>
    <s v="Hutter, Rosalie"/>
    <x v="1"/>
    <x v="1"/>
    <n v="64995"/>
    <x v="2"/>
    <x v="2"/>
    <x v="0"/>
    <n v="2351"/>
    <s v="05/07/92"/>
    <x v="1"/>
    <x v="4"/>
    <x v="0"/>
    <x v="0"/>
    <x v="0"/>
    <d v="2015-06-05T00:00:00"/>
    <m/>
    <x v="0"/>
    <x v="0"/>
    <x v="0"/>
    <x v="0"/>
    <x v="4"/>
    <x v="12"/>
    <x v="1"/>
    <x v="10"/>
    <x v="1"/>
    <x v="0"/>
    <d v="2019-02-14T00:00:00"/>
    <x v="0"/>
    <x v="16"/>
  </r>
  <r>
    <n v="10160"/>
    <s v="Huynh, Ming"/>
    <x v="1"/>
    <x v="1"/>
    <n v="68182"/>
    <x v="2"/>
    <x v="2"/>
    <x v="0"/>
    <n v="1742"/>
    <s v="09/22/76"/>
    <x v="1"/>
    <x v="2"/>
    <x v="0"/>
    <x v="0"/>
    <x v="0"/>
    <d v="2011-02-21T00:00:00"/>
    <d v="2013-04-01T00:00:00"/>
    <x v="1"/>
    <x v="5"/>
    <x v="1"/>
    <x v="0"/>
    <x v="5"/>
    <x v="5"/>
    <x v="2"/>
    <x v="66"/>
    <x v="1"/>
    <x v="0"/>
    <d v="2013-02-01T00:00:00"/>
    <x v="0"/>
    <x v="19"/>
  </r>
  <r>
    <n v="10289"/>
    <s v="Immediato, Walter"/>
    <x v="2"/>
    <x v="2"/>
    <n v="83082"/>
    <x v="9"/>
    <x v="9"/>
    <x v="0"/>
    <n v="2128"/>
    <s v="11/15/76"/>
    <x v="0"/>
    <x v="1"/>
    <x v="0"/>
    <x v="0"/>
    <x v="3"/>
    <d v="2011-02-21T00:00:00"/>
    <d v="2012-09-24T00:00:00"/>
    <x v="1"/>
    <x v="5"/>
    <x v="1"/>
    <x v="0"/>
    <x v="13"/>
    <x v="14"/>
    <x v="1"/>
    <x v="67"/>
    <x v="3"/>
    <x v="0"/>
    <d v="2012-04-12T00:00:00"/>
    <x v="4"/>
    <x v="6"/>
  </r>
  <r>
    <n v="10139"/>
    <s v="Ivey, Rose "/>
    <x v="1"/>
    <x v="1"/>
    <n v="51908"/>
    <x v="0"/>
    <x v="0"/>
    <x v="0"/>
    <n v="1775"/>
    <s v="01/28/91"/>
    <x v="1"/>
    <x v="0"/>
    <x v="0"/>
    <x v="0"/>
    <x v="0"/>
    <d v="2013-08-19T00:00:00"/>
    <m/>
    <x v="0"/>
    <x v="0"/>
    <x v="0"/>
    <x v="0"/>
    <x v="8"/>
    <x v="8"/>
    <x v="1"/>
    <x v="68"/>
    <x v="1"/>
    <x v="0"/>
    <d v="2019-01-14T00:00:00"/>
    <x v="0"/>
    <x v="15"/>
  </r>
  <r>
    <n v="10227"/>
    <s v="Jackson, Maryellen"/>
    <x v="1"/>
    <x v="1"/>
    <n v="61242"/>
    <x v="0"/>
    <x v="0"/>
    <x v="0"/>
    <n v="2081"/>
    <s v="09/11/72"/>
    <x v="1"/>
    <x v="0"/>
    <x v="0"/>
    <x v="0"/>
    <x v="1"/>
    <d v="2012-11-05T00:00:00"/>
    <m/>
    <x v="0"/>
    <x v="0"/>
    <x v="0"/>
    <x v="0"/>
    <x v="10"/>
    <x v="10"/>
    <x v="0"/>
    <x v="28"/>
    <x v="1"/>
    <x v="0"/>
    <d v="2019-01-17T00:00:00"/>
    <x v="0"/>
    <x v="10"/>
  </r>
  <r>
    <n v="10236"/>
    <s v="Jacobi, Hannah  "/>
    <x v="1"/>
    <x v="1"/>
    <n v="45069"/>
    <x v="0"/>
    <x v="0"/>
    <x v="0"/>
    <n v="1778"/>
    <s v="03/22/66"/>
    <x v="1"/>
    <x v="2"/>
    <x v="0"/>
    <x v="0"/>
    <x v="0"/>
    <d v="2013-09-30T00:00:00"/>
    <m/>
    <x v="0"/>
    <x v="0"/>
    <x v="0"/>
    <x v="0"/>
    <x v="2"/>
    <x v="2"/>
    <x v="3"/>
    <x v="25"/>
    <x v="0"/>
    <x v="0"/>
    <d v="2019-02-22T00:00:00"/>
    <x v="0"/>
    <x v="10"/>
  </r>
  <r>
    <n v="10009"/>
    <s v="Jeannite, Tayana"/>
    <x v="0"/>
    <x v="0"/>
    <n v="60724"/>
    <x v="2"/>
    <x v="2"/>
    <x v="0"/>
    <n v="1821"/>
    <s v="11/06/86"/>
    <x v="1"/>
    <x v="2"/>
    <x v="0"/>
    <x v="0"/>
    <x v="4"/>
    <d v="2011-07-05T00:00:00"/>
    <m/>
    <x v="0"/>
    <x v="0"/>
    <x v="0"/>
    <x v="0"/>
    <x v="7"/>
    <x v="7"/>
    <x v="0"/>
    <x v="0"/>
    <x v="2"/>
    <x v="0"/>
    <d v="2019-02-25T00:00:00"/>
    <x v="0"/>
    <x v="17"/>
  </r>
  <r>
    <n v="10060"/>
    <s v="Jhaveri, Sneha  "/>
    <x v="1"/>
    <x v="1"/>
    <n v="60436"/>
    <x v="0"/>
    <x v="0"/>
    <x v="0"/>
    <n v="2109"/>
    <s v="04/13/64"/>
    <x v="1"/>
    <x v="4"/>
    <x v="0"/>
    <x v="0"/>
    <x v="0"/>
    <d v="2014-01-06T00:00:00"/>
    <m/>
    <x v="0"/>
    <x v="0"/>
    <x v="0"/>
    <x v="0"/>
    <x v="11"/>
    <x v="11"/>
    <x v="0"/>
    <x v="4"/>
    <x v="0"/>
    <x v="0"/>
    <d v="2019-01-21T00:00:00"/>
    <x v="0"/>
    <x v="9"/>
  </r>
  <r>
    <n v="10034"/>
    <s v="Johnson, George"/>
    <x v="0"/>
    <x v="0"/>
    <n v="46837"/>
    <x v="0"/>
    <x v="0"/>
    <x v="0"/>
    <n v="2445"/>
    <s v="08/19/59"/>
    <x v="0"/>
    <x v="1"/>
    <x v="0"/>
    <x v="0"/>
    <x v="0"/>
    <d v="2011-11-07T00:00:00"/>
    <d v="2018-04-29T00:00:00"/>
    <x v="1"/>
    <x v="11"/>
    <x v="1"/>
    <x v="0"/>
    <x v="0"/>
    <x v="0"/>
    <x v="6"/>
    <x v="27"/>
    <x v="2"/>
    <x v="0"/>
    <d v="2018-02-14T00:00:00"/>
    <x v="0"/>
    <x v="9"/>
  </r>
  <r>
    <n v="10156"/>
    <s v="Johnson, Noelle "/>
    <x v="1"/>
    <x v="1"/>
    <n v="105700"/>
    <x v="6"/>
    <x v="6"/>
    <x v="0"/>
    <n v="2301"/>
    <s v="11/07/86"/>
    <x v="1"/>
    <x v="1"/>
    <x v="0"/>
    <x v="0"/>
    <x v="3"/>
    <d v="2015-01-05T00:00:00"/>
    <m/>
    <x v="0"/>
    <x v="0"/>
    <x v="0"/>
    <x v="1"/>
    <x v="1"/>
    <x v="1"/>
    <x v="1"/>
    <x v="69"/>
    <x v="1"/>
    <x v="3"/>
    <d v="2019-02-11T00:00:00"/>
    <x v="0"/>
    <x v="4"/>
  </r>
  <r>
    <n v="10036"/>
    <s v="Johnston, Yen"/>
    <x v="0"/>
    <x v="0"/>
    <n v="63322"/>
    <x v="2"/>
    <x v="2"/>
    <x v="0"/>
    <n v="2128"/>
    <s v="09/08/69"/>
    <x v="1"/>
    <x v="0"/>
    <x v="0"/>
    <x v="0"/>
    <x v="0"/>
    <d v="2014-07-07T00:00:00"/>
    <m/>
    <x v="0"/>
    <x v="0"/>
    <x v="0"/>
    <x v="0"/>
    <x v="8"/>
    <x v="8"/>
    <x v="0"/>
    <x v="25"/>
    <x v="1"/>
    <x v="0"/>
    <d v="2019-01-11T00:00:00"/>
    <x v="0"/>
    <x v="0"/>
  </r>
  <r>
    <n v="10138"/>
    <s v="Jung, Judy  "/>
    <x v="1"/>
    <x v="1"/>
    <n v="61154"/>
    <x v="0"/>
    <x v="0"/>
    <x v="0"/>
    <n v="2446"/>
    <s v="04/17/86"/>
    <x v="1"/>
    <x v="1"/>
    <x v="0"/>
    <x v="0"/>
    <x v="1"/>
    <d v="2011-01-10T00:00:00"/>
    <d v="2016-04-01T00:00:00"/>
    <x v="1"/>
    <x v="5"/>
    <x v="1"/>
    <x v="0"/>
    <x v="3"/>
    <x v="3"/>
    <x v="6"/>
    <x v="48"/>
    <x v="2"/>
    <x v="0"/>
    <d v="2016-02-03T00:00:00"/>
    <x v="0"/>
    <x v="6"/>
  </r>
  <r>
    <n v="10244"/>
    <s v="Kampew, Donysha"/>
    <x v="1"/>
    <x v="1"/>
    <n v="68999"/>
    <x v="16"/>
    <x v="16"/>
    <x v="13"/>
    <n v="19444"/>
    <s v="11/11/89"/>
    <x v="1"/>
    <x v="0"/>
    <x v="0"/>
    <x v="0"/>
    <x v="0"/>
    <d v="2011-11-07T00:00:00"/>
    <d v="2014-04-24T00:00:00"/>
    <x v="1"/>
    <x v="15"/>
    <x v="1"/>
    <x v="4"/>
    <x v="18"/>
    <x v="20"/>
    <x v="2"/>
    <x v="10"/>
    <x v="0"/>
    <x v="0"/>
    <d v="2013-03-30T00:00:00"/>
    <x v="0"/>
    <x v="4"/>
  </r>
  <r>
    <n v="10192"/>
    <s v="Keatts, Kramer "/>
    <x v="1"/>
    <x v="1"/>
    <n v="50482"/>
    <x v="0"/>
    <x v="0"/>
    <x v="0"/>
    <n v="1887"/>
    <s v="01/19/76"/>
    <x v="0"/>
    <x v="0"/>
    <x v="0"/>
    <x v="0"/>
    <x v="0"/>
    <d v="2013-09-30T00:00:00"/>
    <m/>
    <x v="0"/>
    <x v="0"/>
    <x v="0"/>
    <x v="0"/>
    <x v="0"/>
    <x v="0"/>
    <x v="1"/>
    <x v="70"/>
    <x v="2"/>
    <x v="0"/>
    <d v="2019-01-23T00:00:00"/>
    <x v="0"/>
    <x v="18"/>
  </r>
  <r>
    <n v="10231"/>
    <s v="Khemmich, Bartholemew"/>
    <x v="1"/>
    <x v="1"/>
    <n v="65310"/>
    <x v="11"/>
    <x v="11"/>
    <x v="14"/>
    <n v="80820"/>
    <s v="11/27/79"/>
    <x v="0"/>
    <x v="0"/>
    <x v="0"/>
    <x v="0"/>
    <x v="0"/>
    <d v="2013-08-19T00:00:00"/>
    <m/>
    <x v="0"/>
    <x v="0"/>
    <x v="0"/>
    <x v="4"/>
    <x v="16"/>
    <x v="18"/>
    <x v="1"/>
    <x v="25"/>
    <x v="0"/>
    <x v="0"/>
    <d v="2019-01-22T00:00:00"/>
    <x v="0"/>
    <x v="13"/>
  </r>
  <r>
    <n v="10089"/>
    <s v="King, Janet"/>
    <x v="1"/>
    <x v="1"/>
    <n v="250000"/>
    <x v="23"/>
    <x v="23"/>
    <x v="0"/>
    <n v="1902"/>
    <s v="09/21/54"/>
    <x v="1"/>
    <x v="1"/>
    <x v="0"/>
    <x v="1"/>
    <x v="0"/>
    <d v="2012-07-02T00:00:00"/>
    <m/>
    <x v="0"/>
    <x v="0"/>
    <x v="0"/>
    <x v="5"/>
    <x v="20"/>
    <x v="22"/>
    <x v="1"/>
    <x v="71"/>
    <x v="1"/>
    <x v="0"/>
    <d v="2019-01-17T00:00:00"/>
    <x v="0"/>
    <x v="18"/>
  </r>
  <r>
    <n v="10166"/>
    <s v="Kinsella, Kathleen  "/>
    <x v="1"/>
    <x v="1"/>
    <n v="54005"/>
    <x v="0"/>
    <x v="0"/>
    <x v="0"/>
    <n v="2170"/>
    <s v="12/08/73"/>
    <x v="1"/>
    <x v="1"/>
    <x v="0"/>
    <x v="0"/>
    <x v="0"/>
    <d v="2011-09-26T00:00:00"/>
    <d v="2015-06-04T00:00:00"/>
    <x v="1"/>
    <x v="11"/>
    <x v="1"/>
    <x v="0"/>
    <x v="4"/>
    <x v="4"/>
    <x v="2"/>
    <x v="62"/>
    <x v="0"/>
    <x v="0"/>
    <d v="2015-03-01T00:00:00"/>
    <x v="0"/>
    <x v="7"/>
  </r>
  <r>
    <n v="10170"/>
    <s v="Kirill, Alexandra  "/>
    <x v="1"/>
    <x v="1"/>
    <n v="45433"/>
    <x v="0"/>
    <x v="0"/>
    <x v="0"/>
    <n v="2127"/>
    <s v="10/08/70"/>
    <x v="1"/>
    <x v="1"/>
    <x v="0"/>
    <x v="0"/>
    <x v="0"/>
    <d v="2011-09-26T00:00:00"/>
    <d v="2014-01-09T00:00:00"/>
    <x v="1"/>
    <x v="11"/>
    <x v="1"/>
    <x v="0"/>
    <x v="5"/>
    <x v="5"/>
    <x v="2"/>
    <x v="72"/>
    <x v="2"/>
    <x v="0"/>
    <d v="2013-01-30T00:00:00"/>
    <x v="0"/>
    <x v="16"/>
  </r>
  <r>
    <n v="10208"/>
    <s v="Knapp, Bradley  J"/>
    <x v="1"/>
    <x v="1"/>
    <n v="46654"/>
    <x v="0"/>
    <x v="0"/>
    <x v="0"/>
    <n v="1721"/>
    <s v="11/10/77"/>
    <x v="0"/>
    <x v="0"/>
    <x v="0"/>
    <x v="0"/>
    <x v="1"/>
    <d v="2014-02-17T00:00:00"/>
    <m/>
    <x v="0"/>
    <x v="0"/>
    <x v="0"/>
    <x v="0"/>
    <x v="7"/>
    <x v="7"/>
    <x v="0"/>
    <x v="34"/>
    <x v="1"/>
    <x v="0"/>
    <d v="2019-02-06T00:00:00"/>
    <x v="0"/>
    <x v="2"/>
  </r>
  <r>
    <n v="10176"/>
    <s v="Kretschmer, John"/>
    <x v="1"/>
    <x v="1"/>
    <n v="63973"/>
    <x v="0"/>
    <x v="0"/>
    <x v="0"/>
    <n v="1801"/>
    <s v="02/02/80"/>
    <x v="0"/>
    <x v="1"/>
    <x v="0"/>
    <x v="0"/>
    <x v="3"/>
    <d v="2011-01-10T00:00:00"/>
    <m/>
    <x v="0"/>
    <x v="0"/>
    <x v="0"/>
    <x v="0"/>
    <x v="8"/>
    <x v="8"/>
    <x v="1"/>
    <x v="73"/>
    <x v="1"/>
    <x v="0"/>
    <d v="2019-01-21T00:00:00"/>
    <x v="0"/>
    <x v="1"/>
  </r>
  <r>
    <n v="10165"/>
    <s v="Kreuger, Freddy"/>
    <x v="1"/>
    <x v="1"/>
    <n v="71339"/>
    <x v="11"/>
    <x v="11"/>
    <x v="15"/>
    <n v="10171"/>
    <s v="02/24/69"/>
    <x v="0"/>
    <x v="0"/>
    <x v="0"/>
    <x v="1"/>
    <x v="1"/>
    <d v="2011-03-07T00:00:00"/>
    <m/>
    <x v="0"/>
    <x v="0"/>
    <x v="0"/>
    <x v="4"/>
    <x v="14"/>
    <x v="16"/>
    <x v="4"/>
    <x v="74"/>
    <x v="0"/>
    <x v="0"/>
    <d v="2019-01-17T00:00:00"/>
    <x v="0"/>
    <x v="11"/>
  </r>
  <r>
    <n v="10113"/>
    <s v="Lajiri,  Jyoti"/>
    <x v="1"/>
    <x v="1"/>
    <n v="93206"/>
    <x v="15"/>
    <x v="15"/>
    <x v="0"/>
    <n v="2169"/>
    <s v="04/23/86"/>
    <x v="0"/>
    <x v="1"/>
    <x v="0"/>
    <x v="0"/>
    <x v="0"/>
    <d v="2014-11-10T00:00:00"/>
    <m/>
    <x v="0"/>
    <x v="0"/>
    <x v="0"/>
    <x v="1"/>
    <x v="9"/>
    <x v="9"/>
    <x v="3"/>
    <x v="6"/>
    <x v="0"/>
    <x v="1"/>
    <d v="2019-01-07T00:00:00"/>
    <x v="0"/>
    <x v="10"/>
  </r>
  <r>
    <n v="10092"/>
    <s v="Landa, Hans"/>
    <x v="1"/>
    <x v="1"/>
    <n v="82758"/>
    <x v="9"/>
    <x v="9"/>
    <x v="0"/>
    <n v="1890"/>
    <s v="07/01/72"/>
    <x v="0"/>
    <x v="1"/>
    <x v="0"/>
    <x v="0"/>
    <x v="0"/>
    <d v="2011-01-10T00:00:00"/>
    <d v="2015-12-12T00:00:00"/>
    <x v="1"/>
    <x v="6"/>
    <x v="2"/>
    <x v="0"/>
    <x v="13"/>
    <x v="14"/>
    <x v="3"/>
    <x v="75"/>
    <x v="2"/>
    <x v="0"/>
    <d v="2015-02-15T00:00:00"/>
    <x v="0"/>
    <x v="9"/>
  </r>
  <r>
    <n v="10106"/>
    <s v="Langford, Lindsey"/>
    <x v="1"/>
    <x v="1"/>
    <n v="66074"/>
    <x v="2"/>
    <x v="2"/>
    <x v="0"/>
    <n v="2090"/>
    <s v="07/25/79"/>
    <x v="1"/>
    <x v="2"/>
    <x v="0"/>
    <x v="0"/>
    <x v="3"/>
    <d v="2013-01-07T00:00:00"/>
    <d v="2014-03-31T00:00:00"/>
    <x v="1"/>
    <x v="4"/>
    <x v="1"/>
    <x v="0"/>
    <x v="10"/>
    <x v="10"/>
    <x v="1"/>
    <x v="45"/>
    <x v="1"/>
    <x v="0"/>
    <d v="2014-02-20T00:00:00"/>
    <x v="0"/>
    <x v="11"/>
  </r>
  <r>
    <n v="10052"/>
    <s v="Langton, Enrico"/>
    <x v="1"/>
    <x v="1"/>
    <n v="46120"/>
    <x v="0"/>
    <x v="0"/>
    <x v="0"/>
    <n v="2048"/>
    <s v="12/09/86"/>
    <x v="0"/>
    <x v="1"/>
    <x v="0"/>
    <x v="0"/>
    <x v="0"/>
    <d v="2012-07-09T00:00:00"/>
    <m/>
    <x v="0"/>
    <x v="0"/>
    <x v="0"/>
    <x v="0"/>
    <x v="10"/>
    <x v="10"/>
    <x v="0"/>
    <x v="4"/>
    <x v="0"/>
    <x v="0"/>
    <d v="2019-02-04T00:00:00"/>
    <x v="0"/>
    <x v="13"/>
  </r>
  <r>
    <n v="10038"/>
    <s v="LaRotonda, William  "/>
    <x v="1"/>
    <x v="1"/>
    <n v="64520"/>
    <x v="10"/>
    <x v="10"/>
    <x v="0"/>
    <n v="1460"/>
    <s v="04/26/84"/>
    <x v="0"/>
    <x v="2"/>
    <x v="0"/>
    <x v="0"/>
    <x v="1"/>
    <d v="2014-01-06T00:00:00"/>
    <m/>
    <x v="0"/>
    <x v="0"/>
    <x v="0"/>
    <x v="3"/>
    <x v="12"/>
    <x v="15"/>
    <x v="7"/>
    <x v="4"/>
    <x v="2"/>
    <x v="2"/>
    <d v="2019-01-17T00:00:00"/>
    <x v="0"/>
    <x v="2"/>
  </r>
  <r>
    <n v="10249"/>
    <s v="Latif, Mohammed"/>
    <x v="1"/>
    <x v="1"/>
    <n v="61962"/>
    <x v="2"/>
    <x v="2"/>
    <x v="0"/>
    <n v="2126"/>
    <s v="05/09/84"/>
    <x v="0"/>
    <x v="1"/>
    <x v="0"/>
    <x v="0"/>
    <x v="0"/>
    <d v="2012-04-02T00:00:00"/>
    <d v="2013-04-15T00:00:00"/>
    <x v="1"/>
    <x v="11"/>
    <x v="1"/>
    <x v="0"/>
    <x v="2"/>
    <x v="2"/>
    <x v="2"/>
    <x v="76"/>
    <x v="1"/>
    <x v="0"/>
    <d v="2013-02-20T00:00:00"/>
    <x v="0"/>
    <x v="11"/>
  </r>
  <r>
    <n v="10232"/>
    <s v="Le, Binh"/>
    <x v="1"/>
    <x v="1"/>
    <n v="81584"/>
    <x v="24"/>
    <x v="24"/>
    <x v="0"/>
    <n v="1886"/>
    <s v="06/14/87"/>
    <x v="1"/>
    <x v="0"/>
    <x v="0"/>
    <x v="0"/>
    <x v="3"/>
    <d v="2016-10-02T00:00:00"/>
    <m/>
    <x v="0"/>
    <x v="0"/>
    <x v="0"/>
    <x v="1"/>
    <x v="19"/>
    <x v="21"/>
    <x v="1"/>
    <x v="28"/>
    <x v="0"/>
    <x v="4"/>
    <d v="2019-01-08T00:00:00"/>
    <x v="0"/>
    <x v="4"/>
  </r>
  <r>
    <n v="10087"/>
    <s v="Leach, Dallas"/>
    <x v="1"/>
    <x v="1"/>
    <n v="63676"/>
    <x v="0"/>
    <x v="0"/>
    <x v="0"/>
    <n v="1810"/>
    <s v="01/17/79"/>
    <x v="1"/>
    <x v="0"/>
    <x v="0"/>
    <x v="0"/>
    <x v="3"/>
    <d v="2011-09-26T00:00:00"/>
    <d v="2018-08-19T00:00:00"/>
    <x v="1"/>
    <x v="3"/>
    <x v="1"/>
    <x v="0"/>
    <x v="2"/>
    <x v="2"/>
    <x v="6"/>
    <x v="77"/>
    <x v="1"/>
    <x v="0"/>
    <d v="2017-07-02T00:00:00"/>
    <x v="0"/>
    <x v="1"/>
  </r>
  <r>
    <n v="10134"/>
    <s v="LeBlanc, Brandon  R"/>
    <x v="1"/>
    <x v="1"/>
    <n v="93046"/>
    <x v="25"/>
    <x v="25"/>
    <x v="0"/>
    <n v="1460"/>
    <s v="06/10/84"/>
    <x v="0"/>
    <x v="1"/>
    <x v="0"/>
    <x v="0"/>
    <x v="0"/>
    <d v="2016-01-05T00:00:00"/>
    <m/>
    <x v="0"/>
    <x v="0"/>
    <x v="0"/>
    <x v="3"/>
    <x v="13"/>
    <x v="14"/>
    <x v="6"/>
    <x v="28"/>
    <x v="2"/>
    <x v="0"/>
    <d v="2019-01-28T00:00:00"/>
    <x v="0"/>
    <x v="11"/>
  </r>
  <r>
    <n v="10251"/>
    <s v="Lecter, Hannibal"/>
    <x v="1"/>
    <x v="1"/>
    <n v="64738"/>
    <x v="0"/>
    <x v="0"/>
    <x v="0"/>
    <n v="1776"/>
    <s v="09/02/82"/>
    <x v="0"/>
    <x v="1"/>
    <x v="0"/>
    <x v="0"/>
    <x v="3"/>
    <d v="2012-05-14T00:00:00"/>
    <m/>
    <x v="0"/>
    <x v="0"/>
    <x v="0"/>
    <x v="0"/>
    <x v="3"/>
    <x v="3"/>
    <x v="2"/>
    <x v="28"/>
    <x v="1"/>
    <x v="0"/>
    <d v="2019-02-22T00:00:00"/>
    <x v="0"/>
    <x v="18"/>
  </r>
  <r>
    <n v="10103"/>
    <s v="Leruth, Giovanni"/>
    <x v="1"/>
    <x v="1"/>
    <n v="70468"/>
    <x v="11"/>
    <x v="11"/>
    <x v="16"/>
    <n v="84111"/>
    <s v="12/27/88"/>
    <x v="0"/>
    <x v="4"/>
    <x v="0"/>
    <x v="0"/>
    <x v="1"/>
    <d v="2012-04-30T00:00:00"/>
    <m/>
    <x v="0"/>
    <x v="0"/>
    <x v="0"/>
    <x v="4"/>
    <x v="14"/>
    <x v="16"/>
    <x v="7"/>
    <x v="78"/>
    <x v="1"/>
    <x v="0"/>
    <d v="2019-01-29T00:00:00"/>
    <x v="0"/>
    <x v="7"/>
  </r>
  <r>
    <n v="10017"/>
    <s v="Liebig, Ketsia"/>
    <x v="0"/>
    <x v="0"/>
    <n v="77915"/>
    <x v="9"/>
    <x v="9"/>
    <x v="0"/>
    <n v="2110"/>
    <s v="10/26/81"/>
    <x v="1"/>
    <x v="1"/>
    <x v="0"/>
    <x v="0"/>
    <x v="0"/>
    <d v="2013-09-30T00:00:00"/>
    <m/>
    <x v="0"/>
    <x v="0"/>
    <x v="0"/>
    <x v="0"/>
    <x v="13"/>
    <x v="14"/>
    <x v="7"/>
    <x v="28"/>
    <x v="1"/>
    <x v="0"/>
    <d v="2019-01-21T00:00:00"/>
    <x v="0"/>
    <x v="17"/>
  </r>
  <r>
    <n v="10186"/>
    <s v="Linares, Marilyn "/>
    <x v="1"/>
    <x v="1"/>
    <n v="52624"/>
    <x v="0"/>
    <x v="0"/>
    <x v="0"/>
    <n v="1886"/>
    <s v="03/26/81"/>
    <x v="1"/>
    <x v="1"/>
    <x v="0"/>
    <x v="0"/>
    <x v="0"/>
    <d v="2011-07-05T00:00:00"/>
    <d v="2018-09-26T00:00:00"/>
    <x v="1"/>
    <x v="5"/>
    <x v="1"/>
    <x v="0"/>
    <x v="0"/>
    <x v="0"/>
    <x v="1"/>
    <x v="79"/>
    <x v="2"/>
    <x v="0"/>
    <d v="2018-03-02T00:00:00"/>
    <x v="0"/>
    <x v="7"/>
  </r>
  <r>
    <n v="10137"/>
    <s v="Linden, Mathew"/>
    <x v="1"/>
    <x v="1"/>
    <n v="63450"/>
    <x v="2"/>
    <x v="2"/>
    <x v="0"/>
    <n v="1770"/>
    <s v="03/19/79"/>
    <x v="0"/>
    <x v="1"/>
    <x v="0"/>
    <x v="0"/>
    <x v="0"/>
    <d v="2013-07-08T00:00:00"/>
    <m/>
    <x v="0"/>
    <x v="0"/>
    <x v="0"/>
    <x v="0"/>
    <x v="11"/>
    <x v="11"/>
    <x v="0"/>
    <x v="48"/>
    <x v="1"/>
    <x v="0"/>
    <d v="2019-02-18T00:00:00"/>
    <x v="0"/>
    <x v="10"/>
  </r>
  <r>
    <n v="10008"/>
    <s v="Lindsay, Leonara "/>
    <x v="0"/>
    <x v="0"/>
    <n v="51777"/>
    <x v="4"/>
    <x v="4"/>
    <x v="2"/>
    <n v="6070"/>
    <s v="10/05/88"/>
    <x v="1"/>
    <x v="0"/>
    <x v="0"/>
    <x v="1"/>
    <x v="1"/>
    <d v="2011-01-21T00:00:00"/>
    <m/>
    <x v="0"/>
    <x v="0"/>
    <x v="0"/>
    <x v="1"/>
    <x v="17"/>
    <x v="19"/>
    <x v="4"/>
    <x v="60"/>
    <x v="2"/>
    <x v="3"/>
    <d v="2019-01-25T00:00:00"/>
    <x v="0"/>
    <x v="15"/>
  </r>
  <r>
    <n v="10096"/>
    <s v="Lundy, Susan"/>
    <x v="1"/>
    <x v="1"/>
    <n v="67237"/>
    <x v="2"/>
    <x v="2"/>
    <x v="0"/>
    <n v="2122"/>
    <s v="12/26/76"/>
    <x v="1"/>
    <x v="3"/>
    <x v="0"/>
    <x v="0"/>
    <x v="0"/>
    <d v="2013-07-08T00:00:00"/>
    <d v="2016-09-15T00:00:00"/>
    <x v="1"/>
    <x v="11"/>
    <x v="1"/>
    <x v="0"/>
    <x v="0"/>
    <x v="0"/>
    <x v="0"/>
    <x v="80"/>
    <x v="2"/>
    <x v="0"/>
    <d v="2016-06-10T00:00:00"/>
    <x v="0"/>
    <x v="3"/>
  </r>
  <r>
    <n v="10035"/>
    <s v="Lunquist, Lisa"/>
    <x v="0"/>
    <x v="0"/>
    <n v="73330"/>
    <x v="2"/>
    <x v="2"/>
    <x v="0"/>
    <n v="2324"/>
    <s v="03/28/82"/>
    <x v="1"/>
    <x v="0"/>
    <x v="0"/>
    <x v="0"/>
    <x v="1"/>
    <d v="2013-08-19T00:00:00"/>
    <m/>
    <x v="0"/>
    <x v="0"/>
    <x v="0"/>
    <x v="0"/>
    <x v="3"/>
    <x v="3"/>
    <x v="1"/>
    <x v="7"/>
    <x v="2"/>
    <x v="0"/>
    <d v="2019-02-12T00:00:00"/>
    <x v="0"/>
    <x v="5"/>
  </r>
  <r>
    <n v="10057"/>
    <s v="Lydon, Allison"/>
    <x v="1"/>
    <x v="1"/>
    <n v="52057"/>
    <x v="0"/>
    <x v="0"/>
    <x v="0"/>
    <n v="2122"/>
    <s v="10/22/75"/>
    <x v="1"/>
    <x v="1"/>
    <x v="0"/>
    <x v="0"/>
    <x v="1"/>
    <d v="2015-02-16T00:00:00"/>
    <m/>
    <x v="0"/>
    <x v="0"/>
    <x v="0"/>
    <x v="0"/>
    <x v="3"/>
    <x v="3"/>
    <x v="7"/>
    <x v="4"/>
    <x v="1"/>
    <x v="0"/>
    <d v="2019-01-23T00:00:00"/>
    <x v="0"/>
    <x v="16"/>
  </r>
  <r>
    <n v="10004"/>
    <s v="Lynch, Lindsay"/>
    <x v="0"/>
    <x v="0"/>
    <n v="47434"/>
    <x v="0"/>
    <x v="0"/>
    <x v="0"/>
    <n v="1844"/>
    <s v="02/14/73"/>
    <x v="1"/>
    <x v="0"/>
    <x v="0"/>
    <x v="1"/>
    <x v="1"/>
    <d v="2011-11-07T00:00:00"/>
    <d v="2015-11-14T00:00:00"/>
    <x v="1"/>
    <x v="4"/>
    <x v="1"/>
    <x v="0"/>
    <x v="4"/>
    <x v="4"/>
    <x v="4"/>
    <x v="4"/>
    <x v="2"/>
    <x v="0"/>
    <d v="2015-02-02T00:00:00"/>
    <x v="0"/>
    <x v="1"/>
  </r>
  <r>
    <n v="10191"/>
    <s v="MacLennan, Samuel"/>
    <x v="1"/>
    <x v="1"/>
    <n v="52788"/>
    <x v="0"/>
    <x v="0"/>
    <x v="0"/>
    <n v="1938"/>
    <s v="11/09/72"/>
    <x v="0"/>
    <x v="3"/>
    <x v="0"/>
    <x v="0"/>
    <x v="0"/>
    <d v="2012-09-24T00:00:00"/>
    <d v="2017-09-26T00:00:00"/>
    <x v="1"/>
    <x v="2"/>
    <x v="1"/>
    <x v="0"/>
    <x v="5"/>
    <x v="5"/>
    <x v="1"/>
    <x v="81"/>
    <x v="2"/>
    <x v="0"/>
    <d v="2017-04-01T00:00:00"/>
    <x v="0"/>
    <x v="19"/>
  </r>
  <r>
    <n v="10219"/>
    <s v="Mahoney, Lauren  "/>
    <x v="1"/>
    <x v="1"/>
    <n v="45395"/>
    <x v="0"/>
    <x v="0"/>
    <x v="0"/>
    <n v="2189"/>
    <s v="07/07/86"/>
    <x v="1"/>
    <x v="0"/>
    <x v="0"/>
    <x v="0"/>
    <x v="0"/>
    <d v="2014-01-06T00:00:00"/>
    <m/>
    <x v="0"/>
    <x v="0"/>
    <x v="0"/>
    <x v="0"/>
    <x v="7"/>
    <x v="7"/>
    <x v="0"/>
    <x v="0"/>
    <x v="2"/>
    <x v="0"/>
    <d v="2019-02-26T00:00:00"/>
    <x v="0"/>
    <x v="15"/>
  </r>
  <r>
    <n v="10077"/>
    <s v="Manchester, Robyn"/>
    <x v="1"/>
    <x v="1"/>
    <n v="62385"/>
    <x v="2"/>
    <x v="2"/>
    <x v="0"/>
    <n v="2324"/>
    <s v="08/25/76"/>
    <x v="1"/>
    <x v="1"/>
    <x v="0"/>
    <x v="0"/>
    <x v="0"/>
    <d v="2016-05-11T00:00:00"/>
    <m/>
    <x v="0"/>
    <x v="0"/>
    <x v="0"/>
    <x v="0"/>
    <x v="4"/>
    <x v="12"/>
    <x v="0"/>
    <x v="4"/>
    <x v="1"/>
    <x v="0"/>
    <d v="2019-01-21T00:00:00"/>
    <x v="0"/>
    <x v="6"/>
  </r>
  <r>
    <n v="10073"/>
    <s v="Mancuso, Karen"/>
    <x v="1"/>
    <x v="1"/>
    <n v="68407"/>
    <x v="2"/>
    <x v="2"/>
    <x v="0"/>
    <n v="2176"/>
    <s v="12/10/86"/>
    <x v="1"/>
    <x v="1"/>
    <x v="0"/>
    <x v="0"/>
    <x v="2"/>
    <d v="2011-07-05T00:00:00"/>
    <d v="2012-08-19T00:00:00"/>
    <x v="1"/>
    <x v="4"/>
    <x v="1"/>
    <x v="0"/>
    <x v="5"/>
    <x v="5"/>
    <x v="0"/>
    <x v="4"/>
    <x v="2"/>
    <x v="0"/>
    <d v="2012-07-02T00:00:00"/>
    <x v="0"/>
    <x v="7"/>
  </r>
  <r>
    <n v="10279"/>
    <s v="Mangal, Debbie"/>
    <x v="1"/>
    <x v="1"/>
    <n v="61349"/>
    <x v="0"/>
    <x v="0"/>
    <x v="0"/>
    <n v="2451"/>
    <s v="11/07/74"/>
    <x v="1"/>
    <x v="1"/>
    <x v="0"/>
    <x v="0"/>
    <x v="0"/>
    <d v="2013-11-11T00:00:00"/>
    <m/>
    <x v="0"/>
    <x v="0"/>
    <x v="0"/>
    <x v="0"/>
    <x v="8"/>
    <x v="8"/>
    <x v="0"/>
    <x v="28"/>
    <x v="1"/>
    <x v="0"/>
    <d v="2019-01-22T00:00:00"/>
    <x v="0"/>
    <x v="17"/>
  </r>
  <r>
    <n v="10110"/>
    <s v="Martin, Sandra"/>
    <x v="1"/>
    <x v="1"/>
    <n v="105688"/>
    <x v="3"/>
    <x v="3"/>
    <x v="0"/>
    <n v="2135"/>
    <s v="11/07/87"/>
    <x v="1"/>
    <x v="0"/>
    <x v="0"/>
    <x v="0"/>
    <x v="3"/>
    <d v="2013-11-11T00:00:00"/>
    <m/>
    <x v="0"/>
    <x v="0"/>
    <x v="0"/>
    <x v="2"/>
    <x v="6"/>
    <x v="6"/>
    <x v="2"/>
    <x v="10"/>
    <x v="0"/>
    <x v="2"/>
    <d v="2019-01-14T00:00:00"/>
    <x v="0"/>
    <x v="15"/>
  </r>
  <r>
    <n v="10053"/>
    <s v="Maurice, Shana"/>
    <x v="1"/>
    <x v="1"/>
    <n v="54132"/>
    <x v="0"/>
    <x v="0"/>
    <x v="0"/>
    <n v="2330"/>
    <s v="11/22/77"/>
    <x v="1"/>
    <x v="1"/>
    <x v="0"/>
    <x v="0"/>
    <x v="0"/>
    <d v="2011-05-31T00:00:00"/>
    <m/>
    <x v="0"/>
    <x v="0"/>
    <x v="0"/>
    <x v="0"/>
    <x v="10"/>
    <x v="10"/>
    <x v="1"/>
    <x v="4"/>
    <x v="2"/>
    <x v="0"/>
    <d v="2019-01-10T00:00:00"/>
    <x v="0"/>
    <x v="12"/>
  </r>
  <r>
    <n v="10076"/>
    <s v="Carthy, B'rigit"/>
    <x v="1"/>
    <x v="1"/>
    <n v="55315"/>
    <x v="2"/>
    <x v="2"/>
    <x v="0"/>
    <n v="2149"/>
    <s v="05/21/87"/>
    <x v="1"/>
    <x v="0"/>
    <x v="0"/>
    <x v="0"/>
    <x v="1"/>
    <d v="2015-03-30T00:00:00"/>
    <m/>
    <x v="0"/>
    <x v="0"/>
    <x v="0"/>
    <x v="0"/>
    <x v="7"/>
    <x v="7"/>
    <x v="0"/>
    <x v="4"/>
    <x v="0"/>
    <x v="0"/>
    <d v="2019-02-07T00:00:00"/>
    <x v="0"/>
    <x v="7"/>
  </r>
  <r>
    <n v="10145"/>
    <s v="Mckenna, Sandy"/>
    <x v="1"/>
    <x v="1"/>
    <n v="62810"/>
    <x v="0"/>
    <x v="0"/>
    <x v="0"/>
    <n v="2184"/>
    <s v="01/07/87"/>
    <x v="1"/>
    <x v="1"/>
    <x v="0"/>
    <x v="0"/>
    <x v="1"/>
    <d v="2013-01-07T00:00:00"/>
    <m/>
    <x v="0"/>
    <x v="0"/>
    <x v="0"/>
    <x v="0"/>
    <x v="2"/>
    <x v="2"/>
    <x v="6"/>
    <x v="82"/>
    <x v="1"/>
    <x v="0"/>
    <d v="2019-01-30T00:00:00"/>
    <x v="0"/>
    <x v="11"/>
  </r>
  <r>
    <n v="10202"/>
    <s v="McKinzie, Jac"/>
    <x v="1"/>
    <x v="1"/>
    <n v="63291"/>
    <x v="11"/>
    <x v="11"/>
    <x v="1"/>
    <n v="78789"/>
    <s v="07/01/84"/>
    <x v="0"/>
    <x v="1"/>
    <x v="0"/>
    <x v="0"/>
    <x v="2"/>
    <d v="2016-07-06T00:00:00"/>
    <m/>
    <x v="0"/>
    <x v="0"/>
    <x v="0"/>
    <x v="4"/>
    <x v="16"/>
    <x v="18"/>
    <x v="7"/>
    <x v="42"/>
    <x v="2"/>
    <x v="0"/>
    <d v="2019-01-29T00:00:00"/>
    <x v="0"/>
    <x v="10"/>
  </r>
  <r>
    <n v="10128"/>
    <s v="Meads, Elizabeth"/>
    <x v="1"/>
    <x v="1"/>
    <n v="62659"/>
    <x v="0"/>
    <x v="0"/>
    <x v="0"/>
    <n v="1760"/>
    <s v="05/30/68"/>
    <x v="1"/>
    <x v="0"/>
    <x v="0"/>
    <x v="0"/>
    <x v="1"/>
    <d v="2012-04-02T00:00:00"/>
    <d v="2016-11-11T00:00:00"/>
    <x v="1"/>
    <x v="4"/>
    <x v="1"/>
    <x v="0"/>
    <x v="11"/>
    <x v="11"/>
    <x v="4"/>
    <x v="83"/>
    <x v="2"/>
    <x v="0"/>
    <d v="2016-02-05T00:00:00"/>
    <x v="0"/>
    <x v="1"/>
  </r>
  <r>
    <n v="10068"/>
    <s v="Medeiros, Jennifer"/>
    <x v="1"/>
    <x v="1"/>
    <n v="55688"/>
    <x v="0"/>
    <x v="0"/>
    <x v="0"/>
    <n v="2346"/>
    <s v="09/22/76"/>
    <x v="1"/>
    <x v="0"/>
    <x v="0"/>
    <x v="0"/>
    <x v="0"/>
    <d v="2015-03-30T00:00:00"/>
    <m/>
    <x v="0"/>
    <x v="0"/>
    <x v="0"/>
    <x v="0"/>
    <x v="0"/>
    <x v="0"/>
    <x v="6"/>
    <x v="4"/>
    <x v="2"/>
    <x v="0"/>
    <d v="2019-01-21T00:00:00"/>
    <x v="0"/>
    <x v="18"/>
  </r>
  <r>
    <n v="10116"/>
    <s v="Miller, Brannon"/>
    <x v="1"/>
    <x v="1"/>
    <n v="83667"/>
    <x v="9"/>
    <x v="9"/>
    <x v="0"/>
    <n v="2045"/>
    <s v="08/10/81"/>
    <x v="0"/>
    <x v="0"/>
    <x v="0"/>
    <x v="1"/>
    <x v="5"/>
    <d v="2012-08-16T00:00:00"/>
    <m/>
    <x v="0"/>
    <x v="0"/>
    <x v="0"/>
    <x v="0"/>
    <x v="13"/>
    <x v="14"/>
    <x v="1"/>
    <x v="84"/>
    <x v="1"/>
    <x v="0"/>
    <d v="2019-01-14T00:00:00"/>
    <x v="0"/>
    <x v="4"/>
  </r>
  <r>
    <n v="10298"/>
    <s v="Miller, Ned"/>
    <x v="3"/>
    <x v="3"/>
    <n v="55800"/>
    <x v="2"/>
    <x v="2"/>
    <x v="0"/>
    <n v="2472"/>
    <s v="06/29/85"/>
    <x v="0"/>
    <x v="0"/>
    <x v="0"/>
    <x v="0"/>
    <x v="0"/>
    <d v="2011-08-15T00:00:00"/>
    <d v="2014-09-04T00:00:00"/>
    <x v="1"/>
    <x v="5"/>
    <x v="1"/>
    <x v="0"/>
    <x v="8"/>
    <x v="8"/>
    <x v="0"/>
    <x v="24"/>
    <x v="3"/>
    <x v="0"/>
    <d v="2013-01-14T00:00:00"/>
    <x v="5"/>
    <x v="16"/>
  </r>
  <r>
    <n v="10213"/>
    <s v="Monkfish, Erasumus"/>
    <x v="1"/>
    <x v="1"/>
    <n v="58207"/>
    <x v="2"/>
    <x v="2"/>
    <x v="0"/>
    <n v="1450"/>
    <s v="08/17/92"/>
    <x v="0"/>
    <x v="1"/>
    <x v="0"/>
    <x v="0"/>
    <x v="0"/>
    <d v="2011-11-07T00:00:00"/>
    <m/>
    <x v="0"/>
    <x v="0"/>
    <x v="0"/>
    <x v="0"/>
    <x v="10"/>
    <x v="10"/>
    <x v="0"/>
    <x v="30"/>
    <x v="1"/>
    <x v="0"/>
    <d v="2019-01-08T00:00:00"/>
    <x v="0"/>
    <x v="15"/>
  </r>
  <r>
    <n v="10288"/>
    <s v="Monroe, Peter"/>
    <x v="2"/>
    <x v="2"/>
    <n v="157000"/>
    <x v="18"/>
    <x v="26"/>
    <x v="0"/>
    <n v="2134"/>
    <s v="10/05/86"/>
    <x v="0"/>
    <x v="1"/>
    <x v="1"/>
    <x v="1"/>
    <x v="1"/>
    <d v="2012-02-15T00:00:00"/>
    <m/>
    <x v="0"/>
    <x v="0"/>
    <x v="0"/>
    <x v="1"/>
    <x v="15"/>
    <x v="17"/>
    <x v="4"/>
    <x v="85"/>
    <x v="1"/>
    <x v="1"/>
    <d v="2019-02-22T00:00:00"/>
    <x v="6"/>
    <x v="13"/>
  </r>
  <r>
    <n v="10025"/>
    <s v="Monterro, Luisa"/>
    <x v="0"/>
    <x v="0"/>
    <n v="72460"/>
    <x v="2"/>
    <x v="2"/>
    <x v="0"/>
    <n v="2126"/>
    <s v="04/24/70"/>
    <x v="1"/>
    <x v="0"/>
    <x v="0"/>
    <x v="0"/>
    <x v="1"/>
    <d v="2013-05-13T00:00:00"/>
    <m/>
    <x v="0"/>
    <x v="0"/>
    <x v="0"/>
    <x v="0"/>
    <x v="2"/>
    <x v="2"/>
    <x v="1"/>
    <x v="27"/>
    <x v="1"/>
    <x v="0"/>
    <d v="2019-01-14T00:00:00"/>
    <x v="0"/>
    <x v="0"/>
  </r>
  <r>
    <n v="10223"/>
    <s v="Moran, Patrick"/>
    <x v="1"/>
    <x v="1"/>
    <n v="72106"/>
    <x v="2"/>
    <x v="2"/>
    <x v="0"/>
    <n v="2127"/>
    <s v="12/03/76"/>
    <x v="0"/>
    <x v="0"/>
    <x v="0"/>
    <x v="0"/>
    <x v="1"/>
    <d v="2012-01-09T00:00:00"/>
    <m/>
    <x v="0"/>
    <x v="0"/>
    <x v="0"/>
    <x v="0"/>
    <x v="11"/>
    <x v="11"/>
    <x v="4"/>
    <x v="28"/>
    <x v="2"/>
    <x v="0"/>
    <d v="2019-01-31T00:00:00"/>
    <x v="0"/>
    <x v="8"/>
  </r>
  <r>
    <n v="10151"/>
    <s v="Morway, Tanya"/>
    <x v="1"/>
    <x v="1"/>
    <n v="52599"/>
    <x v="19"/>
    <x v="19"/>
    <x v="0"/>
    <n v="2048"/>
    <s v="04/04/79"/>
    <x v="1"/>
    <x v="1"/>
    <x v="0"/>
    <x v="0"/>
    <x v="0"/>
    <d v="2015-02-16T00:00:00"/>
    <m/>
    <x v="0"/>
    <x v="0"/>
    <x v="0"/>
    <x v="1"/>
    <x v="9"/>
    <x v="9"/>
    <x v="6"/>
    <x v="86"/>
    <x v="1"/>
    <x v="1"/>
    <d v="2019-02-11T00:00:00"/>
    <x v="0"/>
    <x v="16"/>
  </r>
  <r>
    <n v="10254"/>
    <s v="Motlagh,  Dawn"/>
    <x v="1"/>
    <x v="1"/>
    <n v="63430"/>
    <x v="0"/>
    <x v="0"/>
    <x v="0"/>
    <n v="2453"/>
    <s v="07/07/84"/>
    <x v="1"/>
    <x v="2"/>
    <x v="0"/>
    <x v="0"/>
    <x v="0"/>
    <d v="2013-04-01T00:00:00"/>
    <m/>
    <x v="0"/>
    <x v="0"/>
    <x v="0"/>
    <x v="0"/>
    <x v="3"/>
    <x v="3"/>
    <x v="0"/>
    <x v="9"/>
    <x v="2"/>
    <x v="0"/>
    <d v="2019-01-17T00:00:00"/>
    <x v="0"/>
    <x v="19"/>
  </r>
  <r>
    <n v="10120"/>
    <s v="Moumanil, Maliki "/>
    <x v="1"/>
    <x v="1"/>
    <n v="74417"/>
    <x v="2"/>
    <x v="2"/>
    <x v="0"/>
    <n v="1460"/>
    <s v="12/01/74"/>
    <x v="0"/>
    <x v="4"/>
    <x v="0"/>
    <x v="0"/>
    <x v="1"/>
    <d v="2013-05-13T00:00:00"/>
    <m/>
    <x v="0"/>
    <x v="0"/>
    <x v="0"/>
    <x v="0"/>
    <x v="0"/>
    <x v="0"/>
    <x v="0"/>
    <x v="87"/>
    <x v="0"/>
    <x v="0"/>
    <d v="2019-01-28T00:00:00"/>
    <x v="0"/>
    <x v="17"/>
  </r>
  <r>
    <n v="10216"/>
    <s v="Myers, Michael"/>
    <x v="1"/>
    <x v="1"/>
    <n v="57575"/>
    <x v="0"/>
    <x v="0"/>
    <x v="0"/>
    <n v="1550"/>
    <s v="04/18/80"/>
    <x v="0"/>
    <x v="0"/>
    <x v="0"/>
    <x v="0"/>
    <x v="3"/>
    <d v="2013-07-08T00:00:00"/>
    <m/>
    <x v="0"/>
    <x v="0"/>
    <x v="0"/>
    <x v="0"/>
    <x v="2"/>
    <x v="2"/>
    <x v="0"/>
    <x v="28"/>
    <x v="2"/>
    <x v="0"/>
    <d v="2019-01-22T00:00:00"/>
    <x v="0"/>
    <x v="13"/>
  </r>
  <r>
    <n v="10079"/>
    <s v="Navathe, Kurt"/>
    <x v="1"/>
    <x v="1"/>
    <n v="87921"/>
    <x v="24"/>
    <x v="24"/>
    <x v="0"/>
    <n v="2056"/>
    <s v="04/25/70"/>
    <x v="0"/>
    <x v="0"/>
    <x v="0"/>
    <x v="0"/>
    <x v="3"/>
    <d v="2017-02-10T00:00:00"/>
    <m/>
    <x v="0"/>
    <x v="0"/>
    <x v="0"/>
    <x v="1"/>
    <x v="19"/>
    <x v="21"/>
    <x v="1"/>
    <x v="4"/>
    <x v="1"/>
    <x v="1"/>
    <d v="2019-02-25T00:00:00"/>
    <x v="0"/>
    <x v="1"/>
  </r>
  <r>
    <n v="10215"/>
    <s v="Ndzi, Colombui"/>
    <x v="1"/>
    <x v="1"/>
    <n v="50470"/>
    <x v="0"/>
    <x v="0"/>
    <x v="0"/>
    <n v="2110"/>
    <s v="05/02/89"/>
    <x v="0"/>
    <x v="0"/>
    <x v="0"/>
    <x v="0"/>
    <x v="1"/>
    <d v="2011-09-26T00:00:00"/>
    <d v="2014-04-04T00:00:00"/>
    <x v="1"/>
    <x v="3"/>
    <x v="1"/>
    <x v="0"/>
    <x v="4"/>
    <x v="4"/>
    <x v="4"/>
    <x v="25"/>
    <x v="1"/>
    <x v="0"/>
    <d v="2013-03-02T00:00:00"/>
    <x v="0"/>
    <x v="5"/>
  </r>
  <r>
    <n v="10185"/>
    <s v="Ndzi, Horia"/>
    <x v="1"/>
    <x v="1"/>
    <n v="46664"/>
    <x v="0"/>
    <x v="0"/>
    <x v="0"/>
    <n v="2421"/>
    <s v="03/28/83"/>
    <x v="0"/>
    <x v="1"/>
    <x v="0"/>
    <x v="0"/>
    <x v="0"/>
    <d v="2013-04-01T00:00:00"/>
    <d v="2016-05-25T00:00:00"/>
    <x v="1"/>
    <x v="11"/>
    <x v="1"/>
    <x v="0"/>
    <x v="5"/>
    <x v="5"/>
    <x v="3"/>
    <x v="79"/>
    <x v="1"/>
    <x v="0"/>
    <d v="2016-03-06T00:00:00"/>
    <x v="0"/>
    <x v="18"/>
  </r>
  <r>
    <n v="10063"/>
    <s v="Newman, Richard "/>
    <x v="1"/>
    <x v="1"/>
    <n v="48495"/>
    <x v="0"/>
    <x v="0"/>
    <x v="0"/>
    <n v="2136"/>
    <s v="04/08/77"/>
    <x v="0"/>
    <x v="1"/>
    <x v="0"/>
    <x v="0"/>
    <x v="0"/>
    <d v="2014-05-12T00:00:00"/>
    <m/>
    <x v="0"/>
    <x v="0"/>
    <x v="0"/>
    <x v="0"/>
    <x v="7"/>
    <x v="7"/>
    <x v="0"/>
    <x v="4"/>
    <x v="0"/>
    <x v="0"/>
    <d v="2019-02-18T00:00:00"/>
    <x v="0"/>
    <x v="17"/>
  </r>
  <r>
    <n v="10037"/>
    <s v="Ngodup, Shari "/>
    <x v="0"/>
    <x v="0"/>
    <n v="52984"/>
    <x v="0"/>
    <x v="0"/>
    <x v="0"/>
    <n v="1810"/>
    <s v="06/03/67"/>
    <x v="1"/>
    <x v="4"/>
    <x v="0"/>
    <x v="0"/>
    <x v="1"/>
    <d v="2013-04-01T00:00:00"/>
    <m/>
    <x v="0"/>
    <x v="0"/>
    <x v="0"/>
    <x v="0"/>
    <x v="8"/>
    <x v="8"/>
    <x v="4"/>
    <x v="48"/>
    <x v="1"/>
    <x v="0"/>
    <d v="2019-02-13T00:00:00"/>
    <x v="0"/>
    <x v="8"/>
  </r>
  <r>
    <n v="10042"/>
    <s v="Nguyen, Dheepa"/>
    <x v="1"/>
    <x v="1"/>
    <n v="63695"/>
    <x v="11"/>
    <x v="11"/>
    <x v="17"/>
    <n v="30428"/>
    <s v="03/31/89"/>
    <x v="1"/>
    <x v="0"/>
    <x v="0"/>
    <x v="0"/>
    <x v="2"/>
    <d v="2013-07-08T00:00:00"/>
    <m/>
    <x v="0"/>
    <x v="0"/>
    <x v="0"/>
    <x v="4"/>
    <x v="16"/>
    <x v="18"/>
    <x v="1"/>
    <x v="4"/>
    <x v="0"/>
    <x v="0"/>
    <d v="2019-01-25T00:00:00"/>
    <x v="0"/>
    <x v="4"/>
  </r>
  <r>
    <n v="10206"/>
    <s v="Nguyen, Lei-Ming"/>
    <x v="1"/>
    <x v="1"/>
    <n v="62061"/>
    <x v="0"/>
    <x v="0"/>
    <x v="0"/>
    <n v="2132"/>
    <s v="07/07/84"/>
    <x v="1"/>
    <x v="0"/>
    <x v="0"/>
    <x v="0"/>
    <x v="0"/>
    <d v="2013-07-08T00:00:00"/>
    <m/>
    <x v="0"/>
    <x v="0"/>
    <x v="0"/>
    <x v="0"/>
    <x v="10"/>
    <x v="10"/>
    <x v="0"/>
    <x v="62"/>
    <x v="0"/>
    <x v="0"/>
    <d v="2019-01-02T00:00:00"/>
    <x v="0"/>
    <x v="6"/>
  </r>
  <r>
    <n v="10104"/>
    <s v="Nowlan, Kristie"/>
    <x v="1"/>
    <x v="1"/>
    <n v="66738"/>
    <x v="2"/>
    <x v="2"/>
    <x v="0"/>
    <n v="1040"/>
    <s v="11/23/85"/>
    <x v="1"/>
    <x v="0"/>
    <x v="0"/>
    <x v="0"/>
    <x v="0"/>
    <d v="2014-11-10T00:00:00"/>
    <m/>
    <x v="0"/>
    <x v="0"/>
    <x v="0"/>
    <x v="0"/>
    <x v="3"/>
    <x v="3"/>
    <x v="1"/>
    <x v="78"/>
    <x v="0"/>
    <x v="0"/>
    <d v="2019-01-16T00:00:00"/>
    <x v="0"/>
    <x v="14"/>
  </r>
  <r>
    <n v="10303"/>
    <s v="O'hare, Lynn"/>
    <x v="3"/>
    <x v="3"/>
    <n v="52674"/>
    <x v="0"/>
    <x v="0"/>
    <x v="0"/>
    <n v="2152"/>
    <s v="09/30/80"/>
    <x v="1"/>
    <x v="0"/>
    <x v="0"/>
    <x v="0"/>
    <x v="2"/>
    <d v="2014-03-31T00:00:00"/>
    <d v="2018-05-01T00:00:00"/>
    <x v="1"/>
    <x v="7"/>
    <x v="2"/>
    <x v="0"/>
    <x v="2"/>
    <x v="2"/>
    <x v="0"/>
    <x v="88"/>
    <x v="3"/>
    <x v="0"/>
    <d v="2018-03-09T00:00:00"/>
    <x v="5"/>
    <x v="2"/>
  </r>
  <r>
    <n v="10078"/>
    <s v="Oliver, Brooke "/>
    <x v="1"/>
    <x v="1"/>
    <n v="71966"/>
    <x v="2"/>
    <x v="2"/>
    <x v="0"/>
    <n v="2492"/>
    <s v="02/11/52"/>
    <x v="1"/>
    <x v="1"/>
    <x v="0"/>
    <x v="0"/>
    <x v="3"/>
    <d v="2012-05-14T00:00:00"/>
    <d v="2013-08-19T00:00:00"/>
    <x v="1"/>
    <x v="5"/>
    <x v="1"/>
    <x v="0"/>
    <x v="4"/>
    <x v="4"/>
    <x v="0"/>
    <x v="4"/>
    <x v="1"/>
    <x v="0"/>
    <d v="2013-07-02T00:00:00"/>
    <x v="0"/>
    <x v="1"/>
  </r>
  <r>
    <n v="10121"/>
    <s v="Onque, Jasmine"/>
    <x v="1"/>
    <x v="1"/>
    <n v="63051"/>
    <x v="11"/>
    <x v="11"/>
    <x v="18"/>
    <n v="33174"/>
    <s v="05/11/90"/>
    <x v="1"/>
    <x v="0"/>
    <x v="0"/>
    <x v="1"/>
    <x v="0"/>
    <d v="2013-09-30T00:00:00"/>
    <m/>
    <x v="0"/>
    <x v="0"/>
    <x v="0"/>
    <x v="4"/>
    <x v="16"/>
    <x v="18"/>
    <x v="1"/>
    <x v="8"/>
    <x v="1"/>
    <x v="0"/>
    <d v="2019-01-25T00:00:00"/>
    <x v="0"/>
    <x v="0"/>
  </r>
  <r>
    <n v="10021"/>
    <s v="Osturnka, Adeel"/>
    <x v="0"/>
    <x v="0"/>
    <n v="47414"/>
    <x v="0"/>
    <x v="0"/>
    <x v="0"/>
    <n v="2478"/>
    <s v="12/11/76"/>
    <x v="0"/>
    <x v="1"/>
    <x v="0"/>
    <x v="0"/>
    <x v="0"/>
    <d v="2013-09-30T00:00:00"/>
    <m/>
    <x v="0"/>
    <x v="0"/>
    <x v="0"/>
    <x v="0"/>
    <x v="11"/>
    <x v="11"/>
    <x v="0"/>
    <x v="4"/>
    <x v="1"/>
    <x v="0"/>
    <d v="2019-02-07T00:00:00"/>
    <x v="0"/>
    <x v="13"/>
  </r>
  <r>
    <n v="10281"/>
    <s v="Owad, Clinton"/>
    <x v="2"/>
    <x v="2"/>
    <n v="53060"/>
    <x v="0"/>
    <x v="0"/>
    <x v="0"/>
    <n v="1760"/>
    <s v="11/24/79"/>
    <x v="0"/>
    <x v="0"/>
    <x v="0"/>
    <x v="0"/>
    <x v="1"/>
    <d v="2014-02-17T00:00:00"/>
    <m/>
    <x v="0"/>
    <x v="0"/>
    <x v="0"/>
    <x v="0"/>
    <x v="0"/>
    <x v="0"/>
    <x v="0"/>
    <x v="89"/>
    <x v="1"/>
    <x v="0"/>
    <d v="2019-02-04T00:00:00"/>
    <x v="6"/>
    <x v="16"/>
  </r>
  <r>
    <n v="10041"/>
    <s v="Ozark, Travis"/>
    <x v="1"/>
    <x v="1"/>
    <n v="68829"/>
    <x v="11"/>
    <x v="11"/>
    <x v="19"/>
    <n v="27229"/>
    <s v="05/19/82"/>
    <x v="0"/>
    <x v="0"/>
    <x v="0"/>
    <x v="0"/>
    <x v="0"/>
    <d v="2015-01-05T00:00:00"/>
    <m/>
    <x v="0"/>
    <x v="0"/>
    <x v="0"/>
    <x v="4"/>
    <x v="14"/>
    <x v="16"/>
    <x v="7"/>
    <x v="4"/>
    <x v="0"/>
    <x v="0"/>
    <d v="2019-01-14T00:00:00"/>
    <x v="0"/>
    <x v="19"/>
  </r>
  <r>
    <n v="10148"/>
    <s v="Panjwani, Nina"/>
    <x v="1"/>
    <x v="1"/>
    <n v="63515"/>
    <x v="0"/>
    <x v="0"/>
    <x v="0"/>
    <n v="2351"/>
    <s v="05/01/79"/>
    <x v="1"/>
    <x v="1"/>
    <x v="0"/>
    <x v="0"/>
    <x v="0"/>
    <d v="2011-02-07T00:00:00"/>
    <d v="2014-01-12T00:00:00"/>
    <x v="1"/>
    <x v="4"/>
    <x v="1"/>
    <x v="0"/>
    <x v="3"/>
    <x v="3"/>
    <x v="2"/>
    <x v="90"/>
    <x v="2"/>
    <x v="0"/>
    <d v="2013-03-04T00:00:00"/>
    <x v="0"/>
    <x v="10"/>
  </r>
  <r>
    <n v="10005"/>
    <s v="Patronick, Lucas"/>
    <x v="0"/>
    <x v="0"/>
    <n v="108987"/>
    <x v="3"/>
    <x v="3"/>
    <x v="0"/>
    <n v="1844"/>
    <s v="02/20/79"/>
    <x v="0"/>
    <x v="0"/>
    <x v="0"/>
    <x v="0"/>
    <x v="1"/>
    <d v="2011-11-07T00:00:00"/>
    <d v="2015-09-07T00:00:00"/>
    <x v="1"/>
    <x v="4"/>
    <x v="1"/>
    <x v="2"/>
    <x v="6"/>
    <x v="6"/>
    <x v="4"/>
    <x v="4"/>
    <x v="0"/>
    <x v="5"/>
    <d v="2015-08-16T00:00:00"/>
    <x v="0"/>
    <x v="13"/>
  </r>
  <r>
    <n v="10259"/>
    <s v="Pearson, Randall"/>
    <x v="1"/>
    <x v="1"/>
    <n v="93093"/>
    <x v="5"/>
    <x v="5"/>
    <x v="0"/>
    <n v="2747"/>
    <s v="09/05/84"/>
    <x v="0"/>
    <x v="1"/>
    <x v="0"/>
    <x v="0"/>
    <x v="0"/>
    <d v="2014-12-01T00:00:00"/>
    <d v="2016-05-01T00:00:00"/>
    <x v="1"/>
    <x v="7"/>
    <x v="1"/>
    <x v="1"/>
    <x v="1"/>
    <x v="1"/>
    <x v="3"/>
    <x v="27"/>
    <x v="2"/>
    <x v="3"/>
    <d v="2016-01-16T00:00:00"/>
    <x v="0"/>
    <x v="5"/>
  </r>
  <r>
    <n v="10286"/>
    <s v="Smith, Martin"/>
    <x v="2"/>
    <x v="2"/>
    <n v="53564"/>
    <x v="0"/>
    <x v="0"/>
    <x v="0"/>
    <n v="2458"/>
    <s v="03/17/88"/>
    <x v="0"/>
    <x v="0"/>
    <x v="0"/>
    <x v="0"/>
    <x v="1"/>
    <d v="2011-01-10T00:00:00"/>
    <d v="2017-12-28T00:00:00"/>
    <x v="1"/>
    <x v="1"/>
    <x v="1"/>
    <x v="0"/>
    <x v="4"/>
    <x v="4"/>
    <x v="2"/>
    <x v="91"/>
    <x v="0"/>
    <x v="0"/>
    <d v="2017-04-06T00:00:00"/>
    <x v="6"/>
    <x v="3"/>
  </r>
  <r>
    <n v="10297"/>
    <s v="Pelletier, Ermine"/>
    <x v="2"/>
    <x v="2"/>
    <n v="60270"/>
    <x v="2"/>
    <x v="2"/>
    <x v="0"/>
    <n v="2472"/>
    <s v="07/18/89"/>
    <x v="1"/>
    <x v="1"/>
    <x v="0"/>
    <x v="0"/>
    <x v="3"/>
    <d v="2011-07-05T00:00:00"/>
    <d v="2015-09-15T00:00:00"/>
    <x v="1"/>
    <x v="5"/>
    <x v="1"/>
    <x v="0"/>
    <x v="5"/>
    <x v="5"/>
    <x v="6"/>
    <x v="92"/>
    <x v="0"/>
    <x v="0"/>
    <d v="2015-02-06T00:00:00"/>
    <x v="3"/>
    <x v="4"/>
  </r>
  <r>
    <n v="10171"/>
    <s v="Perry, Shakira"/>
    <x v="1"/>
    <x v="1"/>
    <n v="45998"/>
    <x v="0"/>
    <x v="0"/>
    <x v="0"/>
    <n v="2176"/>
    <s v="07/20/86"/>
    <x v="1"/>
    <x v="0"/>
    <x v="0"/>
    <x v="0"/>
    <x v="0"/>
    <d v="2011-05-16T00:00:00"/>
    <d v="2015-10-25T00:00:00"/>
    <x v="1"/>
    <x v="16"/>
    <x v="1"/>
    <x v="0"/>
    <x v="5"/>
    <x v="5"/>
    <x v="0"/>
    <x v="93"/>
    <x v="2"/>
    <x v="0"/>
    <d v="2014-05-13T00:00:00"/>
    <x v="0"/>
    <x v="14"/>
  </r>
  <r>
    <n v="10032"/>
    <s v="Peters, Lauren"/>
    <x v="0"/>
    <x v="0"/>
    <n v="57954"/>
    <x v="2"/>
    <x v="2"/>
    <x v="0"/>
    <n v="1886"/>
    <s v="08/17/86"/>
    <x v="1"/>
    <x v="1"/>
    <x v="0"/>
    <x v="0"/>
    <x v="0"/>
    <d v="2011-05-16T00:00:00"/>
    <d v="2013-02-04T00:00:00"/>
    <x v="1"/>
    <x v="11"/>
    <x v="1"/>
    <x v="0"/>
    <x v="7"/>
    <x v="7"/>
    <x v="1"/>
    <x v="7"/>
    <x v="0"/>
    <x v="0"/>
    <d v="2013-01-10T00:00:00"/>
    <x v="0"/>
    <x v="8"/>
  </r>
  <r>
    <n v="10130"/>
    <s v="Peterson, Ebonee  "/>
    <x v="1"/>
    <x v="1"/>
    <n v="74669"/>
    <x v="9"/>
    <x v="9"/>
    <x v="0"/>
    <n v="2030"/>
    <s v="05/09/77"/>
    <x v="1"/>
    <x v="1"/>
    <x v="0"/>
    <x v="0"/>
    <x v="0"/>
    <d v="2010-10-25T00:00:00"/>
    <d v="2016-05-18T00:00:00"/>
    <x v="1"/>
    <x v="4"/>
    <x v="1"/>
    <x v="0"/>
    <x v="13"/>
    <x v="14"/>
    <x v="1"/>
    <x v="94"/>
    <x v="0"/>
    <x v="0"/>
    <d v="2015-03-05T00:00:00"/>
    <x v="0"/>
    <x v="16"/>
  </r>
  <r>
    <n v="10217"/>
    <s v="Petingill, Shana  "/>
    <x v="1"/>
    <x v="1"/>
    <n v="74226"/>
    <x v="2"/>
    <x v="2"/>
    <x v="0"/>
    <n v="2050"/>
    <s v="03/10/79"/>
    <x v="1"/>
    <x v="1"/>
    <x v="1"/>
    <x v="0"/>
    <x v="3"/>
    <d v="2012-04-02T00:00:00"/>
    <m/>
    <x v="0"/>
    <x v="0"/>
    <x v="0"/>
    <x v="0"/>
    <x v="8"/>
    <x v="8"/>
    <x v="0"/>
    <x v="25"/>
    <x v="1"/>
    <x v="0"/>
    <d v="2019-01-14T00:00:00"/>
    <x v="0"/>
    <x v="15"/>
  </r>
  <r>
    <n v="10016"/>
    <s v="Petrowsky, Thelma"/>
    <x v="0"/>
    <x v="0"/>
    <n v="93554"/>
    <x v="5"/>
    <x v="5"/>
    <x v="0"/>
    <n v="1886"/>
    <s v="09/16/84"/>
    <x v="1"/>
    <x v="1"/>
    <x v="0"/>
    <x v="0"/>
    <x v="1"/>
    <d v="2014-11-10T00:00:00"/>
    <m/>
    <x v="0"/>
    <x v="0"/>
    <x v="0"/>
    <x v="1"/>
    <x v="1"/>
    <x v="1"/>
    <x v="3"/>
    <x v="0"/>
    <x v="0"/>
    <x v="4"/>
    <d v="2019-01-04T00:00:00"/>
    <x v="0"/>
    <x v="7"/>
  </r>
  <r>
    <n v="10050"/>
    <s v="Pham, Hong"/>
    <x v="1"/>
    <x v="1"/>
    <n v="64724"/>
    <x v="0"/>
    <x v="0"/>
    <x v="0"/>
    <n v="2451"/>
    <s v="03/06/88"/>
    <x v="0"/>
    <x v="1"/>
    <x v="0"/>
    <x v="0"/>
    <x v="3"/>
    <d v="2011-07-05T00:00:00"/>
    <d v="2012-11-30T00:00:00"/>
    <x v="1"/>
    <x v="11"/>
    <x v="1"/>
    <x v="0"/>
    <x v="8"/>
    <x v="8"/>
    <x v="2"/>
    <x v="4"/>
    <x v="1"/>
    <x v="0"/>
    <d v="2012-02-20T00:00:00"/>
    <x v="0"/>
    <x v="13"/>
  </r>
  <r>
    <n v="10164"/>
    <s v="Pitt, Brad "/>
    <x v="1"/>
    <x v="1"/>
    <n v="47001"/>
    <x v="0"/>
    <x v="0"/>
    <x v="0"/>
    <n v="2451"/>
    <s v="11/23/81"/>
    <x v="0"/>
    <x v="0"/>
    <x v="0"/>
    <x v="0"/>
    <x v="0"/>
    <d v="2007-11-05T00:00:00"/>
    <m/>
    <x v="0"/>
    <x v="0"/>
    <x v="0"/>
    <x v="0"/>
    <x v="10"/>
    <x v="10"/>
    <x v="2"/>
    <x v="53"/>
    <x v="1"/>
    <x v="0"/>
    <d v="2019-02-25T00:00:00"/>
    <x v="0"/>
    <x v="3"/>
  </r>
  <r>
    <n v="10124"/>
    <s v="Potts, Xana"/>
    <x v="1"/>
    <x v="1"/>
    <n v="61844"/>
    <x v="11"/>
    <x v="11"/>
    <x v="20"/>
    <n v="40220"/>
    <s v="08/29/88"/>
    <x v="1"/>
    <x v="1"/>
    <x v="0"/>
    <x v="0"/>
    <x v="1"/>
    <d v="2012-01-09T00:00:00"/>
    <m/>
    <x v="0"/>
    <x v="0"/>
    <x v="0"/>
    <x v="4"/>
    <x v="16"/>
    <x v="18"/>
    <x v="7"/>
    <x v="7"/>
    <x v="0"/>
    <x v="0"/>
    <d v="2019-02-01T00:00:00"/>
    <x v="0"/>
    <x v="9"/>
  </r>
  <r>
    <n v="10187"/>
    <s v="Power, Morissa"/>
    <x v="1"/>
    <x v="1"/>
    <n v="46799"/>
    <x v="0"/>
    <x v="0"/>
    <x v="0"/>
    <n v="1742"/>
    <s v="10/15/84"/>
    <x v="1"/>
    <x v="2"/>
    <x v="1"/>
    <x v="0"/>
    <x v="3"/>
    <d v="2011-05-16T00:00:00"/>
    <d v="2018-06-04T00:00:00"/>
    <x v="1"/>
    <x v="4"/>
    <x v="1"/>
    <x v="0"/>
    <x v="2"/>
    <x v="2"/>
    <x v="2"/>
    <x v="95"/>
    <x v="2"/>
    <x v="0"/>
    <d v="2018-04-02T00:00:00"/>
    <x v="0"/>
    <x v="15"/>
  </r>
  <r>
    <n v="10225"/>
    <s v="Punjabhi, Louis  "/>
    <x v="1"/>
    <x v="1"/>
    <n v="59472"/>
    <x v="0"/>
    <x v="0"/>
    <x v="0"/>
    <n v="2109"/>
    <s v="06/19/61"/>
    <x v="0"/>
    <x v="0"/>
    <x v="0"/>
    <x v="0"/>
    <x v="0"/>
    <d v="2014-01-06T00:00:00"/>
    <m/>
    <x v="0"/>
    <x v="0"/>
    <x v="0"/>
    <x v="0"/>
    <x v="11"/>
    <x v="11"/>
    <x v="3"/>
    <x v="12"/>
    <x v="1"/>
    <x v="0"/>
    <d v="2019-01-07T00:00:00"/>
    <x v="0"/>
    <x v="15"/>
  </r>
  <r>
    <n v="10262"/>
    <s v="Purinton, Janine"/>
    <x v="1"/>
    <x v="1"/>
    <n v="46430"/>
    <x v="0"/>
    <x v="0"/>
    <x v="0"/>
    <n v="2474"/>
    <s v="09/22/70"/>
    <x v="1"/>
    <x v="2"/>
    <x v="0"/>
    <x v="0"/>
    <x v="0"/>
    <d v="2012-09-24T00:00:00"/>
    <d v="2013-06-18T00:00:00"/>
    <x v="1"/>
    <x v="5"/>
    <x v="1"/>
    <x v="0"/>
    <x v="2"/>
    <x v="2"/>
    <x v="1"/>
    <x v="10"/>
    <x v="0"/>
    <x v="0"/>
    <d v="2013-04-02T00:00:00"/>
    <x v="0"/>
    <x v="7"/>
  </r>
  <r>
    <n v="10131"/>
    <s v="Quinn, Sean"/>
    <x v="1"/>
    <x v="1"/>
    <n v="83363"/>
    <x v="25"/>
    <x v="3"/>
    <x v="0"/>
    <n v="2045"/>
    <s v="11/06/84"/>
    <x v="0"/>
    <x v="1"/>
    <x v="1"/>
    <x v="0"/>
    <x v="1"/>
    <d v="2011-02-21T00:00:00"/>
    <d v="2015-08-15T00:00:00"/>
    <x v="1"/>
    <x v="1"/>
    <x v="1"/>
    <x v="2"/>
    <x v="13"/>
    <x v="14"/>
    <x v="4"/>
    <x v="96"/>
    <x v="2"/>
    <x v="0"/>
    <d v="2014-04-19T00:00:00"/>
    <x v="0"/>
    <x v="6"/>
  </r>
  <r>
    <n v="10239"/>
    <s v="Rachael, Maggie"/>
    <x v="1"/>
    <x v="1"/>
    <n v="95920"/>
    <x v="17"/>
    <x v="17"/>
    <x v="0"/>
    <n v="2110"/>
    <s v="05/12/80"/>
    <x v="1"/>
    <x v="1"/>
    <x v="0"/>
    <x v="0"/>
    <x v="1"/>
    <d v="2016-10-02T00:00:00"/>
    <m/>
    <x v="0"/>
    <x v="0"/>
    <x v="0"/>
    <x v="1"/>
    <x v="19"/>
    <x v="21"/>
    <x v="1"/>
    <x v="9"/>
    <x v="2"/>
    <x v="1"/>
    <d v="2019-02-06T00:00:00"/>
    <x v="0"/>
    <x v="18"/>
  </r>
  <r>
    <n v="10152"/>
    <s v="Rarrick, Quinn"/>
    <x v="1"/>
    <x v="1"/>
    <n v="61729"/>
    <x v="0"/>
    <x v="0"/>
    <x v="0"/>
    <n v="2478"/>
    <s v="12/31/84"/>
    <x v="0"/>
    <x v="2"/>
    <x v="0"/>
    <x v="0"/>
    <x v="0"/>
    <d v="2011-09-26T00:00:00"/>
    <d v="2018-04-07T00:00:00"/>
    <x v="1"/>
    <x v="11"/>
    <x v="1"/>
    <x v="0"/>
    <x v="0"/>
    <x v="0"/>
    <x v="1"/>
    <x v="23"/>
    <x v="0"/>
    <x v="0"/>
    <d v="2018-02-04T00:00:00"/>
    <x v="0"/>
    <x v="5"/>
  </r>
  <r>
    <n v="10140"/>
    <s v="Ren, Kylo"/>
    <x v="1"/>
    <x v="1"/>
    <n v="61809"/>
    <x v="11"/>
    <x v="11"/>
    <x v="21"/>
    <n v="83706"/>
    <s v="10/12/54"/>
    <x v="0"/>
    <x v="1"/>
    <x v="0"/>
    <x v="0"/>
    <x v="0"/>
    <d v="2014-05-12T00:00:00"/>
    <m/>
    <x v="0"/>
    <x v="0"/>
    <x v="0"/>
    <x v="4"/>
    <x v="14"/>
    <x v="16"/>
    <x v="6"/>
    <x v="97"/>
    <x v="1"/>
    <x v="0"/>
    <d v="2019-01-28T00:00:00"/>
    <x v="0"/>
    <x v="6"/>
  </r>
  <r>
    <n v="10058"/>
    <s v="Rhoads, Thomas"/>
    <x v="1"/>
    <x v="1"/>
    <n v="45115"/>
    <x v="0"/>
    <x v="0"/>
    <x v="0"/>
    <n v="2176"/>
    <s v="07/22/82"/>
    <x v="0"/>
    <x v="2"/>
    <x v="0"/>
    <x v="1"/>
    <x v="0"/>
    <d v="2011-05-16T00:00:00"/>
    <d v="2016-01-15T00:00:00"/>
    <x v="1"/>
    <x v="9"/>
    <x v="1"/>
    <x v="0"/>
    <x v="3"/>
    <x v="3"/>
    <x v="0"/>
    <x v="4"/>
    <x v="2"/>
    <x v="0"/>
    <d v="2015-03-30T00:00:00"/>
    <x v="0"/>
    <x v="17"/>
  </r>
  <r>
    <n v="10011"/>
    <s v="Rivera, Haley  "/>
    <x v="0"/>
    <x v="0"/>
    <n v="46738"/>
    <x v="0"/>
    <x v="0"/>
    <x v="0"/>
    <n v="2171"/>
    <s v="01/12/73"/>
    <x v="1"/>
    <x v="1"/>
    <x v="0"/>
    <x v="0"/>
    <x v="3"/>
    <d v="2011-11-28T00:00:00"/>
    <m/>
    <x v="0"/>
    <x v="0"/>
    <x v="0"/>
    <x v="0"/>
    <x v="4"/>
    <x v="12"/>
    <x v="2"/>
    <x v="98"/>
    <x v="0"/>
    <x v="0"/>
    <d v="2019-02-11T00:00:00"/>
    <x v="0"/>
    <x v="7"/>
  </r>
  <r>
    <n v="10230"/>
    <s v="Roberson, May"/>
    <x v="1"/>
    <x v="1"/>
    <n v="64971"/>
    <x v="2"/>
    <x v="2"/>
    <x v="0"/>
    <n v="1902"/>
    <s v="09/05/81"/>
    <x v="1"/>
    <x v="2"/>
    <x v="1"/>
    <x v="0"/>
    <x v="1"/>
    <d v="2011-09-26T00:00:00"/>
    <d v="2011-10-22T00:00:00"/>
    <x v="1"/>
    <x v="3"/>
    <x v="1"/>
    <x v="0"/>
    <x v="10"/>
    <x v="10"/>
    <x v="2"/>
    <x v="10"/>
    <x v="2"/>
    <x v="0"/>
    <d v="2011-10-22T00:00:00"/>
    <x v="0"/>
    <x v="18"/>
  </r>
  <r>
    <n v="10224"/>
    <s v="Robertson, Peter"/>
    <x v="1"/>
    <x v="1"/>
    <n v="55578"/>
    <x v="2"/>
    <x v="2"/>
    <x v="0"/>
    <n v="2138"/>
    <s v="07/03/72"/>
    <x v="0"/>
    <x v="1"/>
    <x v="0"/>
    <x v="0"/>
    <x v="0"/>
    <d v="2011-07-05T00:00:00"/>
    <d v="2012-02-08T00:00:00"/>
    <x v="1"/>
    <x v="4"/>
    <x v="1"/>
    <x v="0"/>
    <x v="2"/>
    <x v="2"/>
    <x v="1"/>
    <x v="7"/>
    <x v="0"/>
    <x v="0"/>
    <d v="2012-01-06T00:00:00"/>
    <x v="0"/>
    <x v="13"/>
  </r>
  <r>
    <n v="10047"/>
    <s v="Robinson, Alain  "/>
    <x v="1"/>
    <x v="1"/>
    <n v="50428"/>
    <x v="0"/>
    <x v="0"/>
    <x v="0"/>
    <n v="1420"/>
    <s v="01/07/74"/>
    <x v="0"/>
    <x v="1"/>
    <x v="0"/>
    <x v="0"/>
    <x v="1"/>
    <d v="2011-01-10T00:00:00"/>
    <d v="2016-01-26T00:00:00"/>
    <x v="1"/>
    <x v="6"/>
    <x v="1"/>
    <x v="0"/>
    <x v="5"/>
    <x v="5"/>
    <x v="1"/>
    <x v="4"/>
    <x v="1"/>
    <x v="0"/>
    <d v="2015-01-10T00:00:00"/>
    <x v="0"/>
    <x v="17"/>
  </r>
  <r>
    <n v="10285"/>
    <s v="Robinson, Cherly"/>
    <x v="2"/>
    <x v="2"/>
    <n v="61422"/>
    <x v="0"/>
    <x v="0"/>
    <x v="0"/>
    <n v="1460"/>
    <s v="01/07/85"/>
    <x v="1"/>
    <x v="1"/>
    <x v="0"/>
    <x v="0"/>
    <x v="0"/>
    <d v="2011-01-10T00:00:00"/>
    <d v="2016-05-17T00:00:00"/>
    <x v="1"/>
    <x v="6"/>
    <x v="2"/>
    <x v="0"/>
    <x v="7"/>
    <x v="7"/>
    <x v="1"/>
    <x v="62"/>
    <x v="1"/>
    <x v="0"/>
    <d v="2016-04-05T00:00:00"/>
    <x v="6"/>
    <x v="7"/>
  </r>
  <r>
    <n v="10020"/>
    <s v="Robinson, Elias"/>
    <x v="0"/>
    <x v="0"/>
    <n v="63353"/>
    <x v="0"/>
    <x v="0"/>
    <x v="0"/>
    <n v="1730"/>
    <s v="01/28/85"/>
    <x v="0"/>
    <x v="3"/>
    <x v="0"/>
    <x v="0"/>
    <x v="0"/>
    <d v="2013-07-08T00:00:00"/>
    <m/>
    <x v="0"/>
    <x v="0"/>
    <x v="0"/>
    <x v="0"/>
    <x v="8"/>
    <x v="8"/>
    <x v="3"/>
    <x v="62"/>
    <x v="0"/>
    <x v="0"/>
    <d v="2019-02-11T00:00:00"/>
    <x v="0"/>
    <x v="6"/>
  </r>
  <r>
    <n v="10162"/>
    <s v="Roby, Lori "/>
    <x v="1"/>
    <x v="1"/>
    <n v="89883"/>
    <x v="5"/>
    <x v="5"/>
    <x v="0"/>
    <n v="1886"/>
    <s v="10/11/81"/>
    <x v="1"/>
    <x v="1"/>
    <x v="0"/>
    <x v="0"/>
    <x v="0"/>
    <d v="2015-02-16T00:00:00"/>
    <m/>
    <x v="0"/>
    <x v="0"/>
    <x v="0"/>
    <x v="1"/>
    <x v="1"/>
    <x v="1"/>
    <x v="3"/>
    <x v="99"/>
    <x v="0"/>
    <x v="1"/>
    <d v="2019-02-14T00:00:00"/>
    <x v="0"/>
    <x v="3"/>
  </r>
  <r>
    <n v="10149"/>
    <s v="Roehrich, Bianca"/>
    <x v="1"/>
    <x v="1"/>
    <n v="120000"/>
    <x v="26"/>
    <x v="27"/>
    <x v="0"/>
    <n v="2703"/>
    <s v="05/27/73"/>
    <x v="1"/>
    <x v="0"/>
    <x v="0"/>
    <x v="1"/>
    <x v="0"/>
    <d v="2015-01-05T00:00:00"/>
    <d v="2018-11-10T00:00:00"/>
    <x v="1"/>
    <x v="4"/>
    <x v="1"/>
    <x v="1"/>
    <x v="1"/>
    <x v="1"/>
    <x v="0"/>
    <x v="41"/>
    <x v="1"/>
    <x v="4"/>
    <d v="2018-02-13T00:00:00"/>
    <x v="0"/>
    <x v="8"/>
  </r>
  <r>
    <n v="10086"/>
    <s v="Roper, Katie"/>
    <x v="1"/>
    <x v="1"/>
    <n v="150290"/>
    <x v="27"/>
    <x v="28"/>
    <x v="0"/>
    <n v="2056"/>
    <s v="11/21/72"/>
    <x v="1"/>
    <x v="0"/>
    <x v="0"/>
    <x v="0"/>
    <x v="1"/>
    <d v="2017-01-07T00:00:00"/>
    <m/>
    <x v="0"/>
    <x v="0"/>
    <x v="0"/>
    <x v="1"/>
    <x v="19"/>
    <x v="21"/>
    <x v="1"/>
    <x v="100"/>
    <x v="1"/>
    <x v="3"/>
    <d v="2019-02-06T00:00:00"/>
    <x v="0"/>
    <x v="1"/>
  </r>
  <r>
    <n v="10054"/>
    <s v="Rose, Ashley  "/>
    <x v="1"/>
    <x v="1"/>
    <n v="60627"/>
    <x v="0"/>
    <x v="0"/>
    <x v="0"/>
    <n v="1886"/>
    <s v="12/05/74"/>
    <x v="1"/>
    <x v="4"/>
    <x v="0"/>
    <x v="0"/>
    <x v="0"/>
    <d v="2014-01-06T00:00:00"/>
    <m/>
    <x v="0"/>
    <x v="0"/>
    <x v="0"/>
    <x v="0"/>
    <x v="10"/>
    <x v="10"/>
    <x v="7"/>
    <x v="4"/>
    <x v="2"/>
    <x v="0"/>
    <d v="2019-01-31T00:00:00"/>
    <x v="0"/>
    <x v="12"/>
  </r>
  <r>
    <n v="10065"/>
    <s v="Rossetti, Bruno"/>
    <x v="1"/>
    <x v="1"/>
    <n v="53180"/>
    <x v="0"/>
    <x v="0"/>
    <x v="0"/>
    <n v="2155"/>
    <s v="03/18/87"/>
    <x v="0"/>
    <x v="0"/>
    <x v="0"/>
    <x v="0"/>
    <x v="0"/>
    <d v="2011-04-04T00:00:00"/>
    <d v="2018-08-13T00:00:00"/>
    <x v="1"/>
    <x v="4"/>
    <x v="1"/>
    <x v="0"/>
    <x v="2"/>
    <x v="2"/>
    <x v="2"/>
    <x v="4"/>
    <x v="0"/>
    <x v="0"/>
    <d v="2018-07-02T00:00:00"/>
    <x v="0"/>
    <x v="6"/>
  </r>
  <r>
    <n v="10198"/>
    <s v="Roup,Simon"/>
    <x v="1"/>
    <x v="1"/>
    <n v="140920"/>
    <x v="18"/>
    <x v="29"/>
    <x v="0"/>
    <n v="2481"/>
    <s v="04/05/73"/>
    <x v="0"/>
    <x v="0"/>
    <x v="0"/>
    <x v="0"/>
    <x v="0"/>
    <d v="2013-01-20T00:00:00"/>
    <m/>
    <x v="0"/>
    <x v="0"/>
    <x v="0"/>
    <x v="1"/>
    <x v="15"/>
    <x v="17"/>
    <x v="1"/>
    <x v="62"/>
    <x v="0"/>
    <x v="4"/>
    <d v="2019-02-18T00:00:00"/>
    <x v="0"/>
    <x v="13"/>
  </r>
  <r>
    <n v="10222"/>
    <s v="Ruiz, Ricardo"/>
    <x v="1"/>
    <x v="1"/>
    <n v="148999"/>
    <x v="18"/>
    <x v="29"/>
    <x v="0"/>
    <n v="1915"/>
    <s v="01/04/64"/>
    <x v="0"/>
    <x v="2"/>
    <x v="0"/>
    <x v="0"/>
    <x v="1"/>
    <d v="2012-01-09T00:00:00"/>
    <d v="2015-11-04T00:00:00"/>
    <x v="1"/>
    <x v="2"/>
    <x v="1"/>
    <x v="1"/>
    <x v="15"/>
    <x v="17"/>
    <x v="4"/>
    <x v="25"/>
    <x v="2"/>
    <x v="1"/>
    <d v="2015-01-04T00:00:00"/>
    <x v="0"/>
    <x v="12"/>
  </r>
  <r>
    <n v="10126"/>
    <s v="Saada, Adell"/>
    <x v="1"/>
    <x v="1"/>
    <n v="86214"/>
    <x v="3"/>
    <x v="3"/>
    <x v="0"/>
    <n v="2132"/>
    <s v="07/24/86"/>
    <x v="1"/>
    <x v="1"/>
    <x v="0"/>
    <x v="0"/>
    <x v="0"/>
    <d v="2012-11-05T00:00:00"/>
    <m/>
    <x v="0"/>
    <x v="0"/>
    <x v="0"/>
    <x v="2"/>
    <x v="6"/>
    <x v="6"/>
    <x v="1"/>
    <x v="7"/>
    <x v="1"/>
    <x v="1"/>
    <d v="2019-02-13T00:00:00"/>
    <x v="0"/>
    <x v="4"/>
  </r>
  <r>
    <n v="10295"/>
    <s v="Saar-Beckles, Melinda"/>
    <x v="2"/>
    <x v="2"/>
    <n v="47750"/>
    <x v="0"/>
    <x v="0"/>
    <x v="0"/>
    <n v="1801"/>
    <s v="06/06/68"/>
    <x v="1"/>
    <x v="0"/>
    <x v="0"/>
    <x v="0"/>
    <x v="1"/>
    <d v="2016-07-04T00:00:00"/>
    <m/>
    <x v="0"/>
    <x v="0"/>
    <x v="0"/>
    <x v="0"/>
    <x v="11"/>
    <x v="11"/>
    <x v="4"/>
    <x v="101"/>
    <x v="2"/>
    <x v="0"/>
    <d v="2019-02-18T00:00:00"/>
    <x v="3"/>
    <x v="6"/>
  </r>
  <r>
    <n v="10260"/>
    <s v="Sadki, Nore  "/>
    <x v="1"/>
    <x v="1"/>
    <n v="46428"/>
    <x v="0"/>
    <x v="0"/>
    <x v="0"/>
    <n v="2148"/>
    <s v="12/21/74"/>
    <x v="0"/>
    <x v="0"/>
    <x v="0"/>
    <x v="0"/>
    <x v="0"/>
    <d v="2009-01-05T00:00:00"/>
    <d v="2018-07-30T00:00:00"/>
    <x v="1"/>
    <x v="10"/>
    <x v="1"/>
    <x v="0"/>
    <x v="0"/>
    <x v="0"/>
    <x v="2"/>
    <x v="0"/>
    <x v="0"/>
    <x v="0"/>
    <d v="2018-02-05T00:00:00"/>
    <x v="0"/>
    <x v="10"/>
  </r>
  <r>
    <n v="10233"/>
    <s v="Sahoo, Adil"/>
    <x v="1"/>
    <x v="1"/>
    <n v="57975"/>
    <x v="2"/>
    <x v="2"/>
    <x v="0"/>
    <n v="2062"/>
    <s v="04/26/86"/>
    <x v="0"/>
    <x v="1"/>
    <x v="0"/>
    <x v="0"/>
    <x v="0"/>
    <d v="2010-08-30T00:00:00"/>
    <m/>
    <x v="0"/>
    <x v="0"/>
    <x v="0"/>
    <x v="0"/>
    <x v="11"/>
    <x v="11"/>
    <x v="6"/>
    <x v="28"/>
    <x v="1"/>
    <x v="0"/>
    <d v="2019-01-10T00:00:00"/>
    <x v="0"/>
    <x v="13"/>
  </r>
  <r>
    <n v="10229"/>
    <s v="Salter, Jason"/>
    <x v="1"/>
    <x v="1"/>
    <n v="88527"/>
    <x v="5"/>
    <x v="30"/>
    <x v="0"/>
    <n v="2452"/>
    <s v="12/17/87"/>
    <x v="0"/>
    <x v="2"/>
    <x v="0"/>
    <x v="0"/>
    <x v="1"/>
    <d v="2015-01-05T00:00:00"/>
    <d v="2015-10-31T00:00:00"/>
    <x v="1"/>
    <x v="2"/>
    <x v="1"/>
    <x v="1"/>
    <x v="1"/>
    <x v="1"/>
    <x v="0"/>
    <x v="7"/>
    <x v="1"/>
    <x v="3"/>
    <d v="2015-04-20T00:00:00"/>
    <x v="0"/>
    <x v="4"/>
  </r>
  <r>
    <n v="10169"/>
    <s v="Sander, Kamrin"/>
    <x v="1"/>
    <x v="1"/>
    <n v="56147"/>
    <x v="0"/>
    <x v="0"/>
    <x v="0"/>
    <n v="2154"/>
    <s v="07/10/88"/>
    <x v="1"/>
    <x v="1"/>
    <x v="0"/>
    <x v="0"/>
    <x v="1"/>
    <d v="2014-09-29T00:00:00"/>
    <m/>
    <x v="0"/>
    <x v="0"/>
    <x v="0"/>
    <x v="0"/>
    <x v="3"/>
    <x v="3"/>
    <x v="0"/>
    <x v="102"/>
    <x v="1"/>
    <x v="0"/>
    <d v="2019-02-18T00:00:00"/>
    <x v="0"/>
    <x v="4"/>
  </r>
  <r>
    <n v="10071"/>
    <s v="Sewkumar, Nori"/>
    <x v="1"/>
    <x v="1"/>
    <n v="50923"/>
    <x v="0"/>
    <x v="0"/>
    <x v="0"/>
    <n v="2191"/>
    <s v="03/10/75"/>
    <x v="1"/>
    <x v="0"/>
    <x v="0"/>
    <x v="0"/>
    <x v="3"/>
    <d v="2013-09-30T00:00:00"/>
    <m/>
    <x v="0"/>
    <x v="0"/>
    <x v="0"/>
    <x v="0"/>
    <x v="4"/>
    <x v="12"/>
    <x v="2"/>
    <x v="4"/>
    <x v="0"/>
    <x v="0"/>
    <d v="2019-02-06T00:00:00"/>
    <x v="0"/>
    <x v="15"/>
  </r>
  <r>
    <n v="10179"/>
    <s v="Shepard, Anita "/>
    <x v="1"/>
    <x v="1"/>
    <n v="50750"/>
    <x v="19"/>
    <x v="19"/>
    <x v="0"/>
    <n v="1773"/>
    <s v="04/14/81"/>
    <x v="1"/>
    <x v="1"/>
    <x v="0"/>
    <x v="0"/>
    <x v="0"/>
    <d v="2014-09-30T00:00:00"/>
    <m/>
    <x v="0"/>
    <x v="0"/>
    <x v="0"/>
    <x v="1"/>
    <x v="9"/>
    <x v="9"/>
    <x v="0"/>
    <x v="103"/>
    <x v="1"/>
    <x v="1"/>
    <d v="2019-01-07T00:00:00"/>
    <x v="0"/>
    <x v="10"/>
  </r>
  <r>
    <n v="10091"/>
    <s v="Shields, Seffi"/>
    <x v="1"/>
    <x v="1"/>
    <n v="52087"/>
    <x v="0"/>
    <x v="0"/>
    <x v="0"/>
    <n v="2149"/>
    <s v="08/24/85"/>
    <x v="1"/>
    <x v="1"/>
    <x v="0"/>
    <x v="0"/>
    <x v="0"/>
    <d v="2013-08-19T00:00:00"/>
    <m/>
    <x v="0"/>
    <x v="0"/>
    <x v="0"/>
    <x v="0"/>
    <x v="5"/>
    <x v="5"/>
    <x v="0"/>
    <x v="104"/>
    <x v="2"/>
    <x v="0"/>
    <d v="2019-02-15T00:00:00"/>
    <x v="0"/>
    <x v="3"/>
  </r>
  <r>
    <n v="10178"/>
    <s v="Simard, Kramer"/>
    <x v="1"/>
    <x v="1"/>
    <n v="87826"/>
    <x v="5"/>
    <x v="5"/>
    <x v="0"/>
    <n v="2110"/>
    <s v="02/08/70"/>
    <x v="0"/>
    <x v="1"/>
    <x v="0"/>
    <x v="1"/>
    <x v="0"/>
    <d v="2015-01-05T00:00:00"/>
    <m/>
    <x v="0"/>
    <x v="0"/>
    <x v="0"/>
    <x v="1"/>
    <x v="1"/>
    <x v="1"/>
    <x v="3"/>
    <x v="105"/>
    <x v="1"/>
    <x v="4"/>
    <d v="2019-01-14T00:00:00"/>
    <x v="0"/>
    <x v="7"/>
  </r>
  <r>
    <n v="10039"/>
    <s v="Singh, Nan "/>
    <x v="1"/>
    <x v="1"/>
    <n v="51920"/>
    <x v="22"/>
    <x v="22"/>
    <x v="0"/>
    <n v="2330"/>
    <s v="05/19/88"/>
    <x v="1"/>
    <x v="0"/>
    <x v="0"/>
    <x v="0"/>
    <x v="0"/>
    <d v="2015-05-01T00:00:00"/>
    <m/>
    <x v="0"/>
    <x v="0"/>
    <x v="0"/>
    <x v="3"/>
    <x v="12"/>
    <x v="15"/>
    <x v="7"/>
    <x v="4"/>
    <x v="1"/>
    <x v="3"/>
    <d v="2019-01-15T00:00:00"/>
    <x v="0"/>
    <x v="4"/>
  </r>
  <r>
    <n v="10095"/>
    <s v="Sloan, Constance"/>
    <x v="1"/>
    <x v="1"/>
    <n v="63878"/>
    <x v="2"/>
    <x v="2"/>
    <x v="0"/>
    <n v="1851"/>
    <s v="11/25/87"/>
    <x v="1"/>
    <x v="0"/>
    <x v="0"/>
    <x v="0"/>
    <x v="0"/>
    <d v="2009-10-26T00:00:00"/>
    <d v="2015-04-08T00:00:00"/>
    <x v="1"/>
    <x v="15"/>
    <x v="1"/>
    <x v="0"/>
    <x v="0"/>
    <x v="0"/>
    <x v="6"/>
    <x v="106"/>
    <x v="2"/>
    <x v="0"/>
    <d v="2015-04-02T00:00:00"/>
    <x v="0"/>
    <x v="11"/>
  </r>
  <r>
    <n v="10027"/>
    <s v="Smith, Joe"/>
    <x v="0"/>
    <x v="0"/>
    <n v="60656"/>
    <x v="2"/>
    <x v="2"/>
    <x v="0"/>
    <n v="2045"/>
    <s v="10/30/63"/>
    <x v="0"/>
    <x v="0"/>
    <x v="0"/>
    <x v="0"/>
    <x v="0"/>
    <d v="2014-09-29T00:00:00"/>
    <m/>
    <x v="0"/>
    <x v="0"/>
    <x v="0"/>
    <x v="0"/>
    <x v="3"/>
    <x v="3"/>
    <x v="1"/>
    <x v="25"/>
    <x v="1"/>
    <x v="0"/>
    <d v="2019-01-28T00:00:00"/>
    <x v="0"/>
    <x v="6"/>
  </r>
  <r>
    <n v="10291"/>
    <s v="Smith, John"/>
    <x v="2"/>
    <x v="2"/>
    <n v="72992"/>
    <x v="16"/>
    <x v="16"/>
    <x v="0"/>
    <n v="1886"/>
    <s v="08/16/84"/>
    <x v="0"/>
    <x v="2"/>
    <x v="0"/>
    <x v="0"/>
    <x v="1"/>
    <d v="2014-05-18T00:00:00"/>
    <m/>
    <x v="0"/>
    <x v="0"/>
    <x v="0"/>
    <x v="4"/>
    <x v="18"/>
    <x v="20"/>
    <x v="4"/>
    <x v="92"/>
    <x v="2"/>
    <x v="0"/>
    <d v="2019-01-16T00:00:00"/>
    <x v="1"/>
    <x v="7"/>
  </r>
  <r>
    <n v="10153"/>
    <s v="Smith, Leigh Ann"/>
    <x v="1"/>
    <x v="1"/>
    <n v="55000"/>
    <x v="22"/>
    <x v="22"/>
    <x v="0"/>
    <n v="1844"/>
    <s v="06/14/87"/>
    <x v="1"/>
    <x v="1"/>
    <x v="0"/>
    <x v="0"/>
    <x v="1"/>
    <d v="2011-09-26T00:00:00"/>
    <d v="2013-09-25T00:00:00"/>
    <x v="1"/>
    <x v="1"/>
    <x v="1"/>
    <x v="3"/>
    <x v="12"/>
    <x v="15"/>
    <x v="4"/>
    <x v="23"/>
    <x v="2"/>
    <x v="2"/>
    <d v="2013-08-15T00:00:00"/>
    <x v="0"/>
    <x v="1"/>
  </r>
  <r>
    <n v="10157"/>
    <s v="Smith, Sade"/>
    <x v="1"/>
    <x v="1"/>
    <n v="58939"/>
    <x v="0"/>
    <x v="0"/>
    <x v="0"/>
    <n v="2130"/>
    <s v="02/02/65"/>
    <x v="1"/>
    <x v="0"/>
    <x v="0"/>
    <x v="0"/>
    <x v="0"/>
    <d v="2013-11-11T00:00:00"/>
    <m/>
    <x v="0"/>
    <x v="0"/>
    <x v="0"/>
    <x v="0"/>
    <x v="7"/>
    <x v="7"/>
    <x v="3"/>
    <x v="54"/>
    <x v="1"/>
    <x v="0"/>
    <d v="2019-01-24T00:00:00"/>
    <x v="0"/>
    <x v="7"/>
  </r>
  <r>
    <n v="10119"/>
    <s v="Soto, Julia "/>
    <x v="1"/>
    <x v="1"/>
    <n v="66593"/>
    <x v="4"/>
    <x v="4"/>
    <x v="0"/>
    <n v="2360"/>
    <s v="03/12/73"/>
    <x v="1"/>
    <x v="1"/>
    <x v="0"/>
    <x v="0"/>
    <x v="1"/>
    <d v="2011-06-10T00:00:00"/>
    <m/>
    <x v="0"/>
    <x v="0"/>
    <x v="0"/>
    <x v="1"/>
    <x v="17"/>
    <x v="19"/>
    <x v="0"/>
    <x v="25"/>
    <x v="1"/>
    <x v="3"/>
    <d v="2019-02-08T00:00:00"/>
    <x v="0"/>
    <x v="5"/>
  </r>
  <r>
    <n v="10180"/>
    <s v="Soze, Keyser"/>
    <x v="1"/>
    <x v="1"/>
    <n v="87565"/>
    <x v="15"/>
    <x v="15"/>
    <x v="0"/>
    <n v="1545"/>
    <s v="02/09/83"/>
    <x v="0"/>
    <x v="1"/>
    <x v="0"/>
    <x v="0"/>
    <x v="3"/>
    <d v="2016-06-30T00:00:00"/>
    <m/>
    <x v="0"/>
    <x v="0"/>
    <x v="0"/>
    <x v="1"/>
    <x v="9"/>
    <x v="9"/>
    <x v="0"/>
    <x v="107"/>
    <x v="2"/>
    <x v="3"/>
    <d v="2019-01-14T00:00:00"/>
    <x v="0"/>
    <x v="13"/>
  </r>
  <r>
    <n v="10302"/>
    <s v="Sparks, Taylor  "/>
    <x v="3"/>
    <x v="3"/>
    <n v="64021"/>
    <x v="0"/>
    <x v="0"/>
    <x v="0"/>
    <n v="2093"/>
    <s v="07/20/68"/>
    <x v="1"/>
    <x v="1"/>
    <x v="0"/>
    <x v="0"/>
    <x v="0"/>
    <d v="2012-02-20T00:00:00"/>
    <m/>
    <x v="0"/>
    <x v="0"/>
    <x v="0"/>
    <x v="0"/>
    <x v="8"/>
    <x v="8"/>
    <x v="1"/>
    <x v="92"/>
    <x v="3"/>
    <x v="8"/>
    <d v="2019-02-25T00:00:00"/>
    <x v="5"/>
    <x v="11"/>
  </r>
  <r>
    <n v="10090"/>
    <s v="Spirea, Kelley"/>
    <x v="1"/>
    <x v="1"/>
    <n v="65714"/>
    <x v="9"/>
    <x v="9"/>
    <x v="0"/>
    <n v="2451"/>
    <s v="09/30/75"/>
    <x v="1"/>
    <x v="1"/>
    <x v="0"/>
    <x v="0"/>
    <x v="0"/>
    <d v="2012-10-02T00:00:00"/>
    <m/>
    <x v="0"/>
    <x v="0"/>
    <x v="0"/>
    <x v="0"/>
    <x v="13"/>
    <x v="14"/>
    <x v="0"/>
    <x v="71"/>
    <x v="0"/>
    <x v="0"/>
    <d v="2019-02-14T00:00:00"/>
    <x v="0"/>
    <x v="3"/>
  </r>
  <r>
    <n v="10030"/>
    <s v="Squatrito, Kristen"/>
    <x v="0"/>
    <x v="0"/>
    <n v="62425"/>
    <x v="0"/>
    <x v="0"/>
    <x v="0"/>
    <n v="2359"/>
    <s v="03/26/73"/>
    <x v="1"/>
    <x v="2"/>
    <x v="0"/>
    <x v="0"/>
    <x v="0"/>
    <d v="2013-05-13T00:00:00"/>
    <d v="2015-06-29T00:00:00"/>
    <x v="1"/>
    <x v="5"/>
    <x v="1"/>
    <x v="0"/>
    <x v="10"/>
    <x v="10"/>
    <x v="0"/>
    <x v="28"/>
    <x v="2"/>
    <x v="0"/>
    <d v="2015-03-02T00:00:00"/>
    <x v="0"/>
    <x v="7"/>
  </r>
  <r>
    <n v="10278"/>
    <s v="Stanford,Barbara  M"/>
    <x v="1"/>
    <x v="1"/>
    <n v="47961"/>
    <x v="0"/>
    <x v="0"/>
    <x v="0"/>
    <n v="2050"/>
    <s v="08/25/82"/>
    <x v="1"/>
    <x v="2"/>
    <x v="0"/>
    <x v="0"/>
    <x v="2"/>
    <d v="2011-01-10T00:00:00"/>
    <m/>
    <x v="0"/>
    <x v="0"/>
    <x v="0"/>
    <x v="0"/>
    <x v="2"/>
    <x v="2"/>
    <x v="2"/>
    <x v="28"/>
    <x v="2"/>
    <x v="0"/>
    <d v="2019-02-07T00:00:00"/>
    <x v="0"/>
    <x v="9"/>
  </r>
  <r>
    <n v="10307"/>
    <s v="Stansfield, Norman"/>
    <x v="3"/>
    <x v="3"/>
    <n v="58273"/>
    <x v="11"/>
    <x v="11"/>
    <x v="22"/>
    <n v="89139"/>
    <s v="05/09/74"/>
    <x v="0"/>
    <x v="1"/>
    <x v="0"/>
    <x v="0"/>
    <x v="0"/>
    <d v="2014-05-12T00:00:00"/>
    <m/>
    <x v="0"/>
    <x v="0"/>
    <x v="0"/>
    <x v="4"/>
    <x v="16"/>
    <x v="18"/>
    <x v="7"/>
    <x v="108"/>
    <x v="3"/>
    <x v="0"/>
    <d v="2019-01-17T00:00:00"/>
    <x v="4"/>
    <x v="14"/>
  </r>
  <r>
    <n v="10147"/>
    <s v="Steans, Tyrone  "/>
    <x v="1"/>
    <x v="1"/>
    <n v="63003"/>
    <x v="10"/>
    <x v="10"/>
    <x v="0"/>
    <n v="2703"/>
    <s v="09/01/86"/>
    <x v="0"/>
    <x v="0"/>
    <x v="0"/>
    <x v="0"/>
    <x v="0"/>
    <d v="2014-09-29T00:00:00"/>
    <m/>
    <x v="0"/>
    <x v="0"/>
    <x v="0"/>
    <x v="3"/>
    <x v="12"/>
    <x v="15"/>
    <x v="1"/>
    <x v="57"/>
    <x v="0"/>
    <x v="3"/>
    <d v="2019-01-18T00:00:00"/>
    <x v="0"/>
    <x v="9"/>
  </r>
  <r>
    <n v="10266"/>
    <s v="Stoica, Rick"/>
    <x v="1"/>
    <x v="1"/>
    <n v="61355"/>
    <x v="0"/>
    <x v="0"/>
    <x v="0"/>
    <n v="2301"/>
    <s v="03/14/85"/>
    <x v="0"/>
    <x v="1"/>
    <x v="0"/>
    <x v="0"/>
    <x v="3"/>
    <d v="2014-02-17T00:00:00"/>
    <m/>
    <x v="0"/>
    <x v="0"/>
    <x v="0"/>
    <x v="0"/>
    <x v="11"/>
    <x v="11"/>
    <x v="0"/>
    <x v="27"/>
    <x v="1"/>
    <x v="0"/>
    <d v="2019-01-11T00:00:00"/>
    <x v="0"/>
    <x v="6"/>
  </r>
  <r>
    <n v="10241"/>
    <s v="Strong, Caitrin"/>
    <x v="1"/>
    <x v="1"/>
    <n v="60120"/>
    <x v="11"/>
    <x v="11"/>
    <x v="23"/>
    <n v="59102"/>
    <s v="05/12/89"/>
    <x v="1"/>
    <x v="1"/>
    <x v="0"/>
    <x v="0"/>
    <x v="1"/>
    <d v="2010-09-27T00:00:00"/>
    <m/>
    <x v="0"/>
    <x v="0"/>
    <x v="0"/>
    <x v="4"/>
    <x v="14"/>
    <x v="16"/>
    <x v="1"/>
    <x v="28"/>
    <x v="2"/>
    <x v="0"/>
    <d v="2019-01-31T00:00:00"/>
    <x v="0"/>
    <x v="19"/>
  </r>
  <r>
    <n v="10158"/>
    <s v="Sullivan, Kissy "/>
    <x v="1"/>
    <x v="1"/>
    <n v="63682"/>
    <x v="9"/>
    <x v="9"/>
    <x v="0"/>
    <n v="1776"/>
    <s v="03/28/78"/>
    <x v="1"/>
    <x v="1"/>
    <x v="0"/>
    <x v="0"/>
    <x v="1"/>
    <d v="2009-01-08T00:00:00"/>
    <m/>
    <x v="0"/>
    <x v="0"/>
    <x v="0"/>
    <x v="0"/>
    <x v="13"/>
    <x v="14"/>
    <x v="1"/>
    <x v="54"/>
    <x v="2"/>
    <x v="0"/>
    <d v="2019-01-24T00:00:00"/>
    <x v="0"/>
    <x v="8"/>
  </r>
  <r>
    <n v="10117"/>
    <s v="Sullivan, Timothy"/>
    <x v="1"/>
    <x v="1"/>
    <n v="63025"/>
    <x v="0"/>
    <x v="0"/>
    <x v="0"/>
    <n v="2747"/>
    <s v="10/07/82"/>
    <x v="0"/>
    <x v="1"/>
    <x v="0"/>
    <x v="1"/>
    <x v="0"/>
    <d v="2015-01-05T00:00:00"/>
    <m/>
    <x v="0"/>
    <x v="0"/>
    <x v="0"/>
    <x v="0"/>
    <x v="0"/>
    <x v="0"/>
    <x v="2"/>
    <x v="98"/>
    <x v="0"/>
    <x v="0"/>
    <d v="2019-01-24T00:00:00"/>
    <x v="0"/>
    <x v="18"/>
  </r>
  <r>
    <n v="10209"/>
    <s v="Sutwell, Barbara"/>
    <x v="1"/>
    <x v="1"/>
    <n v="59238"/>
    <x v="0"/>
    <x v="0"/>
    <x v="0"/>
    <n v="2718"/>
    <s v="08/15/68"/>
    <x v="1"/>
    <x v="0"/>
    <x v="1"/>
    <x v="0"/>
    <x v="3"/>
    <d v="2012-05-14T00:00:00"/>
    <m/>
    <x v="0"/>
    <x v="0"/>
    <x v="0"/>
    <x v="0"/>
    <x v="3"/>
    <x v="3"/>
    <x v="1"/>
    <x v="42"/>
    <x v="0"/>
    <x v="0"/>
    <d v="2019-01-31T00:00:00"/>
    <x v="0"/>
    <x v="13"/>
  </r>
  <r>
    <n v="10024"/>
    <s v="Szabo, Andrew"/>
    <x v="0"/>
    <x v="0"/>
    <n v="92989"/>
    <x v="3"/>
    <x v="3"/>
    <x v="0"/>
    <n v="2140"/>
    <s v="05/06/83"/>
    <x v="0"/>
    <x v="0"/>
    <x v="0"/>
    <x v="0"/>
    <x v="0"/>
    <d v="2014-07-07T00:00:00"/>
    <m/>
    <x v="0"/>
    <x v="0"/>
    <x v="0"/>
    <x v="2"/>
    <x v="6"/>
    <x v="6"/>
    <x v="0"/>
    <x v="10"/>
    <x v="0"/>
    <x v="3"/>
    <d v="2019-02-18T00:00:00"/>
    <x v="0"/>
    <x v="0"/>
  </r>
  <r>
    <n v="10173"/>
    <s v="Tannen, Biff"/>
    <x v="1"/>
    <x v="1"/>
    <n v="90100"/>
    <x v="17"/>
    <x v="17"/>
    <x v="0"/>
    <n v="2134"/>
    <s v="10/24/87"/>
    <x v="0"/>
    <x v="1"/>
    <x v="0"/>
    <x v="0"/>
    <x v="0"/>
    <d v="2017-04-20T00:00:00"/>
    <m/>
    <x v="0"/>
    <x v="0"/>
    <x v="0"/>
    <x v="1"/>
    <x v="19"/>
    <x v="21"/>
    <x v="1"/>
    <x v="42"/>
    <x v="1"/>
    <x v="1"/>
    <d v="2019-01-02T00:00:00"/>
    <x v="0"/>
    <x v="15"/>
  </r>
  <r>
    <n v="10221"/>
    <s v="Tavares, Desiree  "/>
    <x v="1"/>
    <x v="1"/>
    <n v="60754"/>
    <x v="0"/>
    <x v="0"/>
    <x v="0"/>
    <n v="1801"/>
    <s v="04/03/75"/>
    <x v="1"/>
    <x v="1"/>
    <x v="2"/>
    <x v="0"/>
    <x v="1"/>
    <d v="2009-04-27T00:00:00"/>
    <d v="2013-04-01T00:00:00"/>
    <x v="1"/>
    <x v="4"/>
    <x v="1"/>
    <x v="0"/>
    <x v="4"/>
    <x v="4"/>
    <x v="4"/>
    <x v="10"/>
    <x v="0"/>
    <x v="0"/>
    <d v="2012-02-15T00:00:00"/>
    <x v="0"/>
    <x v="17"/>
  </r>
  <r>
    <n v="10146"/>
    <s v="Tejeda, Lenora "/>
    <x v="1"/>
    <x v="1"/>
    <n v="72202"/>
    <x v="2"/>
    <x v="2"/>
    <x v="0"/>
    <n v="2129"/>
    <s v="05/24/53"/>
    <x v="1"/>
    <x v="1"/>
    <x v="0"/>
    <x v="0"/>
    <x v="0"/>
    <d v="2011-05-16T00:00:00"/>
    <d v="2017-07-08T00:00:00"/>
    <x v="1"/>
    <x v="4"/>
    <x v="1"/>
    <x v="0"/>
    <x v="3"/>
    <x v="3"/>
    <x v="2"/>
    <x v="82"/>
    <x v="1"/>
    <x v="0"/>
    <d v="2017-04-18T00:00:00"/>
    <x v="0"/>
    <x v="2"/>
  </r>
  <r>
    <n v="10161"/>
    <s v="Terry, Sharlene "/>
    <x v="1"/>
    <x v="1"/>
    <n v="58370"/>
    <x v="11"/>
    <x v="11"/>
    <x v="24"/>
    <n v="97756"/>
    <s v="05/07/65"/>
    <x v="1"/>
    <x v="0"/>
    <x v="0"/>
    <x v="0"/>
    <x v="1"/>
    <d v="2014-09-29T00:00:00"/>
    <m/>
    <x v="0"/>
    <x v="0"/>
    <x v="0"/>
    <x v="4"/>
    <x v="16"/>
    <x v="18"/>
    <x v="1"/>
    <x v="99"/>
    <x v="1"/>
    <x v="0"/>
    <d v="2019-01-28T00:00:00"/>
    <x v="0"/>
    <x v="19"/>
  </r>
  <r>
    <n v="10141"/>
    <s v="Theamstern, Sophia"/>
    <x v="1"/>
    <x v="1"/>
    <n v="48413"/>
    <x v="0"/>
    <x v="0"/>
    <x v="0"/>
    <n v="2066"/>
    <s v="05/09/65"/>
    <x v="1"/>
    <x v="0"/>
    <x v="0"/>
    <x v="0"/>
    <x v="0"/>
    <d v="2011-07-05T00:00:00"/>
    <d v="2016-09-05T00:00:00"/>
    <x v="1"/>
    <x v="3"/>
    <x v="1"/>
    <x v="0"/>
    <x v="5"/>
    <x v="5"/>
    <x v="1"/>
    <x v="97"/>
    <x v="2"/>
    <x v="0"/>
    <d v="2016-03-02T00:00:00"/>
    <x v="0"/>
    <x v="0"/>
  </r>
  <r>
    <n v="10268"/>
    <s v="Thibaud, Kenneth"/>
    <x v="1"/>
    <x v="1"/>
    <n v="67176"/>
    <x v="2"/>
    <x v="2"/>
    <x v="0"/>
    <n v="2472"/>
    <s v="09/16/75"/>
    <x v="0"/>
    <x v="3"/>
    <x v="0"/>
    <x v="0"/>
    <x v="0"/>
    <d v="2007-06-25T00:00:00"/>
    <d v="2010-08-30T00:00:00"/>
    <x v="1"/>
    <x v="12"/>
    <x v="1"/>
    <x v="0"/>
    <x v="4"/>
    <x v="4"/>
    <x v="8"/>
    <x v="28"/>
    <x v="2"/>
    <x v="0"/>
    <d v="2010-07-14T00:00:00"/>
    <x v="0"/>
    <x v="3"/>
  </r>
  <r>
    <n v="10123"/>
    <s v="Tippett, Jeanette"/>
    <x v="1"/>
    <x v="1"/>
    <n v="56339"/>
    <x v="0"/>
    <x v="0"/>
    <x v="0"/>
    <n v="2093"/>
    <s v="06/05/67"/>
    <x v="1"/>
    <x v="2"/>
    <x v="0"/>
    <x v="0"/>
    <x v="1"/>
    <d v="2013-02-18T00:00:00"/>
    <m/>
    <x v="0"/>
    <x v="0"/>
    <x v="0"/>
    <x v="0"/>
    <x v="8"/>
    <x v="8"/>
    <x v="1"/>
    <x v="109"/>
    <x v="0"/>
    <x v="0"/>
    <d v="2019-01-14T00:00:00"/>
    <x v="0"/>
    <x v="6"/>
  </r>
  <r>
    <n v="10013"/>
    <s v="Torrence, Jack"/>
    <x v="0"/>
    <x v="0"/>
    <n v="64397"/>
    <x v="11"/>
    <x v="11"/>
    <x v="25"/>
    <n v="58782"/>
    <s v="01/15/68"/>
    <x v="0"/>
    <x v="4"/>
    <x v="0"/>
    <x v="0"/>
    <x v="0"/>
    <d v="2006-01-09T00:00:00"/>
    <m/>
    <x v="0"/>
    <x v="0"/>
    <x v="0"/>
    <x v="4"/>
    <x v="16"/>
    <x v="18"/>
    <x v="1"/>
    <x v="28"/>
    <x v="1"/>
    <x v="0"/>
    <d v="2019-01-04T00:00:00"/>
    <x v="0"/>
    <x v="16"/>
  </r>
  <r>
    <n v="10287"/>
    <s v="Trang, Mei"/>
    <x v="2"/>
    <x v="2"/>
    <n v="63025"/>
    <x v="0"/>
    <x v="0"/>
    <x v="0"/>
    <n v="2021"/>
    <s v="05/16/83"/>
    <x v="1"/>
    <x v="0"/>
    <x v="0"/>
    <x v="0"/>
    <x v="0"/>
    <d v="2014-02-17T00:00:00"/>
    <m/>
    <x v="0"/>
    <x v="0"/>
    <x v="0"/>
    <x v="0"/>
    <x v="10"/>
    <x v="10"/>
    <x v="0"/>
    <x v="110"/>
    <x v="0"/>
    <x v="0"/>
    <d v="2019-02-11T00:00:00"/>
    <x v="6"/>
    <x v="19"/>
  </r>
  <r>
    <n v="10044"/>
    <s v="Tredinnick, Neville "/>
    <x v="1"/>
    <x v="1"/>
    <n v="75281"/>
    <x v="19"/>
    <x v="19"/>
    <x v="0"/>
    <n v="1420"/>
    <s v="05/05/88"/>
    <x v="0"/>
    <x v="1"/>
    <x v="0"/>
    <x v="0"/>
    <x v="0"/>
    <d v="2015-01-05T00:00:00"/>
    <d v="2016-02-12T00:00:00"/>
    <x v="1"/>
    <x v="16"/>
    <x v="1"/>
    <x v="1"/>
    <x v="9"/>
    <x v="9"/>
    <x v="6"/>
    <x v="4"/>
    <x v="1"/>
    <x v="3"/>
    <d v="2015-04-15T00:00:00"/>
    <x v="0"/>
    <x v="17"/>
  </r>
  <r>
    <n v="10102"/>
    <s v="True, Edward"/>
    <x v="1"/>
    <x v="1"/>
    <n v="100416"/>
    <x v="3"/>
    <x v="3"/>
    <x v="0"/>
    <n v="2451"/>
    <s v="06/14/83"/>
    <x v="0"/>
    <x v="0"/>
    <x v="2"/>
    <x v="0"/>
    <x v="1"/>
    <d v="2013-02-18T00:00:00"/>
    <d v="2018-04-15T00:00:00"/>
    <x v="1"/>
    <x v="16"/>
    <x v="1"/>
    <x v="2"/>
    <x v="6"/>
    <x v="6"/>
    <x v="4"/>
    <x v="0"/>
    <x v="1"/>
    <x v="2"/>
    <d v="2017-02-12T00:00:00"/>
    <x v="0"/>
    <x v="9"/>
  </r>
  <r>
    <n v="10270"/>
    <s v="Trzeciak, Cybil"/>
    <x v="1"/>
    <x v="1"/>
    <n v="74813"/>
    <x v="2"/>
    <x v="2"/>
    <x v="0"/>
    <n v="1778"/>
    <s v="03/15/85"/>
    <x v="1"/>
    <x v="0"/>
    <x v="0"/>
    <x v="0"/>
    <x v="0"/>
    <d v="2011-01-10T00:00:00"/>
    <d v="2014-07-02T00:00:00"/>
    <x v="1"/>
    <x v="5"/>
    <x v="1"/>
    <x v="0"/>
    <x v="5"/>
    <x v="5"/>
    <x v="0"/>
    <x v="9"/>
    <x v="1"/>
    <x v="0"/>
    <d v="2014-01-05T00:00:00"/>
    <x v="0"/>
    <x v="14"/>
  </r>
  <r>
    <n v="10045"/>
    <s v="Turpin, Jumil"/>
    <x v="1"/>
    <x v="1"/>
    <n v="76029"/>
    <x v="19"/>
    <x v="19"/>
    <x v="0"/>
    <n v="2343"/>
    <s v="03/31/69"/>
    <x v="0"/>
    <x v="1"/>
    <x v="1"/>
    <x v="0"/>
    <x v="0"/>
    <d v="2015-03-30T00:00:00"/>
    <m/>
    <x v="0"/>
    <x v="0"/>
    <x v="0"/>
    <x v="1"/>
    <x v="9"/>
    <x v="9"/>
    <x v="3"/>
    <x v="4"/>
    <x v="2"/>
    <x v="4"/>
    <d v="2019-01-14T00:00:00"/>
    <x v="0"/>
    <x v="12"/>
  </r>
  <r>
    <n v="10205"/>
    <s v="Valentin,Jackie"/>
    <x v="1"/>
    <x v="1"/>
    <n v="57859"/>
    <x v="11"/>
    <x v="11"/>
    <x v="26"/>
    <n v="85006"/>
    <s v="05/23/91"/>
    <x v="1"/>
    <x v="1"/>
    <x v="0"/>
    <x v="0"/>
    <x v="2"/>
    <d v="2011-07-05T00:00:00"/>
    <m/>
    <x v="0"/>
    <x v="0"/>
    <x v="0"/>
    <x v="4"/>
    <x v="14"/>
    <x v="16"/>
    <x v="1"/>
    <x v="111"/>
    <x v="1"/>
    <x v="0"/>
    <d v="2019-01-17T00:00:00"/>
    <x v="0"/>
    <x v="7"/>
  </r>
  <r>
    <n v="10014"/>
    <s v="Veera, Abdellah "/>
    <x v="0"/>
    <x v="0"/>
    <n v="58523"/>
    <x v="0"/>
    <x v="0"/>
    <x v="0"/>
    <n v="2171"/>
    <s v="01/31/87"/>
    <x v="0"/>
    <x v="2"/>
    <x v="0"/>
    <x v="0"/>
    <x v="0"/>
    <d v="2012-08-13T00:00:00"/>
    <d v="2016-02-05T00:00:00"/>
    <x v="1"/>
    <x v="15"/>
    <x v="1"/>
    <x v="0"/>
    <x v="2"/>
    <x v="2"/>
    <x v="0"/>
    <x v="10"/>
    <x v="0"/>
    <x v="0"/>
    <d v="2016-02-01T00:00:00"/>
    <x v="0"/>
    <x v="3"/>
  </r>
  <r>
    <n v="10144"/>
    <s v="Vega, Vincent"/>
    <x v="1"/>
    <x v="1"/>
    <n v="88976"/>
    <x v="28"/>
    <x v="9"/>
    <x v="0"/>
    <n v="2169"/>
    <s v="10/10/68"/>
    <x v="0"/>
    <x v="2"/>
    <x v="0"/>
    <x v="0"/>
    <x v="0"/>
    <d v="2011-08-01T00:00:00"/>
    <m/>
    <x v="0"/>
    <x v="0"/>
    <x v="0"/>
    <x v="0"/>
    <x v="13"/>
    <x v="14"/>
    <x v="3"/>
    <x v="82"/>
    <x v="1"/>
    <x v="0"/>
    <d v="2019-02-27T00:00:00"/>
    <x v="0"/>
    <x v="5"/>
  </r>
  <r>
    <n v="10253"/>
    <s v="Villanueva, Noah"/>
    <x v="1"/>
    <x v="1"/>
    <n v="55875"/>
    <x v="11"/>
    <x v="11"/>
    <x v="27"/>
    <n v="4063"/>
    <s v="07/11/89"/>
    <x v="0"/>
    <x v="0"/>
    <x v="0"/>
    <x v="0"/>
    <x v="3"/>
    <d v="2012-03-05T00:00:00"/>
    <m/>
    <x v="0"/>
    <x v="0"/>
    <x v="0"/>
    <x v="4"/>
    <x v="14"/>
    <x v="16"/>
    <x v="7"/>
    <x v="10"/>
    <x v="2"/>
    <x v="0"/>
    <d v="2019-01-18T00:00:00"/>
    <x v="0"/>
    <x v="17"/>
  </r>
  <r>
    <n v="10118"/>
    <s v="Voldemort, Lord"/>
    <x v="1"/>
    <x v="1"/>
    <n v="113999"/>
    <x v="6"/>
    <x v="6"/>
    <x v="0"/>
    <n v="1960"/>
    <s v="08/07/86"/>
    <x v="0"/>
    <x v="1"/>
    <x v="0"/>
    <x v="0"/>
    <x v="1"/>
    <d v="2015-02-16T00:00:00"/>
    <d v="2017-02-22T00:00:00"/>
    <x v="1"/>
    <x v="13"/>
    <x v="2"/>
    <x v="1"/>
    <x v="1"/>
    <x v="1"/>
    <x v="3"/>
    <x v="112"/>
    <x v="1"/>
    <x v="4"/>
    <d v="2017-02-15T00:00:00"/>
    <x v="0"/>
    <x v="9"/>
  </r>
  <r>
    <n v="10022"/>
    <s v="Volk, Colleen"/>
    <x v="0"/>
    <x v="0"/>
    <n v="49773"/>
    <x v="0"/>
    <x v="0"/>
    <x v="0"/>
    <n v="2747"/>
    <s v="06/03/86"/>
    <x v="1"/>
    <x v="1"/>
    <x v="0"/>
    <x v="0"/>
    <x v="0"/>
    <d v="2011-09-26T00:00:00"/>
    <d v="2016-02-08T00:00:00"/>
    <x v="1"/>
    <x v="17"/>
    <x v="2"/>
    <x v="0"/>
    <x v="11"/>
    <x v="11"/>
    <x v="2"/>
    <x v="25"/>
    <x v="0"/>
    <x v="0"/>
    <d v="2015-02-01T00:00:00"/>
    <x v="0"/>
    <x v="19"/>
  </r>
  <r>
    <n v="10183"/>
    <s v="Von Massenbach, Anna"/>
    <x v="1"/>
    <x v="1"/>
    <n v="62068"/>
    <x v="0"/>
    <x v="0"/>
    <x v="0"/>
    <n v="2124"/>
    <s v="04/06/85"/>
    <x v="1"/>
    <x v="0"/>
    <x v="0"/>
    <x v="0"/>
    <x v="0"/>
    <d v="2015-07-05T00:00:00"/>
    <m/>
    <x v="0"/>
    <x v="0"/>
    <x v="0"/>
    <x v="0"/>
    <x v="0"/>
    <x v="0"/>
    <x v="0"/>
    <x v="113"/>
    <x v="1"/>
    <x v="0"/>
    <d v="2019-01-29T00:00:00"/>
    <x v="0"/>
    <x v="10"/>
  </r>
  <r>
    <n v="10190"/>
    <s v="Walker, Roger"/>
    <x v="1"/>
    <x v="1"/>
    <n v="66541"/>
    <x v="2"/>
    <x v="2"/>
    <x v="0"/>
    <n v="2459"/>
    <s v="02/10/76"/>
    <x v="0"/>
    <x v="0"/>
    <x v="0"/>
    <x v="0"/>
    <x v="1"/>
    <d v="2014-08-18T00:00:00"/>
    <m/>
    <x v="0"/>
    <x v="0"/>
    <x v="0"/>
    <x v="0"/>
    <x v="7"/>
    <x v="7"/>
    <x v="3"/>
    <x v="114"/>
    <x v="0"/>
    <x v="0"/>
    <d v="2019-02-12T00:00:00"/>
    <x v="0"/>
    <x v="6"/>
  </r>
  <r>
    <n v="10274"/>
    <s v="Wallace, Courtney  E"/>
    <x v="1"/>
    <x v="1"/>
    <n v="80512"/>
    <x v="9"/>
    <x v="9"/>
    <x v="0"/>
    <n v="2478"/>
    <s v="11/14/55"/>
    <x v="1"/>
    <x v="1"/>
    <x v="0"/>
    <x v="0"/>
    <x v="1"/>
    <d v="2011-09-26T00:00:00"/>
    <d v="2012-01-02T00:00:00"/>
    <x v="1"/>
    <x v="4"/>
    <x v="1"/>
    <x v="0"/>
    <x v="13"/>
    <x v="14"/>
    <x v="4"/>
    <x v="10"/>
    <x v="1"/>
    <x v="0"/>
    <d v="2012-01-02T00:00:00"/>
    <x v="0"/>
    <x v="14"/>
  </r>
  <r>
    <n v="10293"/>
    <s v="Wallace, Theresa"/>
    <x v="2"/>
    <x v="2"/>
    <n v="50274"/>
    <x v="0"/>
    <x v="0"/>
    <x v="0"/>
    <n v="1887"/>
    <s v="08/02/80"/>
    <x v="1"/>
    <x v="0"/>
    <x v="0"/>
    <x v="0"/>
    <x v="0"/>
    <d v="2012-08-13T00:00:00"/>
    <d v="2015-09-01T00:00:00"/>
    <x v="1"/>
    <x v="1"/>
    <x v="1"/>
    <x v="0"/>
    <x v="3"/>
    <x v="3"/>
    <x v="6"/>
    <x v="115"/>
    <x v="1"/>
    <x v="0"/>
    <d v="2014-09-05T00:00:00"/>
    <x v="5"/>
    <x v="13"/>
  </r>
  <r>
    <n v="10172"/>
    <s v="Wang, Charlie"/>
    <x v="1"/>
    <x v="1"/>
    <n v="84903"/>
    <x v="24"/>
    <x v="24"/>
    <x v="0"/>
    <n v="1887"/>
    <s v="07/08/81"/>
    <x v="0"/>
    <x v="0"/>
    <x v="0"/>
    <x v="0"/>
    <x v="3"/>
    <d v="2017-02-15T00:00:00"/>
    <m/>
    <x v="0"/>
    <x v="0"/>
    <x v="0"/>
    <x v="1"/>
    <x v="19"/>
    <x v="21"/>
    <x v="1"/>
    <x v="116"/>
    <x v="2"/>
    <x v="4"/>
    <d v="2019-01-04T00:00:00"/>
    <x v="0"/>
    <x v="1"/>
  </r>
  <r>
    <n v="10127"/>
    <s v="Warfield, Sarah"/>
    <x v="1"/>
    <x v="1"/>
    <n v="107226"/>
    <x v="15"/>
    <x v="15"/>
    <x v="0"/>
    <n v="2453"/>
    <s v="05/02/78"/>
    <x v="1"/>
    <x v="3"/>
    <x v="0"/>
    <x v="0"/>
    <x v="3"/>
    <d v="2015-03-30T00:00:00"/>
    <m/>
    <x v="0"/>
    <x v="0"/>
    <x v="0"/>
    <x v="1"/>
    <x v="9"/>
    <x v="9"/>
    <x v="3"/>
    <x v="7"/>
    <x v="2"/>
    <x v="6"/>
    <d v="2019-02-05T00:00:00"/>
    <x v="0"/>
    <x v="10"/>
  </r>
  <r>
    <n v="10072"/>
    <s v="Whittier, Scott"/>
    <x v="1"/>
    <x v="1"/>
    <n v="58371"/>
    <x v="0"/>
    <x v="0"/>
    <x v="0"/>
    <n v="2030"/>
    <s v="05/24/87"/>
    <x v="0"/>
    <x v="0"/>
    <x v="0"/>
    <x v="1"/>
    <x v="0"/>
    <d v="2011-01-10T00:00:00"/>
    <d v="2014-05-15T00:00:00"/>
    <x v="1"/>
    <x v="2"/>
    <x v="1"/>
    <x v="0"/>
    <x v="4"/>
    <x v="4"/>
    <x v="0"/>
    <x v="4"/>
    <x v="0"/>
    <x v="0"/>
    <d v="2014-05-15T00:00:00"/>
    <x v="0"/>
    <x v="17"/>
  </r>
  <r>
    <n v="10048"/>
    <s v="Wilber, Barry"/>
    <x v="1"/>
    <x v="1"/>
    <n v="55140"/>
    <x v="0"/>
    <x v="0"/>
    <x v="0"/>
    <n v="2324"/>
    <s v="09/09/65"/>
    <x v="0"/>
    <x v="1"/>
    <x v="1"/>
    <x v="0"/>
    <x v="0"/>
    <d v="2011-05-16T00:00:00"/>
    <d v="2015-09-07T00:00:00"/>
    <x v="1"/>
    <x v="5"/>
    <x v="1"/>
    <x v="0"/>
    <x v="5"/>
    <x v="5"/>
    <x v="7"/>
    <x v="4"/>
    <x v="1"/>
    <x v="0"/>
    <d v="2015-02-15T00:00:00"/>
    <x v="0"/>
    <x v="10"/>
  </r>
  <r>
    <n v="10204"/>
    <s v="Wilkes, Annie"/>
    <x v="1"/>
    <x v="1"/>
    <n v="58062"/>
    <x v="0"/>
    <x v="0"/>
    <x v="0"/>
    <n v="1876"/>
    <s v="07/30/83"/>
    <x v="1"/>
    <x v="2"/>
    <x v="0"/>
    <x v="0"/>
    <x v="0"/>
    <d v="2011-01-10T00:00:00"/>
    <d v="2012-05-14T00:00:00"/>
    <x v="1"/>
    <x v="4"/>
    <x v="1"/>
    <x v="0"/>
    <x v="7"/>
    <x v="7"/>
    <x v="2"/>
    <x v="62"/>
    <x v="0"/>
    <x v="0"/>
    <d v="2011-02-06T00:00:00"/>
    <x v="0"/>
    <x v="9"/>
  </r>
  <r>
    <n v="10264"/>
    <s v="Williams, Jacquelyn  "/>
    <x v="1"/>
    <x v="1"/>
    <n v="59728"/>
    <x v="0"/>
    <x v="0"/>
    <x v="0"/>
    <n v="2109"/>
    <s v="10/02/69"/>
    <x v="1"/>
    <x v="0"/>
    <x v="0"/>
    <x v="1"/>
    <x v="1"/>
    <d v="2012-01-09T00:00:00"/>
    <d v="2015-06-27T00:00:00"/>
    <x v="1"/>
    <x v="10"/>
    <x v="1"/>
    <x v="0"/>
    <x v="7"/>
    <x v="7"/>
    <x v="4"/>
    <x v="25"/>
    <x v="2"/>
    <x v="0"/>
    <d v="2014-06-02T00:00:00"/>
    <x v="0"/>
    <x v="7"/>
  </r>
  <r>
    <n v="10033"/>
    <s v="Winthrop, Jordan  "/>
    <x v="0"/>
    <x v="0"/>
    <n v="70507"/>
    <x v="2"/>
    <x v="2"/>
    <x v="0"/>
    <n v="2045"/>
    <s v="11/07/58"/>
    <x v="0"/>
    <x v="0"/>
    <x v="0"/>
    <x v="0"/>
    <x v="0"/>
    <d v="2013-01-07T00:00:00"/>
    <d v="2016-02-21T00:00:00"/>
    <x v="1"/>
    <x v="9"/>
    <x v="1"/>
    <x v="0"/>
    <x v="8"/>
    <x v="8"/>
    <x v="0"/>
    <x v="4"/>
    <x v="1"/>
    <x v="0"/>
    <d v="2016-01-19T00:00:00"/>
    <x v="0"/>
    <x v="10"/>
  </r>
  <r>
    <n v="10174"/>
    <s v="Wolk, Hang  T"/>
    <x v="1"/>
    <x v="1"/>
    <n v="60446"/>
    <x v="2"/>
    <x v="2"/>
    <x v="0"/>
    <n v="2302"/>
    <s v="04/20/85"/>
    <x v="1"/>
    <x v="0"/>
    <x v="0"/>
    <x v="0"/>
    <x v="0"/>
    <d v="2014-09-29T00:00:00"/>
    <m/>
    <x v="0"/>
    <x v="0"/>
    <x v="0"/>
    <x v="0"/>
    <x v="10"/>
    <x v="10"/>
    <x v="0"/>
    <x v="42"/>
    <x v="2"/>
    <x v="0"/>
    <d v="2019-02-21T00:00:00"/>
    <x v="0"/>
    <x v="15"/>
  </r>
  <r>
    <n v="10135"/>
    <s v="Woodson, Jason"/>
    <x v="1"/>
    <x v="1"/>
    <n v="65893"/>
    <x v="2"/>
    <x v="2"/>
    <x v="0"/>
    <n v="1810"/>
    <s v="05/11/85"/>
    <x v="0"/>
    <x v="0"/>
    <x v="0"/>
    <x v="0"/>
    <x v="0"/>
    <d v="2014-07-07T00:00:00"/>
    <m/>
    <x v="0"/>
    <x v="0"/>
    <x v="0"/>
    <x v="0"/>
    <x v="2"/>
    <x v="2"/>
    <x v="0"/>
    <x v="117"/>
    <x v="2"/>
    <x v="0"/>
    <d v="2019-02-28T00:00:00"/>
    <x v="0"/>
    <x v="13"/>
  </r>
  <r>
    <n v="10301"/>
    <s v="Ybarra, Catherine "/>
    <x v="3"/>
    <x v="3"/>
    <n v="48513"/>
    <x v="0"/>
    <x v="0"/>
    <x v="0"/>
    <n v="2458"/>
    <s v="05/04/82"/>
    <x v="1"/>
    <x v="0"/>
    <x v="0"/>
    <x v="0"/>
    <x v="3"/>
    <d v="2008-09-02T00:00:00"/>
    <d v="2015-09-29T00:00:00"/>
    <x v="1"/>
    <x v="4"/>
    <x v="1"/>
    <x v="0"/>
    <x v="8"/>
    <x v="8"/>
    <x v="2"/>
    <x v="118"/>
    <x v="3"/>
    <x v="0"/>
    <d v="2015-09-02T00:00:00"/>
    <x v="3"/>
    <x v="6"/>
  </r>
  <r>
    <n v="10010"/>
    <s v="Zamora, Jennifer"/>
    <x v="0"/>
    <x v="0"/>
    <n v="220450"/>
    <x v="29"/>
    <x v="31"/>
    <x v="0"/>
    <n v="2067"/>
    <s v="08/30/79"/>
    <x v="1"/>
    <x v="0"/>
    <x v="0"/>
    <x v="0"/>
    <x v="0"/>
    <d v="2010-04-10T00:00:00"/>
    <m/>
    <x v="0"/>
    <x v="0"/>
    <x v="0"/>
    <x v="1"/>
    <x v="13"/>
    <x v="14"/>
    <x v="3"/>
    <x v="0"/>
    <x v="0"/>
    <x v="1"/>
    <d v="2019-02-21T00:00:00"/>
    <x v="0"/>
    <x v="7"/>
  </r>
  <r>
    <n v="10043"/>
    <s v="Zhou, Julia"/>
    <x v="1"/>
    <x v="1"/>
    <n v="89292"/>
    <x v="5"/>
    <x v="5"/>
    <x v="0"/>
    <n v="2148"/>
    <s v="02/24/79"/>
    <x v="1"/>
    <x v="0"/>
    <x v="0"/>
    <x v="0"/>
    <x v="0"/>
    <d v="2015-03-30T00:00:00"/>
    <m/>
    <x v="0"/>
    <x v="0"/>
    <x v="0"/>
    <x v="1"/>
    <x v="1"/>
    <x v="1"/>
    <x v="3"/>
    <x v="4"/>
    <x v="1"/>
    <x v="3"/>
    <d v="2019-02-01T00:00:00"/>
    <x v="0"/>
    <x v="17"/>
  </r>
  <r>
    <n v="10271"/>
    <s v="Zima, Colleen"/>
    <x v="1"/>
    <x v="1"/>
    <n v="45046"/>
    <x v="0"/>
    <x v="0"/>
    <x v="0"/>
    <n v="1730"/>
    <s v="08/17/78"/>
    <x v="1"/>
    <x v="3"/>
    <x v="0"/>
    <x v="0"/>
    <x v="3"/>
    <d v="2014-09-29T00:00:00"/>
    <m/>
    <x v="0"/>
    <x v="0"/>
    <x v="0"/>
    <x v="0"/>
    <x v="10"/>
    <x v="10"/>
    <x v="0"/>
    <x v="10"/>
    <x v="0"/>
    <x v="0"/>
    <d v="2019-01-30T00:00:0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0084"/>
    <s v="Ait Sidi, Karthikeyan   "/>
    <x v="0"/>
    <x v="0"/>
    <n v="104437"/>
    <x v="0"/>
    <x v="0"/>
    <x v="0"/>
    <n v="2148"/>
    <s v="05/05/75"/>
    <x v="0"/>
    <x v="0"/>
    <x v="0"/>
    <x v="0"/>
    <x v="0"/>
    <d v="2015-03-30T00:00:00"/>
    <d v="2016-06-16T00:00:00"/>
    <x v="0"/>
    <x v="0"/>
    <x v="0"/>
    <x v="0"/>
    <x v="0"/>
    <x v="0"/>
    <x v="0"/>
    <n v="4.96"/>
    <x v="0"/>
    <x v="0"/>
    <d v="2016-02-24T00:00:00"/>
    <x v="0"/>
    <x v="0"/>
  </r>
  <r>
    <n v="10196"/>
    <s v="Akinkuolie, Sarah"/>
    <x v="0"/>
    <x v="0"/>
    <n v="64955"/>
    <x v="1"/>
    <x v="1"/>
    <x v="0"/>
    <n v="1810"/>
    <s v="09/19/88"/>
    <x v="1"/>
    <x v="0"/>
    <x v="0"/>
    <x v="0"/>
    <x v="0"/>
    <d v="2011-07-05T00:00:00"/>
    <d v="2012-09-24T00:00:00"/>
    <x v="0"/>
    <x v="1"/>
    <x v="0"/>
    <x v="1"/>
    <x v="1"/>
    <x v="1"/>
    <x v="1"/>
    <n v="3.02"/>
    <x v="0"/>
    <x v="1"/>
    <d v="2012-05-15T00:00:00"/>
    <x v="0"/>
    <x v="1"/>
  </r>
  <r>
    <n v="10069"/>
    <s v="Anderson, Carol "/>
    <x v="0"/>
    <x v="0"/>
    <n v="50825"/>
    <x v="2"/>
    <x v="2"/>
    <x v="0"/>
    <n v="2169"/>
    <s v="09/08/89"/>
    <x v="1"/>
    <x v="1"/>
    <x v="0"/>
    <x v="0"/>
    <x v="0"/>
    <d v="2011-07-11T00:00:00"/>
    <d v="2016-09-06T00:00:00"/>
    <x v="0"/>
    <x v="2"/>
    <x v="0"/>
    <x v="1"/>
    <x v="2"/>
    <x v="2"/>
    <x v="2"/>
    <n v="5"/>
    <x v="1"/>
    <x v="1"/>
    <d v="2016-02-01T00:00:00"/>
    <x v="0"/>
    <x v="2"/>
  </r>
  <r>
    <n v="10252"/>
    <s v="Baczenski, Rachael  "/>
    <x v="0"/>
    <x v="0"/>
    <n v="54670"/>
    <x v="2"/>
    <x v="2"/>
    <x v="0"/>
    <n v="1902"/>
    <s v="01/12/74"/>
    <x v="1"/>
    <x v="0"/>
    <x v="0"/>
    <x v="1"/>
    <x v="1"/>
    <d v="2011-01-10T00:00:00"/>
    <d v="2017-01-12T00:00:00"/>
    <x v="0"/>
    <x v="3"/>
    <x v="0"/>
    <x v="1"/>
    <x v="3"/>
    <x v="3"/>
    <x v="3"/>
    <n v="4.2"/>
    <x v="1"/>
    <x v="1"/>
    <d v="2016-01-30T00:00:00"/>
    <x v="0"/>
    <x v="3"/>
  </r>
  <r>
    <n v="10242"/>
    <s v="Barbara, Thomas"/>
    <x v="0"/>
    <x v="0"/>
    <n v="47211"/>
    <x v="2"/>
    <x v="2"/>
    <x v="0"/>
    <n v="2062"/>
    <s v="02/21/74"/>
    <x v="0"/>
    <x v="0"/>
    <x v="0"/>
    <x v="1"/>
    <x v="1"/>
    <d v="2012-04-02T00:00:00"/>
    <d v="2016-09-19T00:00:00"/>
    <x v="0"/>
    <x v="4"/>
    <x v="0"/>
    <x v="1"/>
    <x v="1"/>
    <x v="1"/>
    <x v="3"/>
    <n v="4.2"/>
    <x v="0"/>
    <x v="1"/>
    <d v="2016-05-06T00:00:00"/>
    <x v="0"/>
    <x v="4"/>
  </r>
  <r>
    <n v="10066"/>
    <s v="Barton, Nader"/>
    <x v="0"/>
    <x v="0"/>
    <n v="52505"/>
    <x v="2"/>
    <x v="2"/>
    <x v="0"/>
    <n v="2747"/>
    <s v="07/15/77"/>
    <x v="0"/>
    <x v="1"/>
    <x v="0"/>
    <x v="0"/>
    <x v="0"/>
    <d v="2012-09-24T00:00:00"/>
    <d v="2017-04-06T00:00:00"/>
    <x v="0"/>
    <x v="3"/>
    <x v="0"/>
    <x v="1"/>
    <x v="4"/>
    <x v="4"/>
    <x v="4"/>
    <n v="5"/>
    <x v="2"/>
    <x v="1"/>
    <d v="2017-03-02T00:00:00"/>
    <x v="0"/>
    <x v="5"/>
  </r>
  <r>
    <n v="10061"/>
    <s v="Bates, Norman"/>
    <x v="0"/>
    <x v="0"/>
    <n v="57834"/>
    <x v="2"/>
    <x v="2"/>
    <x v="0"/>
    <n v="2050"/>
    <s v="10/18/81"/>
    <x v="0"/>
    <x v="2"/>
    <x v="0"/>
    <x v="0"/>
    <x v="0"/>
    <d v="2011-02-21T00:00:00"/>
    <d v="2017-08-04T00:00:00"/>
    <x v="0"/>
    <x v="5"/>
    <x v="1"/>
    <x v="1"/>
    <x v="5"/>
    <x v="5"/>
    <x v="2"/>
    <n v="5"/>
    <x v="1"/>
    <x v="1"/>
    <d v="2017-04-05T00:00:00"/>
    <x v="0"/>
    <x v="6"/>
  </r>
  <r>
    <n v="10245"/>
    <s v="Becker, Renee"/>
    <x v="0"/>
    <x v="0"/>
    <n v="110000"/>
    <x v="3"/>
    <x v="3"/>
    <x v="0"/>
    <n v="2026"/>
    <s v="04/04/86"/>
    <x v="1"/>
    <x v="2"/>
    <x v="0"/>
    <x v="1"/>
    <x v="0"/>
    <d v="2014-07-07T00:00:00"/>
    <d v="2015-09-12T00:00:00"/>
    <x v="0"/>
    <x v="6"/>
    <x v="1"/>
    <x v="0"/>
    <x v="0"/>
    <x v="0"/>
    <x v="2"/>
    <n v="4.5"/>
    <x v="1"/>
    <x v="2"/>
    <d v="2015-01-15T00:00:00"/>
    <x v="0"/>
    <x v="7"/>
  </r>
  <r>
    <n v="10267"/>
    <s v="Bondwell, Betsy"/>
    <x v="0"/>
    <x v="0"/>
    <n v="57815"/>
    <x v="1"/>
    <x v="1"/>
    <x v="0"/>
    <n v="2210"/>
    <s v="01/16/67"/>
    <x v="1"/>
    <x v="2"/>
    <x v="0"/>
    <x v="0"/>
    <x v="0"/>
    <d v="2011-01-10T00:00:00"/>
    <d v="2014-04-04T00:00:00"/>
    <x v="0"/>
    <x v="0"/>
    <x v="0"/>
    <x v="1"/>
    <x v="6"/>
    <x v="6"/>
    <x v="2"/>
    <n v="4.8"/>
    <x v="2"/>
    <x v="1"/>
    <d v="2014-03-04T00:00:00"/>
    <x v="0"/>
    <x v="8"/>
  </r>
  <r>
    <n v="10199"/>
    <s v="Booth, Frank"/>
    <x v="0"/>
    <x v="0"/>
    <n v="103613"/>
    <x v="4"/>
    <x v="4"/>
    <x v="1"/>
    <n v="6033"/>
    <s v="07/30/64"/>
    <x v="0"/>
    <x v="2"/>
    <x v="0"/>
    <x v="0"/>
    <x v="1"/>
    <d v="2014-02-17T00:00:00"/>
    <d v="2016-02-19T00:00:00"/>
    <x v="0"/>
    <x v="7"/>
    <x v="1"/>
    <x v="0"/>
    <x v="0"/>
    <x v="0"/>
    <x v="1"/>
    <n v="3.5"/>
    <x v="2"/>
    <x v="3"/>
    <d v="2016-01-10T00:00:00"/>
    <x v="0"/>
    <x v="2"/>
  </r>
  <r>
    <n v="10175"/>
    <s v="Bozzi, Charles"/>
    <x v="0"/>
    <x v="0"/>
    <n v="74312"/>
    <x v="5"/>
    <x v="5"/>
    <x v="0"/>
    <n v="1901"/>
    <s v="03/10/70"/>
    <x v="0"/>
    <x v="2"/>
    <x v="0"/>
    <x v="0"/>
    <x v="2"/>
    <d v="2013-09-30T00:00:00"/>
    <d v="2014-08-07T00:00:00"/>
    <x v="0"/>
    <x v="8"/>
    <x v="0"/>
    <x v="1"/>
    <x v="7"/>
    <x v="7"/>
    <x v="0"/>
    <n v="3.39"/>
    <x v="0"/>
    <x v="1"/>
    <d v="2014-02-20T00:00:00"/>
    <x v="0"/>
    <x v="9"/>
  </r>
  <r>
    <n v="10177"/>
    <s v="Brill, Donna"/>
    <x v="0"/>
    <x v="0"/>
    <n v="53492"/>
    <x v="2"/>
    <x v="2"/>
    <x v="0"/>
    <n v="1701"/>
    <s v="08/24/90"/>
    <x v="1"/>
    <x v="0"/>
    <x v="0"/>
    <x v="0"/>
    <x v="0"/>
    <d v="2012-04-02T00:00:00"/>
    <d v="2013-06-15T00:00:00"/>
    <x v="0"/>
    <x v="3"/>
    <x v="0"/>
    <x v="1"/>
    <x v="3"/>
    <x v="3"/>
    <x v="2"/>
    <n v="3.35"/>
    <x v="1"/>
    <x v="1"/>
    <d v="2013-03-04T00:00:00"/>
    <x v="0"/>
    <x v="10"/>
  </r>
  <r>
    <n v="10188"/>
    <s v="Bunbury, Jessica"/>
    <x v="0"/>
    <x v="0"/>
    <n v="74326"/>
    <x v="6"/>
    <x v="6"/>
    <x v="2"/>
    <n v="21851"/>
    <s v="06/01/64"/>
    <x v="1"/>
    <x v="0"/>
    <x v="1"/>
    <x v="0"/>
    <x v="1"/>
    <d v="2011-08-15T00:00:00"/>
    <d v="2014-08-02T00:00:00"/>
    <x v="0"/>
    <x v="3"/>
    <x v="0"/>
    <x v="2"/>
    <x v="8"/>
    <x v="8"/>
    <x v="2"/>
    <n v="3.14"/>
    <x v="2"/>
    <x v="1"/>
    <d v="2013-02-10T00:00:00"/>
    <x v="1"/>
    <x v="11"/>
  </r>
  <r>
    <n v="10240"/>
    <s v="Chivukula, Enola"/>
    <x v="0"/>
    <x v="0"/>
    <n v="64786"/>
    <x v="2"/>
    <x v="2"/>
    <x v="0"/>
    <n v="1775"/>
    <s v="08/27/83"/>
    <x v="1"/>
    <x v="2"/>
    <x v="0"/>
    <x v="0"/>
    <x v="0"/>
    <d v="2011-06-27T00:00:00"/>
    <d v="2015-11-15T00:00:00"/>
    <x v="0"/>
    <x v="9"/>
    <x v="0"/>
    <x v="1"/>
    <x v="9"/>
    <x v="9"/>
    <x v="0"/>
    <n v="4.3"/>
    <x v="1"/>
    <x v="1"/>
    <d v="2015-03-10T00:00:00"/>
    <x v="0"/>
    <x v="1"/>
  </r>
  <r>
    <n v="10275"/>
    <s v="Cloninger, Jennifer"/>
    <x v="0"/>
    <x v="0"/>
    <n v="64066"/>
    <x v="1"/>
    <x v="1"/>
    <x v="0"/>
    <n v="1752"/>
    <s v="08/31/81"/>
    <x v="1"/>
    <x v="0"/>
    <x v="0"/>
    <x v="0"/>
    <x v="0"/>
    <d v="2011-05-16T00:00:00"/>
    <d v="2013-01-07T00:00:00"/>
    <x v="0"/>
    <x v="4"/>
    <x v="0"/>
    <x v="1"/>
    <x v="10"/>
    <x v="10"/>
    <x v="2"/>
    <n v="4.2"/>
    <x v="2"/>
    <x v="1"/>
    <d v="2012-05-03T00:00:00"/>
    <x v="0"/>
    <x v="12"/>
  </r>
  <r>
    <n v="10269"/>
    <s v="Close, Phil"/>
    <x v="0"/>
    <x v="0"/>
    <n v="59369"/>
    <x v="1"/>
    <x v="1"/>
    <x v="0"/>
    <n v="2169"/>
    <s v="11/25/78"/>
    <x v="0"/>
    <x v="0"/>
    <x v="0"/>
    <x v="0"/>
    <x v="0"/>
    <d v="2010-08-30T00:00:00"/>
    <d v="2011-09-26T00:00:00"/>
    <x v="0"/>
    <x v="0"/>
    <x v="0"/>
    <x v="1"/>
    <x v="3"/>
    <x v="3"/>
    <x v="0"/>
    <n v="4.2"/>
    <x v="1"/>
    <x v="1"/>
    <d v="2011-05-04T00:00:00"/>
    <x v="0"/>
    <x v="10"/>
  </r>
  <r>
    <n v="10292"/>
    <s v="Cole, Spencer"/>
    <x v="1"/>
    <x v="1"/>
    <n v="59144"/>
    <x v="2"/>
    <x v="2"/>
    <x v="0"/>
    <n v="1880"/>
    <s v="08/12/79"/>
    <x v="0"/>
    <x v="2"/>
    <x v="0"/>
    <x v="0"/>
    <x v="1"/>
    <d v="2011-07-11T00:00:00"/>
    <d v="2016-09-23T00:00:00"/>
    <x v="0"/>
    <x v="6"/>
    <x v="1"/>
    <x v="1"/>
    <x v="1"/>
    <x v="1"/>
    <x v="1"/>
    <n v="2"/>
    <x v="0"/>
    <x v="1"/>
    <d v="2016-05-01T00:00:00"/>
    <x v="2"/>
    <x v="13"/>
  </r>
  <r>
    <n v="10070"/>
    <s v="DeGweck,  James"/>
    <x v="0"/>
    <x v="0"/>
    <n v="55722"/>
    <x v="2"/>
    <x v="2"/>
    <x v="0"/>
    <n v="1810"/>
    <s v="10/31/77"/>
    <x v="0"/>
    <x v="0"/>
    <x v="0"/>
    <x v="0"/>
    <x v="0"/>
    <d v="2011-05-16T00:00:00"/>
    <d v="2016-06-08T00:00:00"/>
    <x v="0"/>
    <x v="4"/>
    <x v="0"/>
    <x v="1"/>
    <x v="2"/>
    <x v="2"/>
    <x v="0"/>
    <n v="5"/>
    <x v="1"/>
    <x v="1"/>
    <d v="2016-04-02T00:00:00"/>
    <x v="0"/>
    <x v="9"/>
  </r>
  <r>
    <n v="10100"/>
    <s v="Demita, Carla"/>
    <x v="0"/>
    <x v="0"/>
    <n v="58275"/>
    <x v="1"/>
    <x v="1"/>
    <x v="0"/>
    <n v="2343"/>
    <s v="02/25/51"/>
    <x v="1"/>
    <x v="3"/>
    <x v="0"/>
    <x v="0"/>
    <x v="1"/>
    <d v="2011-04-04T00:00:00"/>
    <d v="2015-11-04T00:00:00"/>
    <x v="0"/>
    <x v="10"/>
    <x v="0"/>
    <x v="1"/>
    <x v="5"/>
    <x v="5"/>
    <x v="2"/>
    <n v="4.62"/>
    <x v="2"/>
    <x v="1"/>
    <d v="2015-05-06T00:00:00"/>
    <x v="0"/>
    <x v="5"/>
  </r>
  <r>
    <n v="10064"/>
    <s v="Eaton, Marianne"/>
    <x v="0"/>
    <x v="0"/>
    <n v="60070"/>
    <x v="2"/>
    <x v="2"/>
    <x v="0"/>
    <n v="2343"/>
    <s v="09/05/91"/>
    <x v="1"/>
    <x v="0"/>
    <x v="0"/>
    <x v="0"/>
    <x v="0"/>
    <d v="2011-04-04T00:00:00"/>
    <d v="2017-06-06T00:00:00"/>
    <x v="0"/>
    <x v="11"/>
    <x v="0"/>
    <x v="1"/>
    <x v="1"/>
    <x v="1"/>
    <x v="2"/>
    <n v="5"/>
    <x v="0"/>
    <x v="1"/>
    <d v="2017-04-09T00:00:00"/>
    <x v="0"/>
    <x v="14"/>
  </r>
  <r>
    <n v="10280"/>
    <s v="Estremera, Miguel"/>
    <x v="1"/>
    <x v="1"/>
    <n v="60340"/>
    <x v="2"/>
    <x v="2"/>
    <x v="0"/>
    <n v="2129"/>
    <s v="09/02/83"/>
    <x v="0"/>
    <x v="2"/>
    <x v="0"/>
    <x v="0"/>
    <x v="0"/>
    <d v="2012-04-02T00:00:00"/>
    <d v="2018-09-27T00:00:00"/>
    <x v="0"/>
    <x v="5"/>
    <x v="1"/>
    <x v="1"/>
    <x v="4"/>
    <x v="4"/>
    <x v="2"/>
    <n v="5"/>
    <x v="1"/>
    <x v="1"/>
    <d v="2018-04-12T00:00:00"/>
    <x v="2"/>
    <x v="13"/>
  </r>
  <r>
    <n v="10296"/>
    <s v="Evensen, April"/>
    <x v="1"/>
    <x v="1"/>
    <n v="59124"/>
    <x v="2"/>
    <x v="2"/>
    <x v="0"/>
    <n v="2458"/>
    <s v="05/06/89"/>
    <x v="1"/>
    <x v="2"/>
    <x v="0"/>
    <x v="0"/>
    <x v="0"/>
    <d v="2014-02-17T00:00:00"/>
    <d v="2018-02-25T00:00:00"/>
    <x v="0"/>
    <x v="12"/>
    <x v="1"/>
    <x v="1"/>
    <x v="6"/>
    <x v="6"/>
    <x v="2"/>
    <n v="2.2999999999999998"/>
    <x v="0"/>
    <x v="1"/>
    <d v="2017-01-15T00:00:00"/>
    <x v="2"/>
    <x v="11"/>
  </r>
  <r>
    <n v="10290"/>
    <s v="Exantus, Susan"/>
    <x v="1"/>
    <x v="1"/>
    <n v="99280"/>
    <x v="7"/>
    <x v="7"/>
    <x v="0"/>
    <n v="1749"/>
    <s v="05/15/87"/>
    <x v="1"/>
    <x v="0"/>
    <x v="0"/>
    <x v="0"/>
    <x v="1"/>
    <d v="2011-05-02T00:00:00"/>
    <d v="2013-06-05T00:00:00"/>
    <x v="0"/>
    <x v="5"/>
    <x v="1"/>
    <x v="3"/>
    <x v="11"/>
    <x v="11"/>
    <x v="0"/>
    <n v="2.1"/>
    <x v="2"/>
    <x v="4"/>
    <d v="2012-08-10T00:00:00"/>
    <x v="3"/>
    <x v="11"/>
  </r>
  <r>
    <n v="10189"/>
    <s v="Ferguson, Susan"/>
    <x v="0"/>
    <x v="0"/>
    <n v="57748"/>
    <x v="2"/>
    <x v="2"/>
    <x v="0"/>
    <n v="2176"/>
    <s v="04/14/55"/>
    <x v="1"/>
    <x v="0"/>
    <x v="0"/>
    <x v="0"/>
    <x v="0"/>
    <d v="2011-11-07T00:00:00"/>
    <d v="2016-05-17T00:00:00"/>
    <x v="0"/>
    <x v="11"/>
    <x v="0"/>
    <x v="1"/>
    <x v="2"/>
    <x v="2"/>
    <x v="2"/>
    <n v="3.13"/>
    <x v="0"/>
    <x v="1"/>
    <d v="2016-02-04T00:00:00"/>
    <x v="0"/>
    <x v="13"/>
  </r>
  <r>
    <n v="10093"/>
    <s v="Fitzpatrick, Michael  J"/>
    <x v="0"/>
    <x v="0"/>
    <n v="72609"/>
    <x v="1"/>
    <x v="1"/>
    <x v="0"/>
    <n v="2143"/>
    <s v="10/01/81"/>
    <x v="0"/>
    <x v="2"/>
    <x v="0"/>
    <x v="1"/>
    <x v="0"/>
    <d v="2011-05-16T00:00:00"/>
    <d v="2013-06-24T00:00:00"/>
    <x v="0"/>
    <x v="1"/>
    <x v="0"/>
    <x v="1"/>
    <x v="9"/>
    <x v="9"/>
    <x v="2"/>
    <n v="4.76"/>
    <x v="2"/>
    <x v="1"/>
    <d v="2013-04-05T00:00:00"/>
    <x v="0"/>
    <x v="6"/>
  </r>
  <r>
    <n v="10163"/>
    <s v="Foreman, Tanya"/>
    <x v="0"/>
    <x v="0"/>
    <n v="55965"/>
    <x v="1"/>
    <x v="1"/>
    <x v="0"/>
    <n v="2170"/>
    <s v="11/08/83"/>
    <x v="1"/>
    <x v="0"/>
    <x v="0"/>
    <x v="0"/>
    <x v="0"/>
    <d v="2011-04-04T00:00:00"/>
    <d v="2013-01-09T00:00:00"/>
    <x v="0"/>
    <x v="0"/>
    <x v="0"/>
    <x v="1"/>
    <x v="12"/>
    <x v="12"/>
    <x v="2"/>
    <n v="3.66"/>
    <x v="0"/>
    <x v="1"/>
    <d v="2012-01-07T00:00:00"/>
    <x v="0"/>
    <x v="10"/>
  </r>
  <r>
    <n v="10305"/>
    <s v="Forrest, Alex"/>
    <x v="0"/>
    <x v="2"/>
    <n v="70187"/>
    <x v="6"/>
    <x v="6"/>
    <x v="0"/>
    <n v="2330"/>
    <s v="07/07/75"/>
    <x v="0"/>
    <x v="0"/>
    <x v="0"/>
    <x v="0"/>
    <x v="0"/>
    <d v="2014-09-29T00:00:00"/>
    <d v="2018-08-19T00:00:00"/>
    <x v="0"/>
    <x v="13"/>
    <x v="1"/>
    <x v="2"/>
    <x v="13"/>
    <x v="13"/>
    <x v="5"/>
    <n v="2"/>
    <x v="2"/>
    <x v="1"/>
    <d v="2019-01-28T00:00:00"/>
    <x v="3"/>
    <x v="14"/>
  </r>
  <r>
    <n v="10122"/>
    <s v="Gerke, Melisa"/>
    <x v="0"/>
    <x v="0"/>
    <n v="51505"/>
    <x v="2"/>
    <x v="2"/>
    <x v="0"/>
    <n v="2330"/>
    <s v="05/15/70"/>
    <x v="1"/>
    <x v="1"/>
    <x v="0"/>
    <x v="0"/>
    <x v="1"/>
    <d v="2011-11-07T00:00:00"/>
    <d v="2016-11-15T00:00:00"/>
    <x v="0"/>
    <x v="1"/>
    <x v="0"/>
    <x v="1"/>
    <x v="6"/>
    <x v="6"/>
    <x v="3"/>
    <n v="4.24"/>
    <x v="1"/>
    <x v="1"/>
    <d v="2016-04-29T00:00:00"/>
    <x v="0"/>
    <x v="2"/>
  </r>
  <r>
    <n v="10142"/>
    <s v="Gill, Whitney  "/>
    <x v="0"/>
    <x v="0"/>
    <n v="59370"/>
    <x v="6"/>
    <x v="6"/>
    <x v="3"/>
    <n v="43050"/>
    <s v="07/10/71"/>
    <x v="1"/>
    <x v="4"/>
    <x v="0"/>
    <x v="0"/>
    <x v="1"/>
    <d v="2014-07-07T00:00:00"/>
    <d v="2015-09-05T00:00:00"/>
    <x v="0"/>
    <x v="5"/>
    <x v="1"/>
    <x v="2"/>
    <x v="8"/>
    <x v="8"/>
    <x v="6"/>
    <n v="3.97"/>
    <x v="1"/>
    <x v="1"/>
    <d v="2014-01-15T00:00:00"/>
    <x v="0"/>
    <x v="14"/>
  </r>
  <r>
    <n v="10283"/>
    <s v="Gilles, Alex"/>
    <x v="1"/>
    <x v="1"/>
    <n v="54933"/>
    <x v="2"/>
    <x v="2"/>
    <x v="0"/>
    <n v="2062"/>
    <s v="08/09/74"/>
    <x v="0"/>
    <x v="0"/>
    <x v="0"/>
    <x v="0"/>
    <x v="1"/>
    <d v="2012-04-02T00:00:00"/>
    <d v="2015-06-25T00:00:00"/>
    <x v="0"/>
    <x v="11"/>
    <x v="0"/>
    <x v="1"/>
    <x v="2"/>
    <x v="2"/>
    <x v="3"/>
    <n v="3.97"/>
    <x v="1"/>
    <x v="1"/>
    <d v="2015-01-20T00:00:00"/>
    <x v="4"/>
    <x v="4"/>
  </r>
  <r>
    <n v="10246"/>
    <s v="Goble, Taisha"/>
    <x v="0"/>
    <x v="0"/>
    <n v="114800"/>
    <x v="3"/>
    <x v="3"/>
    <x v="0"/>
    <n v="2127"/>
    <s v="10/23/71"/>
    <x v="1"/>
    <x v="2"/>
    <x v="0"/>
    <x v="0"/>
    <x v="0"/>
    <d v="2015-02-16T00:00:00"/>
    <d v="2015-03-15T00:00:00"/>
    <x v="0"/>
    <x v="12"/>
    <x v="1"/>
    <x v="0"/>
    <x v="0"/>
    <x v="0"/>
    <x v="0"/>
    <n v="4.5999999999999996"/>
    <x v="1"/>
    <x v="4"/>
    <d v="2015-01-20T00:00:00"/>
    <x v="0"/>
    <x v="15"/>
  </r>
  <r>
    <n v="10300"/>
    <s v="Gonzalez, Juan"/>
    <x v="2"/>
    <x v="2"/>
    <n v="68898"/>
    <x v="1"/>
    <x v="1"/>
    <x v="0"/>
    <n v="2128"/>
    <s v="10/12/64"/>
    <x v="0"/>
    <x v="0"/>
    <x v="0"/>
    <x v="0"/>
    <x v="1"/>
    <d v="2010-04-26T00:00:00"/>
    <d v="2011-05-30T00:00:00"/>
    <x v="0"/>
    <x v="0"/>
    <x v="0"/>
    <x v="1"/>
    <x v="10"/>
    <x v="10"/>
    <x v="3"/>
    <n v="3"/>
    <x v="0"/>
    <x v="1"/>
    <d v="2011-03-06T00:00:00"/>
    <x v="4"/>
    <x v="15"/>
  </r>
  <r>
    <n v="10059"/>
    <s v="Gross, Paula"/>
    <x v="0"/>
    <x v="0"/>
    <n v="63813"/>
    <x v="2"/>
    <x v="2"/>
    <x v="0"/>
    <n v="2176"/>
    <s v="05/21/83"/>
    <x v="1"/>
    <x v="1"/>
    <x v="0"/>
    <x v="0"/>
    <x v="0"/>
    <d v="2011-02-21T00:00:00"/>
    <d v="2014-01-11T00:00:00"/>
    <x v="0"/>
    <x v="10"/>
    <x v="0"/>
    <x v="1"/>
    <x v="5"/>
    <x v="5"/>
    <x v="6"/>
    <n v="5"/>
    <x v="2"/>
    <x v="1"/>
    <d v="2013-06-03T00:00:00"/>
    <x v="0"/>
    <x v="0"/>
  </r>
  <r>
    <n v="10109"/>
    <s v="Guilianno, Mike"/>
    <x v="0"/>
    <x v="0"/>
    <n v="71707"/>
    <x v="6"/>
    <x v="6"/>
    <x v="4"/>
    <n v="37129"/>
    <s v="02/09/69"/>
    <x v="0"/>
    <x v="2"/>
    <x v="0"/>
    <x v="0"/>
    <x v="3"/>
    <d v="2012-03-07T00:00:00"/>
    <d v="2014-10-31T00:00:00"/>
    <x v="0"/>
    <x v="9"/>
    <x v="0"/>
    <x v="2"/>
    <x v="8"/>
    <x v="8"/>
    <x v="1"/>
    <n v="4.5"/>
    <x v="2"/>
    <x v="1"/>
    <d v="2013-02-01T00:00:00"/>
    <x v="0"/>
    <x v="6"/>
  </r>
  <r>
    <n v="10097"/>
    <s v="Harrington, Christie "/>
    <x v="0"/>
    <x v="0"/>
    <n v="52177"/>
    <x v="2"/>
    <x v="2"/>
    <x v="0"/>
    <n v="2324"/>
    <s v="08/18/52"/>
    <x v="1"/>
    <x v="2"/>
    <x v="0"/>
    <x v="0"/>
    <x v="0"/>
    <d v="2012-01-09T00:00:00"/>
    <d v="2015-12-15T00:00:00"/>
    <x v="0"/>
    <x v="8"/>
    <x v="0"/>
    <x v="1"/>
    <x v="2"/>
    <x v="2"/>
    <x v="6"/>
    <n v="4.6399999999999997"/>
    <x v="1"/>
    <x v="1"/>
    <d v="2015-05-02T00:00:00"/>
    <x v="0"/>
    <x v="7"/>
  </r>
  <r>
    <n v="10075"/>
    <s v="Hendrickson, Trina"/>
    <x v="0"/>
    <x v="0"/>
    <n v="68099"/>
    <x v="1"/>
    <x v="1"/>
    <x v="0"/>
    <n v="2021"/>
    <s v="08/27/72"/>
    <x v="1"/>
    <x v="2"/>
    <x v="0"/>
    <x v="0"/>
    <x v="0"/>
    <d v="2011-01-10T00:00:00"/>
    <d v="2013-06-18T00:00:00"/>
    <x v="0"/>
    <x v="1"/>
    <x v="0"/>
    <x v="1"/>
    <x v="5"/>
    <x v="5"/>
    <x v="6"/>
    <n v="5"/>
    <x v="0"/>
    <x v="1"/>
    <d v="2013-01-30T00:00:00"/>
    <x v="0"/>
    <x v="4"/>
  </r>
  <r>
    <n v="10195"/>
    <s v="Homberger, Adrienne  J"/>
    <x v="0"/>
    <x v="0"/>
    <n v="63478"/>
    <x v="1"/>
    <x v="1"/>
    <x v="0"/>
    <n v="2445"/>
    <s v="02/16/84"/>
    <x v="1"/>
    <x v="0"/>
    <x v="2"/>
    <x v="0"/>
    <x v="0"/>
    <d v="2011-08-15T00:00:00"/>
    <d v="2012-04-07T00:00:00"/>
    <x v="0"/>
    <x v="9"/>
    <x v="0"/>
    <x v="1"/>
    <x v="4"/>
    <x v="14"/>
    <x v="0"/>
    <n v="3.03"/>
    <x v="2"/>
    <x v="1"/>
    <d v="2012-03-05T00:00:00"/>
    <x v="0"/>
    <x v="13"/>
  </r>
  <r>
    <n v="10182"/>
    <s v="Howard, Estelle"/>
    <x v="0"/>
    <x v="0"/>
    <n v="49920"/>
    <x v="8"/>
    <x v="8"/>
    <x v="0"/>
    <n v="2170"/>
    <s v="09/16/85"/>
    <x v="1"/>
    <x v="0"/>
    <x v="0"/>
    <x v="0"/>
    <x v="1"/>
    <d v="2015-02-16T00:00:00"/>
    <d v="2015-04-15T00:00:00"/>
    <x v="0"/>
    <x v="12"/>
    <x v="1"/>
    <x v="4"/>
    <x v="14"/>
    <x v="15"/>
    <x v="0"/>
    <n v="3.24"/>
    <x v="0"/>
    <x v="4"/>
    <d v="2015-04-15T00:00:00"/>
    <x v="0"/>
    <x v="10"/>
  </r>
  <r>
    <n v="10160"/>
    <s v="Huynh, Ming"/>
    <x v="0"/>
    <x v="0"/>
    <n v="68182"/>
    <x v="1"/>
    <x v="1"/>
    <x v="0"/>
    <n v="1742"/>
    <s v="09/22/76"/>
    <x v="1"/>
    <x v="1"/>
    <x v="0"/>
    <x v="0"/>
    <x v="0"/>
    <d v="2011-02-21T00:00:00"/>
    <d v="2013-04-01T00:00:00"/>
    <x v="0"/>
    <x v="4"/>
    <x v="0"/>
    <x v="1"/>
    <x v="9"/>
    <x v="9"/>
    <x v="2"/>
    <n v="3.72"/>
    <x v="0"/>
    <x v="1"/>
    <d v="2013-02-01T00:00:00"/>
    <x v="0"/>
    <x v="16"/>
  </r>
  <r>
    <n v="10289"/>
    <s v="Immediato, Walter"/>
    <x v="1"/>
    <x v="1"/>
    <n v="83082"/>
    <x v="5"/>
    <x v="5"/>
    <x v="0"/>
    <n v="2128"/>
    <s v="11/15/76"/>
    <x v="0"/>
    <x v="0"/>
    <x v="0"/>
    <x v="0"/>
    <x v="2"/>
    <d v="2011-02-21T00:00:00"/>
    <d v="2012-09-24T00:00:00"/>
    <x v="0"/>
    <x v="4"/>
    <x v="0"/>
    <x v="1"/>
    <x v="7"/>
    <x v="7"/>
    <x v="0"/>
    <n v="2.34"/>
    <x v="3"/>
    <x v="1"/>
    <d v="2012-04-12T00:00:00"/>
    <x v="4"/>
    <x v="17"/>
  </r>
  <r>
    <n v="10034"/>
    <s v="Johnson, George"/>
    <x v="3"/>
    <x v="3"/>
    <n v="46837"/>
    <x v="2"/>
    <x v="2"/>
    <x v="0"/>
    <n v="2445"/>
    <s v="08/19/59"/>
    <x v="0"/>
    <x v="0"/>
    <x v="0"/>
    <x v="0"/>
    <x v="0"/>
    <d v="2011-11-07T00:00:00"/>
    <d v="2018-04-29T00:00:00"/>
    <x v="0"/>
    <x v="10"/>
    <x v="0"/>
    <x v="1"/>
    <x v="4"/>
    <x v="4"/>
    <x v="6"/>
    <n v="4.7"/>
    <x v="1"/>
    <x v="1"/>
    <d v="2018-02-14T00:00:00"/>
    <x v="0"/>
    <x v="12"/>
  </r>
  <r>
    <n v="10138"/>
    <s v="Jung, Judy  "/>
    <x v="0"/>
    <x v="0"/>
    <n v="61154"/>
    <x v="2"/>
    <x v="2"/>
    <x v="0"/>
    <n v="2446"/>
    <s v="04/17/86"/>
    <x v="1"/>
    <x v="0"/>
    <x v="0"/>
    <x v="0"/>
    <x v="1"/>
    <d v="2011-01-10T00:00:00"/>
    <d v="2016-04-01T00:00:00"/>
    <x v="0"/>
    <x v="4"/>
    <x v="0"/>
    <x v="1"/>
    <x v="6"/>
    <x v="6"/>
    <x v="6"/>
    <n v="4"/>
    <x v="1"/>
    <x v="1"/>
    <d v="2016-02-03T00:00:00"/>
    <x v="0"/>
    <x v="17"/>
  </r>
  <r>
    <n v="10244"/>
    <s v="Kampew, Donysha"/>
    <x v="0"/>
    <x v="0"/>
    <n v="68999"/>
    <x v="9"/>
    <x v="9"/>
    <x v="5"/>
    <n v="19444"/>
    <s v="11/11/89"/>
    <x v="1"/>
    <x v="2"/>
    <x v="0"/>
    <x v="0"/>
    <x v="0"/>
    <d v="2011-11-07T00:00:00"/>
    <d v="2014-04-24T00:00:00"/>
    <x v="0"/>
    <x v="14"/>
    <x v="0"/>
    <x v="2"/>
    <x v="15"/>
    <x v="16"/>
    <x v="2"/>
    <n v="4.5"/>
    <x v="2"/>
    <x v="1"/>
    <d v="2013-03-30T00:00:00"/>
    <x v="0"/>
    <x v="2"/>
  </r>
  <r>
    <n v="10166"/>
    <s v="Kinsella, Kathleen  "/>
    <x v="0"/>
    <x v="0"/>
    <n v="54005"/>
    <x v="2"/>
    <x v="2"/>
    <x v="0"/>
    <n v="2170"/>
    <s v="12/08/73"/>
    <x v="1"/>
    <x v="0"/>
    <x v="0"/>
    <x v="0"/>
    <x v="0"/>
    <d v="2011-09-26T00:00:00"/>
    <d v="2015-06-04T00:00:00"/>
    <x v="0"/>
    <x v="10"/>
    <x v="0"/>
    <x v="1"/>
    <x v="2"/>
    <x v="2"/>
    <x v="2"/>
    <n v="3.6"/>
    <x v="2"/>
    <x v="1"/>
    <d v="2015-03-01T00:00:00"/>
    <x v="0"/>
    <x v="13"/>
  </r>
  <r>
    <n v="10170"/>
    <s v="Kirill, Alexandra  "/>
    <x v="0"/>
    <x v="0"/>
    <n v="45433"/>
    <x v="2"/>
    <x v="2"/>
    <x v="0"/>
    <n v="2127"/>
    <s v="10/08/70"/>
    <x v="1"/>
    <x v="0"/>
    <x v="0"/>
    <x v="0"/>
    <x v="0"/>
    <d v="2011-09-26T00:00:00"/>
    <d v="2014-01-09T00:00:00"/>
    <x v="0"/>
    <x v="10"/>
    <x v="0"/>
    <x v="1"/>
    <x v="9"/>
    <x v="9"/>
    <x v="2"/>
    <n v="3.49"/>
    <x v="1"/>
    <x v="1"/>
    <d v="2013-01-30T00:00:00"/>
    <x v="0"/>
    <x v="10"/>
  </r>
  <r>
    <n v="10092"/>
    <s v="Landa, Hans"/>
    <x v="0"/>
    <x v="0"/>
    <n v="82758"/>
    <x v="5"/>
    <x v="5"/>
    <x v="0"/>
    <n v="1890"/>
    <s v="07/01/72"/>
    <x v="0"/>
    <x v="0"/>
    <x v="0"/>
    <x v="0"/>
    <x v="0"/>
    <d v="2011-01-10T00:00:00"/>
    <d v="2015-12-12T00:00:00"/>
    <x v="0"/>
    <x v="5"/>
    <x v="1"/>
    <x v="1"/>
    <x v="7"/>
    <x v="7"/>
    <x v="5"/>
    <n v="4.78"/>
    <x v="1"/>
    <x v="1"/>
    <d v="2015-02-15T00:00:00"/>
    <x v="0"/>
    <x v="12"/>
  </r>
  <r>
    <n v="10106"/>
    <s v="Langford, Lindsey"/>
    <x v="0"/>
    <x v="0"/>
    <n v="66074"/>
    <x v="1"/>
    <x v="1"/>
    <x v="0"/>
    <n v="2090"/>
    <s v="07/25/79"/>
    <x v="1"/>
    <x v="1"/>
    <x v="0"/>
    <x v="0"/>
    <x v="2"/>
    <d v="2013-01-07T00:00:00"/>
    <d v="2014-03-31T00:00:00"/>
    <x v="0"/>
    <x v="3"/>
    <x v="0"/>
    <x v="1"/>
    <x v="3"/>
    <x v="3"/>
    <x v="0"/>
    <n v="4.5199999999999996"/>
    <x v="0"/>
    <x v="1"/>
    <d v="2014-02-20T00:00:00"/>
    <x v="0"/>
    <x v="6"/>
  </r>
  <r>
    <n v="10249"/>
    <s v="Latif, Mohammed"/>
    <x v="0"/>
    <x v="0"/>
    <n v="61962"/>
    <x v="1"/>
    <x v="1"/>
    <x v="0"/>
    <n v="2126"/>
    <s v="05/09/84"/>
    <x v="0"/>
    <x v="0"/>
    <x v="0"/>
    <x v="0"/>
    <x v="0"/>
    <d v="2012-04-02T00:00:00"/>
    <d v="2013-04-15T00:00:00"/>
    <x v="0"/>
    <x v="10"/>
    <x v="0"/>
    <x v="1"/>
    <x v="1"/>
    <x v="1"/>
    <x v="2"/>
    <n v="4.9000000000000004"/>
    <x v="0"/>
    <x v="1"/>
    <d v="2013-02-20T00:00:00"/>
    <x v="0"/>
    <x v="6"/>
  </r>
  <r>
    <n v="10087"/>
    <s v="Leach, Dallas"/>
    <x v="0"/>
    <x v="0"/>
    <n v="63676"/>
    <x v="2"/>
    <x v="2"/>
    <x v="0"/>
    <n v="1810"/>
    <s v="01/17/79"/>
    <x v="1"/>
    <x v="2"/>
    <x v="0"/>
    <x v="0"/>
    <x v="2"/>
    <d v="2011-09-26T00:00:00"/>
    <d v="2018-08-19T00:00:00"/>
    <x v="0"/>
    <x v="2"/>
    <x v="0"/>
    <x v="1"/>
    <x v="1"/>
    <x v="1"/>
    <x v="6"/>
    <n v="4.88"/>
    <x v="0"/>
    <x v="1"/>
    <d v="2017-07-02T00:00:00"/>
    <x v="0"/>
    <x v="0"/>
  </r>
  <r>
    <n v="10186"/>
    <s v="Linares, Marilyn "/>
    <x v="0"/>
    <x v="0"/>
    <n v="52624"/>
    <x v="2"/>
    <x v="2"/>
    <x v="0"/>
    <n v="1886"/>
    <s v="03/26/81"/>
    <x v="1"/>
    <x v="0"/>
    <x v="0"/>
    <x v="0"/>
    <x v="0"/>
    <d v="2011-07-05T00:00:00"/>
    <d v="2018-09-26T00:00:00"/>
    <x v="0"/>
    <x v="4"/>
    <x v="0"/>
    <x v="1"/>
    <x v="4"/>
    <x v="4"/>
    <x v="0"/>
    <n v="3.18"/>
    <x v="1"/>
    <x v="1"/>
    <d v="2018-03-02T00:00:00"/>
    <x v="0"/>
    <x v="13"/>
  </r>
  <r>
    <n v="10096"/>
    <s v="Lundy, Susan"/>
    <x v="0"/>
    <x v="0"/>
    <n v="67237"/>
    <x v="1"/>
    <x v="1"/>
    <x v="0"/>
    <n v="2122"/>
    <s v="12/26/76"/>
    <x v="1"/>
    <x v="4"/>
    <x v="0"/>
    <x v="0"/>
    <x v="0"/>
    <d v="2013-07-08T00:00:00"/>
    <d v="2016-09-15T00:00:00"/>
    <x v="0"/>
    <x v="10"/>
    <x v="0"/>
    <x v="1"/>
    <x v="4"/>
    <x v="4"/>
    <x v="1"/>
    <n v="4.6500000000000004"/>
    <x v="1"/>
    <x v="1"/>
    <d v="2016-06-10T00:00:00"/>
    <x v="0"/>
    <x v="4"/>
  </r>
  <r>
    <n v="10004"/>
    <s v="Lynch, Lindsay"/>
    <x v="3"/>
    <x v="3"/>
    <n v="47434"/>
    <x v="2"/>
    <x v="2"/>
    <x v="0"/>
    <n v="1844"/>
    <s v="02/14/73"/>
    <x v="1"/>
    <x v="2"/>
    <x v="0"/>
    <x v="1"/>
    <x v="1"/>
    <d v="2011-11-07T00:00:00"/>
    <d v="2015-11-14T00:00:00"/>
    <x v="0"/>
    <x v="3"/>
    <x v="0"/>
    <x v="1"/>
    <x v="2"/>
    <x v="2"/>
    <x v="3"/>
    <n v="5"/>
    <x v="1"/>
    <x v="1"/>
    <d v="2015-02-02T00:00:00"/>
    <x v="0"/>
    <x v="0"/>
  </r>
  <r>
    <n v="10191"/>
    <s v="MacLennan, Samuel"/>
    <x v="0"/>
    <x v="0"/>
    <n v="52788"/>
    <x v="2"/>
    <x v="2"/>
    <x v="0"/>
    <n v="1938"/>
    <s v="11/09/72"/>
    <x v="0"/>
    <x v="4"/>
    <x v="0"/>
    <x v="0"/>
    <x v="0"/>
    <d v="2012-09-24T00:00:00"/>
    <d v="2017-09-26T00:00:00"/>
    <x v="0"/>
    <x v="1"/>
    <x v="0"/>
    <x v="1"/>
    <x v="9"/>
    <x v="9"/>
    <x v="0"/>
    <n v="3.08"/>
    <x v="1"/>
    <x v="1"/>
    <d v="2017-04-01T00:00:00"/>
    <x v="0"/>
    <x v="16"/>
  </r>
  <r>
    <n v="10073"/>
    <s v="Mancuso, Karen"/>
    <x v="0"/>
    <x v="0"/>
    <n v="68407"/>
    <x v="1"/>
    <x v="1"/>
    <x v="0"/>
    <n v="2176"/>
    <s v="12/10/86"/>
    <x v="1"/>
    <x v="0"/>
    <x v="0"/>
    <x v="0"/>
    <x v="3"/>
    <d v="2011-07-05T00:00:00"/>
    <d v="2012-08-19T00:00:00"/>
    <x v="0"/>
    <x v="3"/>
    <x v="0"/>
    <x v="1"/>
    <x v="9"/>
    <x v="9"/>
    <x v="1"/>
    <n v="5"/>
    <x v="1"/>
    <x v="1"/>
    <d v="2012-07-02T00:00:00"/>
    <x v="0"/>
    <x v="13"/>
  </r>
  <r>
    <n v="10128"/>
    <s v="Meads, Elizabeth"/>
    <x v="0"/>
    <x v="0"/>
    <n v="62659"/>
    <x v="2"/>
    <x v="2"/>
    <x v="0"/>
    <n v="1760"/>
    <s v="05/30/68"/>
    <x v="1"/>
    <x v="2"/>
    <x v="0"/>
    <x v="0"/>
    <x v="1"/>
    <d v="2012-04-02T00:00:00"/>
    <d v="2016-11-11T00:00:00"/>
    <x v="0"/>
    <x v="3"/>
    <x v="0"/>
    <x v="1"/>
    <x v="5"/>
    <x v="5"/>
    <x v="3"/>
    <n v="4.18"/>
    <x v="1"/>
    <x v="1"/>
    <d v="2016-02-05T00:00:00"/>
    <x v="0"/>
    <x v="0"/>
  </r>
  <r>
    <n v="10298"/>
    <s v="Miller, Ned"/>
    <x v="2"/>
    <x v="2"/>
    <n v="55800"/>
    <x v="1"/>
    <x v="1"/>
    <x v="0"/>
    <n v="2472"/>
    <s v="06/29/85"/>
    <x v="0"/>
    <x v="2"/>
    <x v="0"/>
    <x v="0"/>
    <x v="0"/>
    <d v="2011-08-15T00:00:00"/>
    <d v="2014-09-04T00:00:00"/>
    <x v="0"/>
    <x v="4"/>
    <x v="0"/>
    <x v="1"/>
    <x v="10"/>
    <x v="10"/>
    <x v="1"/>
    <n v="3"/>
    <x v="3"/>
    <x v="1"/>
    <d v="2013-01-14T00:00:00"/>
    <x v="5"/>
    <x v="10"/>
  </r>
  <r>
    <n v="10215"/>
    <s v="Ndzi, Colombui"/>
    <x v="0"/>
    <x v="0"/>
    <n v="50470"/>
    <x v="2"/>
    <x v="2"/>
    <x v="0"/>
    <n v="2110"/>
    <s v="05/02/89"/>
    <x v="0"/>
    <x v="2"/>
    <x v="0"/>
    <x v="0"/>
    <x v="1"/>
    <d v="2011-09-26T00:00:00"/>
    <d v="2014-04-04T00:00:00"/>
    <x v="0"/>
    <x v="2"/>
    <x v="0"/>
    <x v="1"/>
    <x v="2"/>
    <x v="2"/>
    <x v="3"/>
    <n v="4.3"/>
    <x v="0"/>
    <x v="1"/>
    <d v="2013-03-02T00:00:00"/>
    <x v="0"/>
    <x v="11"/>
  </r>
  <r>
    <n v="10185"/>
    <s v="Ndzi, Horia"/>
    <x v="0"/>
    <x v="0"/>
    <n v="46664"/>
    <x v="2"/>
    <x v="2"/>
    <x v="0"/>
    <n v="2421"/>
    <s v="03/28/83"/>
    <x v="0"/>
    <x v="0"/>
    <x v="0"/>
    <x v="0"/>
    <x v="0"/>
    <d v="2013-04-01T00:00:00"/>
    <d v="2016-05-25T00:00:00"/>
    <x v="0"/>
    <x v="10"/>
    <x v="0"/>
    <x v="1"/>
    <x v="9"/>
    <x v="9"/>
    <x v="5"/>
    <n v="3.18"/>
    <x v="0"/>
    <x v="1"/>
    <d v="2016-03-06T00:00:00"/>
    <x v="0"/>
    <x v="15"/>
  </r>
  <r>
    <n v="10303"/>
    <s v="O'hare, Lynn"/>
    <x v="2"/>
    <x v="2"/>
    <n v="52674"/>
    <x v="2"/>
    <x v="2"/>
    <x v="0"/>
    <n v="2152"/>
    <s v="09/30/80"/>
    <x v="1"/>
    <x v="2"/>
    <x v="0"/>
    <x v="0"/>
    <x v="3"/>
    <d v="2014-03-31T00:00:00"/>
    <d v="2018-05-01T00:00:00"/>
    <x v="0"/>
    <x v="6"/>
    <x v="1"/>
    <x v="1"/>
    <x v="1"/>
    <x v="1"/>
    <x v="1"/>
    <n v="2.33"/>
    <x v="3"/>
    <x v="1"/>
    <d v="2018-03-09T00:00:00"/>
    <x v="5"/>
    <x v="1"/>
  </r>
  <r>
    <n v="10078"/>
    <s v="Oliver, Brooke "/>
    <x v="0"/>
    <x v="0"/>
    <n v="71966"/>
    <x v="1"/>
    <x v="1"/>
    <x v="0"/>
    <n v="2492"/>
    <s v="02/11/52"/>
    <x v="1"/>
    <x v="0"/>
    <x v="0"/>
    <x v="0"/>
    <x v="2"/>
    <d v="2012-05-14T00:00:00"/>
    <d v="2013-08-19T00:00:00"/>
    <x v="0"/>
    <x v="4"/>
    <x v="0"/>
    <x v="1"/>
    <x v="2"/>
    <x v="2"/>
    <x v="1"/>
    <n v="5"/>
    <x v="0"/>
    <x v="1"/>
    <d v="2013-07-02T00:00:00"/>
    <x v="0"/>
    <x v="0"/>
  </r>
  <r>
    <n v="10148"/>
    <s v="Panjwani, Nina"/>
    <x v="0"/>
    <x v="0"/>
    <n v="63515"/>
    <x v="2"/>
    <x v="2"/>
    <x v="0"/>
    <n v="2351"/>
    <s v="05/01/79"/>
    <x v="1"/>
    <x v="0"/>
    <x v="0"/>
    <x v="0"/>
    <x v="0"/>
    <d v="2011-02-07T00:00:00"/>
    <d v="2014-01-12T00:00:00"/>
    <x v="0"/>
    <x v="3"/>
    <x v="0"/>
    <x v="1"/>
    <x v="6"/>
    <x v="6"/>
    <x v="2"/>
    <n v="3.89"/>
    <x v="1"/>
    <x v="1"/>
    <d v="2013-03-04T00:00:00"/>
    <x v="0"/>
    <x v="14"/>
  </r>
  <r>
    <n v="10005"/>
    <s v="Patronick, Lucas"/>
    <x v="3"/>
    <x v="3"/>
    <n v="108987"/>
    <x v="7"/>
    <x v="7"/>
    <x v="0"/>
    <n v="1844"/>
    <s v="02/20/79"/>
    <x v="0"/>
    <x v="2"/>
    <x v="0"/>
    <x v="0"/>
    <x v="1"/>
    <d v="2011-11-07T00:00:00"/>
    <d v="2015-09-07T00:00:00"/>
    <x v="0"/>
    <x v="3"/>
    <x v="0"/>
    <x v="3"/>
    <x v="11"/>
    <x v="11"/>
    <x v="3"/>
    <n v="5"/>
    <x v="2"/>
    <x v="5"/>
    <d v="2015-08-16T00:00:00"/>
    <x v="0"/>
    <x v="18"/>
  </r>
  <r>
    <n v="10259"/>
    <s v="Pearson, Randall"/>
    <x v="0"/>
    <x v="0"/>
    <n v="93093"/>
    <x v="10"/>
    <x v="10"/>
    <x v="0"/>
    <n v="2747"/>
    <s v="09/05/84"/>
    <x v="0"/>
    <x v="0"/>
    <x v="0"/>
    <x v="0"/>
    <x v="0"/>
    <d v="2014-12-01T00:00:00"/>
    <d v="2016-05-01T00:00:00"/>
    <x v="0"/>
    <x v="6"/>
    <x v="0"/>
    <x v="0"/>
    <x v="0"/>
    <x v="0"/>
    <x v="5"/>
    <n v="4.7"/>
    <x v="1"/>
    <x v="2"/>
    <d v="2016-01-16T00:00:00"/>
    <x v="0"/>
    <x v="11"/>
  </r>
  <r>
    <n v="10286"/>
    <s v="Smith, Martin"/>
    <x v="1"/>
    <x v="1"/>
    <n v="53564"/>
    <x v="2"/>
    <x v="2"/>
    <x v="0"/>
    <n v="2458"/>
    <s v="03/17/88"/>
    <x v="0"/>
    <x v="2"/>
    <x v="0"/>
    <x v="0"/>
    <x v="1"/>
    <d v="2011-01-10T00:00:00"/>
    <d v="2017-12-28T00:00:00"/>
    <x v="0"/>
    <x v="0"/>
    <x v="0"/>
    <x v="1"/>
    <x v="2"/>
    <x v="2"/>
    <x v="2"/>
    <n v="3.54"/>
    <x v="2"/>
    <x v="1"/>
    <d v="2017-04-06T00:00:00"/>
    <x v="3"/>
    <x v="4"/>
  </r>
  <r>
    <n v="10297"/>
    <s v="Pelletier, Ermine"/>
    <x v="1"/>
    <x v="1"/>
    <n v="60270"/>
    <x v="1"/>
    <x v="1"/>
    <x v="0"/>
    <n v="2472"/>
    <s v="07/18/89"/>
    <x v="1"/>
    <x v="0"/>
    <x v="0"/>
    <x v="0"/>
    <x v="2"/>
    <d v="2011-07-05T00:00:00"/>
    <d v="2015-09-15T00:00:00"/>
    <x v="0"/>
    <x v="4"/>
    <x v="0"/>
    <x v="1"/>
    <x v="9"/>
    <x v="9"/>
    <x v="6"/>
    <n v="2.4"/>
    <x v="2"/>
    <x v="1"/>
    <d v="2015-02-06T00:00:00"/>
    <x v="2"/>
    <x v="2"/>
  </r>
  <r>
    <n v="10171"/>
    <s v="Perry, Shakira"/>
    <x v="0"/>
    <x v="0"/>
    <n v="45998"/>
    <x v="2"/>
    <x v="2"/>
    <x v="0"/>
    <n v="2176"/>
    <s v="07/20/86"/>
    <x v="1"/>
    <x v="2"/>
    <x v="0"/>
    <x v="0"/>
    <x v="0"/>
    <d v="2011-05-16T00:00:00"/>
    <d v="2015-10-25T00:00:00"/>
    <x v="0"/>
    <x v="15"/>
    <x v="0"/>
    <x v="1"/>
    <x v="9"/>
    <x v="9"/>
    <x v="1"/>
    <n v="3.45"/>
    <x v="1"/>
    <x v="1"/>
    <d v="2014-05-13T00:00:00"/>
    <x v="0"/>
    <x v="8"/>
  </r>
  <r>
    <n v="10032"/>
    <s v="Peters, Lauren"/>
    <x v="3"/>
    <x v="3"/>
    <n v="57954"/>
    <x v="1"/>
    <x v="1"/>
    <x v="0"/>
    <n v="1886"/>
    <s v="08/17/86"/>
    <x v="1"/>
    <x v="0"/>
    <x v="0"/>
    <x v="0"/>
    <x v="0"/>
    <d v="2011-05-16T00:00:00"/>
    <d v="2013-02-04T00:00:00"/>
    <x v="0"/>
    <x v="10"/>
    <x v="0"/>
    <x v="1"/>
    <x v="12"/>
    <x v="12"/>
    <x v="0"/>
    <n v="4.2"/>
    <x v="2"/>
    <x v="1"/>
    <d v="2013-01-10T00:00:00"/>
    <x v="0"/>
    <x v="3"/>
  </r>
  <r>
    <n v="10130"/>
    <s v="Peterson, Ebonee  "/>
    <x v="0"/>
    <x v="0"/>
    <n v="74669"/>
    <x v="5"/>
    <x v="5"/>
    <x v="0"/>
    <n v="2030"/>
    <s v="05/09/77"/>
    <x v="1"/>
    <x v="0"/>
    <x v="0"/>
    <x v="0"/>
    <x v="0"/>
    <d v="2010-10-25T00:00:00"/>
    <d v="2016-05-18T00:00:00"/>
    <x v="0"/>
    <x v="3"/>
    <x v="0"/>
    <x v="1"/>
    <x v="7"/>
    <x v="7"/>
    <x v="0"/>
    <n v="4.16"/>
    <x v="2"/>
    <x v="1"/>
    <d v="2015-03-05T00:00:00"/>
    <x v="0"/>
    <x v="10"/>
  </r>
  <r>
    <n v="10050"/>
    <s v="Pham, Hong"/>
    <x v="0"/>
    <x v="0"/>
    <n v="64724"/>
    <x v="2"/>
    <x v="2"/>
    <x v="0"/>
    <n v="2451"/>
    <s v="03/06/88"/>
    <x v="0"/>
    <x v="0"/>
    <x v="0"/>
    <x v="0"/>
    <x v="2"/>
    <d v="2011-07-05T00:00:00"/>
    <d v="2012-11-30T00:00:00"/>
    <x v="0"/>
    <x v="10"/>
    <x v="0"/>
    <x v="1"/>
    <x v="10"/>
    <x v="10"/>
    <x v="2"/>
    <n v="5"/>
    <x v="0"/>
    <x v="1"/>
    <d v="2012-02-20T00:00:00"/>
    <x v="0"/>
    <x v="18"/>
  </r>
  <r>
    <n v="10187"/>
    <s v="Power, Morissa"/>
    <x v="0"/>
    <x v="0"/>
    <n v="46799"/>
    <x v="2"/>
    <x v="2"/>
    <x v="0"/>
    <n v="1742"/>
    <s v="10/15/84"/>
    <x v="1"/>
    <x v="1"/>
    <x v="1"/>
    <x v="0"/>
    <x v="2"/>
    <d v="2011-05-16T00:00:00"/>
    <d v="2018-06-04T00:00:00"/>
    <x v="0"/>
    <x v="3"/>
    <x v="0"/>
    <x v="1"/>
    <x v="1"/>
    <x v="1"/>
    <x v="2"/>
    <n v="3.17"/>
    <x v="1"/>
    <x v="1"/>
    <d v="2018-04-02T00:00:00"/>
    <x v="0"/>
    <x v="9"/>
  </r>
  <r>
    <n v="10262"/>
    <s v="Purinton, Janine"/>
    <x v="0"/>
    <x v="0"/>
    <n v="46430"/>
    <x v="2"/>
    <x v="2"/>
    <x v="0"/>
    <n v="2474"/>
    <s v="09/22/70"/>
    <x v="1"/>
    <x v="1"/>
    <x v="0"/>
    <x v="0"/>
    <x v="0"/>
    <d v="2012-09-24T00:00:00"/>
    <d v="2013-06-18T00:00:00"/>
    <x v="0"/>
    <x v="4"/>
    <x v="0"/>
    <x v="1"/>
    <x v="1"/>
    <x v="1"/>
    <x v="0"/>
    <n v="4.5"/>
    <x v="2"/>
    <x v="1"/>
    <d v="2013-04-02T00:00:00"/>
    <x v="0"/>
    <x v="13"/>
  </r>
  <r>
    <n v="10131"/>
    <s v="Quinn, Sean"/>
    <x v="0"/>
    <x v="0"/>
    <n v="83363"/>
    <x v="11"/>
    <x v="7"/>
    <x v="0"/>
    <n v="2045"/>
    <s v="11/06/84"/>
    <x v="0"/>
    <x v="0"/>
    <x v="1"/>
    <x v="0"/>
    <x v="1"/>
    <d v="2011-02-21T00:00:00"/>
    <d v="2015-08-15T00:00:00"/>
    <x v="0"/>
    <x v="0"/>
    <x v="0"/>
    <x v="3"/>
    <x v="7"/>
    <x v="7"/>
    <x v="3"/>
    <n v="4.1500000000000004"/>
    <x v="1"/>
    <x v="1"/>
    <d v="2014-04-19T00:00:00"/>
    <x v="0"/>
    <x v="17"/>
  </r>
  <r>
    <n v="10152"/>
    <s v="Rarrick, Quinn"/>
    <x v="0"/>
    <x v="0"/>
    <n v="61729"/>
    <x v="2"/>
    <x v="2"/>
    <x v="0"/>
    <n v="2478"/>
    <s v="12/31/84"/>
    <x v="0"/>
    <x v="1"/>
    <x v="0"/>
    <x v="0"/>
    <x v="0"/>
    <d v="2011-09-26T00:00:00"/>
    <d v="2018-04-07T00:00:00"/>
    <x v="0"/>
    <x v="10"/>
    <x v="0"/>
    <x v="1"/>
    <x v="4"/>
    <x v="4"/>
    <x v="0"/>
    <n v="3.8"/>
    <x v="2"/>
    <x v="1"/>
    <d v="2018-02-04T00:00:00"/>
    <x v="0"/>
    <x v="11"/>
  </r>
  <r>
    <n v="10058"/>
    <s v="Rhoads, Thomas"/>
    <x v="0"/>
    <x v="0"/>
    <n v="45115"/>
    <x v="2"/>
    <x v="2"/>
    <x v="0"/>
    <n v="2176"/>
    <s v="07/22/82"/>
    <x v="0"/>
    <x v="1"/>
    <x v="0"/>
    <x v="1"/>
    <x v="0"/>
    <d v="2011-05-16T00:00:00"/>
    <d v="2016-01-15T00:00:00"/>
    <x v="0"/>
    <x v="8"/>
    <x v="0"/>
    <x v="1"/>
    <x v="6"/>
    <x v="6"/>
    <x v="1"/>
    <n v="5"/>
    <x v="1"/>
    <x v="1"/>
    <d v="2015-03-30T00:00:00"/>
    <x v="0"/>
    <x v="19"/>
  </r>
  <r>
    <n v="10230"/>
    <s v="Roberson, May"/>
    <x v="0"/>
    <x v="0"/>
    <n v="64971"/>
    <x v="1"/>
    <x v="1"/>
    <x v="0"/>
    <n v="1902"/>
    <s v="09/05/81"/>
    <x v="1"/>
    <x v="1"/>
    <x v="1"/>
    <x v="0"/>
    <x v="1"/>
    <d v="2011-09-26T00:00:00"/>
    <d v="2011-10-22T00:00:00"/>
    <x v="0"/>
    <x v="2"/>
    <x v="0"/>
    <x v="1"/>
    <x v="3"/>
    <x v="3"/>
    <x v="2"/>
    <n v="4.5"/>
    <x v="1"/>
    <x v="1"/>
    <d v="2011-10-22T00:00:00"/>
    <x v="0"/>
    <x v="15"/>
  </r>
  <r>
    <n v="10224"/>
    <s v="Robertson, Peter"/>
    <x v="0"/>
    <x v="0"/>
    <n v="55578"/>
    <x v="1"/>
    <x v="1"/>
    <x v="0"/>
    <n v="2138"/>
    <s v="07/03/72"/>
    <x v="0"/>
    <x v="0"/>
    <x v="0"/>
    <x v="0"/>
    <x v="0"/>
    <d v="2011-07-05T00:00:00"/>
    <d v="2012-02-08T00:00:00"/>
    <x v="0"/>
    <x v="3"/>
    <x v="0"/>
    <x v="1"/>
    <x v="1"/>
    <x v="1"/>
    <x v="0"/>
    <n v="4.2"/>
    <x v="2"/>
    <x v="1"/>
    <d v="2012-01-06T00:00:00"/>
    <x v="0"/>
    <x v="18"/>
  </r>
  <r>
    <n v="10047"/>
    <s v="Robinson, Alain  "/>
    <x v="0"/>
    <x v="0"/>
    <n v="50428"/>
    <x v="2"/>
    <x v="2"/>
    <x v="0"/>
    <n v="1420"/>
    <s v="01/07/74"/>
    <x v="0"/>
    <x v="0"/>
    <x v="0"/>
    <x v="0"/>
    <x v="1"/>
    <d v="2011-01-10T00:00:00"/>
    <d v="2016-01-26T00:00:00"/>
    <x v="0"/>
    <x v="5"/>
    <x v="0"/>
    <x v="1"/>
    <x v="9"/>
    <x v="9"/>
    <x v="0"/>
    <n v="5"/>
    <x v="0"/>
    <x v="1"/>
    <d v="2015-01-10T00:00:00"/>
    <x v="0"/>
    <x v="19"/>
  </r>
  <r>
    <n v="10285"/>
    <s v="Robinson, Cherly"/>
    <x v="1"/>
    <x v="1"/>
    <n v="61422"/>
    <x v="2"/>
    <x v="2"/>
    <x v="0"/>
    <n v="1460"/>
    <s v="01/07/85"/>
    <x v="1"/>
    <x v="0"/>
    <x v="0"/>
    <x v="0"/>
    <x v="0"/>
    <d v="2011-01-10T00:00:00"/>
    <d v="2016-05-17T00:00:00"/>
    <x v="0"/>
    <x v="5"/>
    <x v="1"/>
    <x v="1"/>
    <x v="12"/>
    <x v="12"/>
    <x v="0"/>
    <n v="3.6"/>
    <x v="0"/>
    <x v="1"/>
    <d v="2016-04-05T00:00:00"/>
    <x v="3"/>
    <x v="13"/>
  </r>
  <r>
    <n v="10149"/>
    <s v="Roehrich, Bianca"/>
    <x v="0"/>
    <x v="0"/>
    <n v="120000"/>
    <x v="12"/>
    <x v="11"/>
    <x v="0"/>
    <n v="2703"/>
    <s v="05/27/73"/>
    <x v="1"/>
    <x v="2"/>
    <x v="0"/>
    <x v="1"/>
    <x v="0"/>
    <d v="2015-01-05T00:00:00"/>
    <d v="2018-11-10T00:00:00"/>
    <x v="0"/>
    <x v="3"/>
    <x v="0"/>
    <x v="0"/>
    <x v="0"/>
    <x v="0"/>
    <x v="1"/>
    <n v="3.88"/>
    <x v="0"/>
    <x v="3"/>
    <d v="2018-02-13T00:00:00"/>
    <x v="0"/>
    <x v="3"/>
  </r>
  <r>
    <n v="10065"/>
    <s v="Rossetti, Bruno"/>
    <x v="0"/>
    <x v="0"/>
    <n v="53180"/>
    <x v="2"/>
    <x v="2"/>
    <x v="0"/>
    <n v="2155"/>
    <s v="03/18/87"/>
    <x v="0"/>
    <x v="2"/>
    <x v="0"/>
    <x v="0"/>
    <x v="0"/>
    <d v="2011-04-04T00:00:00"/>
    <d v="2018-08-13T00:00:00"/>
    <x v="0"/>
    <x v="3"/>
    <x v="0"/>
    <x v="1"/>
    <x v="1"/>
    <x v="1"/>
    <x v="2"/>
    <n v="5"/>
    <x v="2"/>
    <x v="1"/>
    <d v="2018-07-02T00:00:00"/>
    <x v="0"/>
    <x v="17"/>
  </r>
  <r>
    <n v="10222"/>
    <s v="Ruiz, Ricardo"/>
    <x v="0"/>
    <x v="0"/>
    <n v="148999"/>
    <x v="13"/>
    <x v="12"/>
    <x v="0"/>
    <n v="1915"/>
    <s v="01/04/64"/>
    <x v="0"/>
    <x v="1"/>
    <x v="0"/>
    <x v="0"/>
    <x v="1"/>
    <d v="2012-01-09T00:00:00"/>
    <d v="2015-11-04T00:00:00"/>
    <x v="0"/>
    <x v="1"/>
    <x v="0"/>
    <x v="0"/>
    <x v="16"/>
    <x v="17"/>
    <x v="3"/>
    <n v="4.3"/>
    <x v="1"/>
    <x v="0"/>
    <d v="2015-01-04T00:00:00"/>
    <x v="0"/>
    <x v="7"/>
  </r>
  <r>
    <n v="10260"/>
    <s v="Sadki, Nore  "/>
    <x v="0"/>
    <x v="0"/>
    <n v="46428"/>
    <x v="2"/>
    <x v="2"/>
    <x v="0"/>
    <n v="2148"/>
    <s v="12/21/74"/>
    <x v="0"/>
    <x v="2"/>
    <x v="0"/>
    <x v="0"/>
    <x v="0"/>
    <d v="2009-01-05T00:00:00"/>
    <d v="2018-07-30T00:00:00"/>
    <x v="0"/>
    <x v="9"/>
    <x v="0"/>
    <x v="1"/>
    <x v="4"/>
    <x v="4"/>
    <x v="2"/>
    <n v="4.5999999999999996"/>
    <x v="2"/>
    <x v="1"/>
    <d v="2018-02-05T00:00:00"/>
    <x v="0"/>
    <x v="14"/>
  </r>
  <r>
    <n v="10229"/>
    <s v="Salter, Jason"/>
    <x v="0"/>
    <x v="0"/>
    <n v="88527"/>
    <x v="10"/>
    <x v="13"/>
    <x v="0"/>
    <n v="2452"/>
    <s v="12/17/87"/>
    <x v="0"/>
    <x v="1"/>
    <x v="0"/>
    <x v="0"/>
    <x v="1"/>
    <d v="2015-01-05T00:00:00"/>
    <d v="2015-10-31T00:00:00"/>
    <x v="0"/>
    <x v="1"/>
    <x v="0"/>
    <x v="0"/>
    <x v="0"/>
    <x v="0"/>
    <x v="1"/>
    <n v="4.2"/>
    <x v="0"/>
    <x v="2"/>
    <d v="2015-04-20T00:00:00"/>
    <x v="0"/>
    <x v="2"/>
  </r>
  <r>
    <n v="10095"/>
    <s v="Sloan, Constance"/>
    <x v="0"/>
    <x v="0"/>
    <n v="63878"/>
    <x v="1"/>
    <x v="1"/>
    <x v="0"/>
    <n v="1851"/>
    <s v="11/25/87"/>
    <x v="1"/>
    <x v="2"/>
    <x v="0"/>
    <x v="0"/>
    <x v="0"/>
    <d v="2009-10-26T00:00:00"/>
    <d v="2015-04-08T00:00:00"/>
    <x v="0"/>
    <x v="14"/>
    <x v="0"/>
    <x v="1"/>
    <x v="4"/>
    <x v="4"/>
    <x v="6"/>
    <n v="4.68"/>
    <x v="1"/>
    <x v="1"/>
    <d v="2015-04-02T00:00:00"/>
    <x v="0"/>
    <x v="6"/>
  </r>
  <r>
    <n v="10153"/>
    <s v="Smith, Leigh Ann"/>
    <x v="0"/>
    <x v="0"/>
    <n v="55000"/>
    <x v="8"/>
    <x v="8"/>
    <x v="0"/>
    <n v="1844"/>
    <s v="06/14/87"/>
    <x v="1"/>
    <x v="0"/>
    <x v="0"/>
    <x v="0"/>
    <x v="1"/>
    <d v="2011-09-26T00:00:00"/>
    <d v="2013-09-25T00:00:00"/>
    <x v="0"/>
    <x v="0"/>
    <x v="0"/>
    <x v="4"/>
    <x v="14"/>
    <x v="15"/>
    <x v="3"/>
    <n v="3.8"/>
    <x v="1"/>
    <x v="4"/>
    <d v="2013-08-15T00:00:00"/>
    <x v="0"/>
    <x v="0"/>
  </r>
  <r>
    <n v="10030"/>
    <s v="Squatrito, Kristen"/>
    <x v="3"/>
    <x v="3"/>
    <n v="62425"/>
    <x v="2"/>
    <x v="2"/>
    <x v="0"/>
    <n v="2359"/>
    <s v="03/26/73"/>
    <x v="1"/>
    <x v="1"/>
    <x v="0"/>
    <x v="0"/>
    <x v="0"/>
    <d v="2013-05-13T00:00:00"/>
    <d v="2015-06-29T00:00:00"/>
    <x v="0"/>
    <x v="4"/>
    <x v="0"/>
    <x v="1"/>
    <x v="3"/>
    <x v="3"/>
    <x v="1"/>
    <n v="4.0999999999999996"/>
    <x v="1"/>
    <x v="1"/>
    <d v="2015-03-02T00:00:00"/>
    <x v="0"/>
    <x v="13"/>
  </r>
  <r>
    <n v="10221"/>
    <s v="Tavares, Desiree  "/>
    <x v="0"/>
    <x v="0"/>
    <n v="60754"/>
    <x v="2"/>
    <x v="2"/>
    <x v="0"/>
    <n v="1801"/>
    <s v="04/03/75"/>
    <x v="1"/>
    <x v="0"/>
    <x v="2"/>
    <x v="0"/>
    <x v="1"/>
    <d v="2009-04-27T00:00:00"/>
    <d v="2013-04-01T00:00:00"/>
    <x v="0"/>
    <x v="3"/>
    <x v="0"/>
    <x v="1"/>
    <x v="2"/>
    <x v="2"/>
    <x v="3"/>
    <n v="4.5"/>
    <x v="2"/>
    <x v="1"/>
    <d v="2012-02-15T00:00:00"/>
    <x v="0"/>
    <x v="19"/>
  </r>
  <r>
    <n v="10146"/>
    <s v="Tejeda, Lenora "/>
    <x v="0"/>
    <x v="0"/>
    <n v="72202"/>
    <x v="1"/>
    <x v="1"/>
    <x v="0"/>
    <n v="2129"/>
    <s v="05/24/53"/>
    <x v="1"/>
    <x v="0"/>
    <x v="0"/>
    <x v="0"/>
    <x v="0"/>
    <d v="2011-05-16T00:00:00"/>
    <d v="2017-07-08T00:00:00"/>
    <x v="0"/>
    <x v="3"/>
    <x v="0"/>
    <x v="1"/>
    <x v="6"/>
    <x v="6"/>
    <x v="2"/>
    <n v="3.93"/>
    <x v="0"/>
    <x v="1"/>
    <d v="2017-04-18T00:00:00"/>
    <x v="0"/>
    <x v="1"/>
  </r>
  <r>
    <n v="10141"/>
    <s v="Theamstern, Sophia"/>
    <x v="0"/>
    <x v="0"/>
    <n v="48413"/>
    <x v="2"/>
    <x v="2"/>
    <x v="0"/>
    <n v="2066"/>
    <s v="05/09/65"/>
    <x v="1"/>
    <x v="2"/>
    <x v="0"/>
    <x v="0"/>
    <x v="0"/>
    <d v="2011-07-05T00:00:00"/>
    <d v="2016-09-05T00:00:00"/>
    <x v="0"/>
    <x v="2"/>
    <x v="0"/>
    <x v="1"/>
    <x v="9"/>
    <x v="9"/>
    <x v="0"/>
    <n v="3.98"/>
    <x v="1"/>
    <x v="1"/>
    <d v="2016-03-02T00:00:00"/>
    <x v="0"/>
    <x v="5"/>
  </r>
  <r>
    <n v="10268"/>
    <s v="Thibaud, Kenneth"/>
    <x v="0"/>
    <x v="0"/>
    <n v="67176"/>
    <x v="1"/>
    <x v="1"/>
    <x v="0"/>
    <n v="2472"/>
    <s v="09/16/75"/>
    <x v="0"/>
    <x v="4"/>
    <x v="0"/>
    <x v="0"/>
    <x v="0"/>
    <d v="2007-06-25T00:00:00"/>
    <d v="2010-08-30T00:00:00"/>
    <x v="0"/>
    <x v="11"/>
    <x v="0"/>
    <x v="1"/>
    <x v="2"/>
    <x v="2"/>
    <x v="7"/>
    <n v="4.0999999999999996"/>
    <x v="1"/>
    <x v="1"/>
    <d v="2010-07-14T00:00:00"/>
    <x v="0"/>
    <x v="4"/>
  </r>
  <r>
    <n v="10044"/>
    <s v="Tredinnick, Neville "/>
    <x v="0"/>
    <x v="0"/>
    <n v="75281"/>
    <x v="14"/>
    <x v="14"/>
    <x v="0"/>
    <n v="1420"/>
    <s v="05/05/88"/>
    <x v="0"/>
    <x v="0"/>
    <x v="0"/>
    <x v="0"/>
    <x v="0"/>
    <d v="2015-01-05T00:00:00"/>
    <d v="2016-02-12T00:00:00"/>
    <x v="0"/>
    <x v="15"/>
    <x v="0"/>
    <x v="0"/>
    <x v="17"/>
    <x v="18"/>
    <x v="6"/>
    <n v="5"/>
    <x v="0"/>
    <x v="2"/>
    <d v="2015-04-15T00:00:00"/>
    <x v="0"/>
    <x v="19"/>
  </r>
  <r>
    <n v="10102"/>
    <s v="True, Edward"/>
    <x v="0"/>
    <x v="0"/>
    <n v="100416"/>
    <x v="7"/>
    <x v="7"/>
    <x v="0"/>
    <n v="2451"/>
    <s v="06/14/83"/>
    <x v="0"/>
    <x v="2"/>
    <x v="2"/>
    <x v="0"/>
    <x v="1"/>
    <d v="2013-02-18T00:00:00"/>
    <d v="2018-04-15T00:00:00"/>
    <x v="0"/>
    <x v="15"/>
    <x v="0"/>
    <x v="3"/>
    <x v="11"/>
    <x v="11"/>
    <x v="3"/>
    <n v="4.5999999999999996"/>
    <x v="0"/>
    <x v="4"/>
    <d v="2017-02-12T00:00:00"/>
    <x v="0"/>
    <x v="12"/>
  </r>
  <r>
    <n v="10270"/>
    <s v="Trzeciak, Cybil"/>
    <x v="0"/>
    <x v="0"/>
    <n v="74813"/>
    <x v="1"/>
    <x v="1"/>
    <x v="0"/>
    <n v="1778"/>
    <s v="03/15/85"/>
    <x v="1"/>
    <x v="2"/>
    <x v="0"/>
    <x v="0"/>
    <x v="0"/>
    <d v="2011-01-10T00:00:00"/>
    <d v="2014-07-02T00:00:00"/>
    <x v="0"/>
    <x v="4"/>
    <x v="0"/>
    <x v="1"/>
    <x v="9"/>
    <x v="9"/>
    <x v="1"/>
    <n v="4.4000000000000004"/>
    <x v="0"/>
    <x v="1"/>
    <d v="2014-01-05T00:00:00"/>
    <x v="0"/>
    <x v="8"/>
  </r>
  <r>
    <n v="10014"/>
    <s v="Veera, Abdellah "/>
    <x v="3"/>
    <x v="3"/>
    <n v="58523"/>
    <x v="2"/>
    <x v="2"/>
    <x v="0"/>
    <n v="2171"/>
    <s v="01/31/87"/>
    <x v="0"/>
    <x v="1"/>
    <x v="0"/>
    <x v="0"/>
    <x v="0"/>
    <d v="2012-08-13T00:00:00"/>
    <d v="2016-02-05T00:00:00"/>
    <x v="0"/>
    <x v="14"/>
    <x v="0"/>
    <x v="1"/>
    <x v="1"/>
    <x v="1"/>
    <x v="1"/>
    <n v="4.5"/>
    <x v="2"/>
    <x v="1"/>
    <d v="2016-02-01T00:00:00"/>
    <x v="0"/>
    <x v="4"/>
  </r>
  <r>
    <n v="10118"/>
    <s v="Voldemort, Lord"/>
    <x v="0"/>
    <x v="0"/>
    <n v="113999"/>
    <x v="3"/>
    <x v="3"/>
    <x v="0"/>
    <n v="1960"/>
    <s v="08/07/86"/>
    <x v="0"/>
    <x v="0"/>
    <x v="0"/>
    <x v="0"/>
    <x v="1"/>
    <d v="2015-02-16T00:00:00"/>
    <d v="2017-02-22T00:00:00"/>
    <x v="0"/>
    <x v="12"/>
    <x v="1"/>
    <x v="0"/>
    <x v="0"/>
    <x v="0"/>
    <x v="5"/>
    <n v="4.33"/>
    <x v="0"/>
    <x v="3"/>
    <d v="2017-02-15T00:00:00"/>
    <x v="0"/>
    <x v="12"/>
  </r>
  <r>
    <n v="10022"/>
    <s v="Volk, Colleen"/>
    <x v="3"/>
    <x v="3"/>
    <n v="49773"/>
    <x v="2"/>
    <x v="2"/>
    <x v="0"/>
    <n v="2747"/>
    <s v="06/03/86"/>
    <x v="1"/>
    <x v="0"/>
    <x v="0"/>
    <x v="0"/>
    <x v="0"/>
    <d v="2011-09-26T00:00:00"/>
    <d v="2016-02-08T00:00:00"/>
    <x v="0"/>
    <x v="16"/>
    <x v="1"/>
    <x v="1"/>
    <x v="5"/>
    <x v="5"/>
    <x v="2"/>
    <n v="4.3"/>
    <x v="2"/>
    <x v="1"/>
    <d v="2015-02-01T00:00:00"/>
    <x v="0"/>
    <x v="16"/>
  </r>
  <r>
    <n v="10274"/>
    <s v="Wallace, Courtney  E"/>
    <x v="0"/>
    <x v="0"/>
    <n v="80512"/>
    <x v="5"/>
    <x v="5"/>
    <x v="0"/>
    <n v="2478"/>
    <s v="11/14/55"/>
    <x v="1"/>
    <x v="0"/>
    <x v="0"/>
    <x v="0"/>
    <x v="1"/>
    <d v="2011-09-26T00:00:00"/>
    <d v="2012-01-02T00:00:00"/>
    <x v="0"/>
    <x v="3"/>
    <x v="0"/>
    <x v="1"/>
    <x v="7"/>
    <x v="7"/>
    <x v="3"/>
    <n v="4.5"/>
    <x v="0"/>
    <x v="1"/>
    <d v="2012-01-02T00:00:00"/>
    <x v="0"/>
    <x v="8"/>
  </r>
  <r>
    <n v="10293"/>
    <s v="Wallace, Theresa"/>
    <x v="1"/>
    <x v="1"/>
    <n v="50274"/>
    <x v="2"/>
    <x v="2"/>
    <x v="0"/>
    <n v="1887"/>
    <s v="08/02/80"/>
    <x v="1"/>
    <x v="2"/>
    <x v="0"/>
    <x v="0"/>
    <x v="0"/>
    <d v="2012-08-13T00:00:00"/>
    <d v="2015-09-01T00:00:00"/>
    <x v="0"/>
    <x v="0"/>
    <x v="0"/>
    <x v="1"/>
    <x v="6"/>
    <x v="6"/>
    <x v="6"/>
    <n v="2.5"/>
    <x v="0"/>
    <x v="1"/>
    <d v="2014-09-05T00:00:00"/>
    <x v="5"/>
    <x v="18"/>
  </r>
  <r>
    <n v="10072"/>
    <s v="Whittier, Scott"/>
    <x v="0"/>
    <x v="0"/>
    <n v="58371"/>
    <x v="2"/>
    <x v="2"/>
    <x v="0"/>
    <n v="2030"/>
    <s v="05/24/87"/>
    <x v="0"/>
    <x v="2"/>
    <x v="0"/>
    <x v="1"/>
    <x v="0"/>
    <d v="2011-01-10T00:00:00"/>
    <d v="2014-05-15T00:00:00"/>
    <x v="0"/>
    <x v="1"/>
    <x v="0"/>
    <x v="1"/>
    <x v="2"/>
    <x v="2"/>
    <x v="1"/>
    <n v="5"/>
    <x v="2"/>
    <x v="1"/>
    <d v="2014-05-15T00:00:00"/>
    <x v="0"/>
    <x v="19"/>
  </r>
  <r>
    <n v="10048"/>
    <s v="Wilber, Barry"/>
    <x v="0"/>
    <x v="0"/>
    <n v="55140"/>
    <x v="2"/>
    <x v="2"/>
    <x v="0"/>
    <n v="2324"/>
    <s v="09/09/65"/>
    <x v="0"/>
    <x v="0"/>
    <x v="1"/>
    <x v="0"/>
    <x v="0"/>
    <d v="2011-05-16T00:00:00"/>
    <d v="2015-09-07T00:00:00"/>
    <x v="0"/>
    <x v="4"/>
    <x v="0"/>
    <x v="1"/>
    <x v="9"/>
    <x v="9"/>
    <x v="8"/>
    <n v="5"/>
    <x v="0"/>
    <x v="1"/>
    <d v="2015-02-15T00:00:00"/>
    <x v="0"/>
    <x v="14"/>
  </r>
  <r>
    <n v="10204"/>
    <s v="Wilkes, Annie"/>
    <x v="0"/>
    <x v="0"/>
    <n v="58062"/>
    <x v="2"/>
    <x v="2"/>
    <x v="0"/>
    <n v="1876"/>
    <s v="07/30/83"/>
    <x v="1"/>
    <x v="1"/>
    <x v="0"/>
    <x v="0"/>
    <x v="0"/>
    <d v="2011-01-10T00:00:00"/>
    <d v="2012-05-14T00:00:00"/>
    <x v="0"/>
    <x v="3"/>
    <x v="0"/>
    <x v="1"/>
    <x v="12"/>
    <x v="12"/>
    <x v="2"/>
    <n v="3.6"/>
    <x v="2"/>
    <x v="1"/>
    <d v="2011-02-06T00:00:00"/>
    <x v="0"/>
    <x v="12"/>
  </r>
  <r>
    <n v="10264"/>
    <s v="Williams, Jacquelyn  "/>
    <x v="0"/>
    <x v="0"/>
    <n v="59728"/>
    <x v="2"/>
    <x v="2"/>
    <x v="0"/>
    <n v="2109"/>
    <s v="10/02/69"/>
    <x v="1"/>
    <x v="2"/>
    <x v="0"/>
    <x v="1"/>
    <x v="1"/>
    <d v="2012-01-09T00:00:00"/>
    <d v="2015-06-27T00:00:00"/>
    <x v="0"/>
    <x v="9"/>
    <x v="0"/>
    <x v="1"/>
    <x v="12"/>
    <x v="12"/>
    <x v="3"/>
    <n v="4.3"/>
    <x v="1"/>
    <x v="1"/>
    <d v="2014-06-02T00:00:00"/>
    <x v="0"/>
    <x v="13"/>
  </r>
  <r>
    <n v="10033"/>
    <s v="Winthrop, Jordan  "/>
    <x v="3"/>
    <x v="3"/>
    <n v="70507"/>
    <x v="1"/>
    <x v="1"/>
    <x v="0"/>
    <n v="2045"/>
    <s v="11/07/58"/>
    <x v="0"/>
    <x v="2"/>
    <x v="0"/>
    <x v="0"/>
    <x v="0"/>
    <d v="2013-01-07T00:00:00"/>
    <d v="2016-02-21T00:00:00"/>
    <x v="0"/>
    <x v="8"/>
    <x v="0"/>
    <x v="1"/>
    <x v="10"/>
    <x v="10"/>
    <x v="1"/>
    <n v="5"/>
    <x v="0"/>
    <x v="1"/>
    <d v="2016-01-19T00:00:00"/>
    <x v="0"/>
    <x v="14"/>
  </r>
  <r>
    <n v="10301"/>
    <s v="Ybarra, Catherine "/>
    <x v="2"/>
    <x v="2"/>
    <n v="48513"/>
    <x v="2"/>
    <x v="2"/>
    <x v="0"/>
    <n v="2458"/>
    <s v="05/04/82"/>
    <x v="1"/>
    <x v="2"/>
    <x v="0"/>
    <x v="0"/>
    <x v="2"/>
    <d v="2008-09-02T00:00:00"/>
    <d v="2015-09-29T00:00:00"/>
    <x v="0"/>
    <x v="3"/>
    <x v="0"/>
    <x v="1"/>
    <x v="10"/>
    <x v="10"/>
    <x v="2"/>
    <n v="3.2"/>
    <x v="3"/>
    <x v="1"/>
    <d v="2015-09-02T00:00:00"/>
    <x v="2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5EA5D-63D6-4FB7-9FD1-3D45AC5C3F76}" name="PivotTable6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3:C68" firstHeaderRow="1" firstDataRow="1" firstDataCol="1"/>
  <pivotFields count="30"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>
      <items count="7">
        <item x="3"/>
        <item x="5"/>
        <item x="1"/>
        <item x="0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EngagementSurvey" fld="24" subtotal="average" baseField="0" baseItem="0" numFmtId="2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B0352-D678-4E03-9967-6ABD34299ED2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8:C13" firstHeaderRow="1" firstDataRow="1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% of PerformanceScore" fld="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B3932-D2EA-4CE2-AB0F-484D3F162B41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28:I3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 " fld="3" subtotal="count" showDataAs="percentOfCol" baseField="0" baseItem="0" numFmtId="10"/>
  </dataFields>
  <conditionalFormats count="3">
    <conditionalFormat priority="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8FAE4-58D5-4E44-850A-3409EAF797D9}" name="PivotTable7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49:F57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axis="axisRow" compact="0" outline="0" showAll="0" sortType="descending">
      <items count="7">
        <item x="3"/>
        <item x="5"/>
        <item x="1"/>
        <item x="0"/>
        <item x="4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2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20"/>
  </rowFields>
  <rowItems count="7">
    <i>
      <x v="3"/>
    </i>
    <i>
      <x v="4"/>
    </i>
    <i>
      <x v="5"/>
    </i>
    <i>
      <x v="2"/>
    </i>
    <i>
      <x v="1"/>
    </i>
    <i>
      <x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1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F0180-D54F-48DE-8D6D-4CCA337465AA}" name="PivotTable3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17:E23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 " fld="3" subtotal="count" showDataAs="percentOfCol" baseField="0" baseItem="0" numFmtId="10"/>
  </dataFields>
  <conditionalFormats count="1">
    <conditionalFormat priority="1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0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E586F-AA5D-40DB-8861-8E10DFC14E7A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1">
  <location ref="K8:Q1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Employee Satisfaction Level" axis="axisCol" compact="0" outline="0" showAll="0">
      <items count="6">
        <item n="Very Dissatisfied" x="4"/>
        <item n="Dissatisfied" x="3"/>
        <item n="Neutral" x="1"/>
        <item n="Satisfied" x="2"/>
        <item n="Very Satisfied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% of Performance Score" fld="3" subtotal="count" showDataAs="percentOfRow" baseField="0" baseItem="0" numFmtId="10"/>
  </dataFields>
  <formats count="1">
    <format dxfId="2">
      <pivotArea outline="0" fieldPosition="0">
        <references count="2">
          <reference field="3" count="1" selected="0">
            <x v="3"/>
          </reference>
          <reference field="25" count="1" selected="0">
            <x v="0"/>
          </reference>
        </references>
      </pivotArea>
    </format>
  </formats>
  <conditionalFormats count="4">
    <conditionalFormat type="all" priority="2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4"/>
            </reference>
          </references>
        </pivotArea>
      </pivotAreas>
    </conditionalFormat>
    <conditionalFormat type="all" priority="2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3"/>
            </reference>
          </references>
        </pivotArea>
      </pivotAreas>
    </conditionalFormat>
    <conditionalFormat type="all" priority="2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2"/>
            </reference>
          </references>
        </pivotArea>
      </pivotAreas>
    </conditionalFormat>
    <conditionalFormat type="all" priority="2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2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3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B3C61-7ADA-461A-B3ED-976C2D27D64D}" name="PivotTable8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:F25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axis="axisRow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18">
    <i>
      <x/>
    </i>
    <i>
      <x v="16"/>
    </i>
    <i>
      <x v="10"/>
    </i>
    <i>
      <x v="2"/>
    </i>
    <i>
      <x v="5"/>
    </i>
    <i>
      <x v="1"/>
    </i>
    <i>
      <x v="13"/>
    </i>
    <i>
      <x v="15"/>
    </i>
    <i>
      <x v="14"/>
    </i>
    <i>
      <x v="12"/>
    </i>
    <i>
      <x v="11"/>
    </i>
    <i>
      <x v="9"/>
    </i>
    <i>
      <x v="7"/>
    </i>
    <i>
      <x v="8"/>
    </i>
    <i>
      <x v="3"/>
    </i>
    <i>
      <x v="4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01519-D835-46AA-8D6E-95BD284E35D6}" name="PivotTable10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29:F33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9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92D716-70A3-4F55-885B-DA2A2FC5813D}" autoFormatId="16" applyNumberFormats="0" applyBorderFormats="0" applyFontFormats="0" applyPatternFormats="0" applyAlignmentFormats="0" applyWidthHeightFormats="0">
  <queryTableRefresh nextId="9">
    <queryTableFields count="4">
      <queryTableField id="7" name="PerformanceScore" tableColumnId="7"/>
      <queryTableField id="4" name="EngagementSurvey" tableColumnId="4"/>
      <queryTableField id="5" name="EmpSatisfaction" tableColumnId="5"/>
      <queryTableField id="6" name="Absenc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E621BD-0A26-4967-879E-F72752B082A4}" autoFormatId="16" applyNumberFormats="0" applyBorderFormats="0" applyFontFormats="0" applyPatternFormats="0" applyAlignmentFormats="0" applyWidthHeightFormats="0">
  <queryTableRefresh nextId="3">
    <queryTableFields count="2">
      <queryTableField id="1" name="PerformanceScore" tableColumnId="1"/>
      <queryTableField id="2" name="Absen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CA870-C6A4-4ABB-B039-A2C774CB495A}" name="Truncated_Employee_Performance_Score__for_Data_Model" displayName="Truncated_Employee_Performance_Score__for_Data_Model" ref="A9:D320" tableType="queryTable" totalsRowShown="0">
  <autoFilter ref="A9:D320" xr:uid="{849CA870-C6A4-4ABB-B039-A2C774CB495A}"/>
  <tableColumns count="4">
    <tableColumn id="7" xr3:uid="{48DCAEF1-4124-41FD-9097-4F329C3AFABB}" uniqueName="7" name="PerformanceScore" queryTableFieldId="7" dataDxfId="1"/>
    <tableColumn id="4" xr3:uid="{7243BE41-C2C7-4F16-B4B4-C7DF3A915D0F}" uniqueName="4" name="EngagementSurvey" queryTableFieldId="4"/>
    <tableColumn id="5" xr3:uid="{3B0B9755-AEEB-4E29-A54D-264A96E8C597}" uniqueName="5" name="EmpSatisfaction" queryTableFieldId="5"/>
    <tableColumn id="6" xr3:uid="{7A9C7F3A-91E2-41DB-BECD-B672103491B2}" uniqueName="6" name="Absenc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03718-641D-47D4-AF21-1EFA2C864D59}" name="Employee_Performance_Score_and_Absence" displayName="Employee_Performance_Score_and_Absence" ref="B10:C321" tableType="queryTable" totalsRowShown="0">
  <autoFilter ref="B10:C321" xr:uid="{69A03718-641D-47D4-AF21-1EFA2C864D59}"/>
  <tableColumns count="2">
    <tableColumn id="1" xr3:uid="{831B5E84-8F36-4019-BB6D-16F023F8589A}" uniqueName="1" name="PerformanceScore" queryTableFieldId="1" dataDxfId="0"/>
    <tableColumn id="2" xr3:uid="{CBC9CF76-8D1E-474A-9C51-B33B6BDC5592}" uniqueName="2" name="Abse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workbookViewId="0">
      <selection activeCell="C46" sqref="C46"/>
    </sheetView>
  </sheetViews>
  <sheetFormatPr defaultRowHeight="15" x14ac:dyDescent="0.25"/>
  <cols>
    <col min="2" max="2" width="31.42578125" customWidth="1"/>
    <col min="3" max="3" width="28.5703125" customWidth="1"/>
    <col min="4" max="4" width="11.28515625" bestFit="1" customWidth="1"/>
    <col min="5" max="5" width="18.42578125" customWidth="1"/>
    <col min="6" max="6" width="8.7109375" bestFit="1" customWidth="1"/>
    <col min="7" max="7" width="18.140625" customWidth="1"/>
    <col min="8" max="14" width="17.140625" customWidth="1"/>
  </cols>
  <sheetData>
    <row r="1" spans="1:17" x14ac:dyDescent="0.25">
      <c r="A1" s="4">
        <v>1</v>
      </c>
      <c r="B1" s="4" t="s">
        <v>60</v>
      </c>
    </row>
    <row r="2" spans="1:17" x14ac:dyDescent="0.25">
      <c r="B2" t="s">
        <v>64</v>
      </c>
    </row>
    <row r="3" spans="1:17" x14ac:dyDescent="0.25">
      <c r="B3" t="s">
        <v>61</v>
      </c>
    </row>
    <row r="5" spans="1:17" x14ac:dyDescent="0.25">
      <c r="A5" s="4"/>
      <c r="B5" s="4"/>
    </row>
    <row r="7" spans="1:17" x14ac:dyDescent="0.25">
      <c r="A7" s="4">
        <v>1.1000000000000001</v>
      </c>
      <c r="B7" s="4" t="s">
        <v>29</v>
      </c>
      <c r="J7" s="4">
        <v>1.2</v>
      </c>
      <c r="K7" s="4" t="s">
        <v>34</v>
      </c>
    </row>
    <row r="8" spans="1:17" x14ac:dyDescent="0.25">
      <c r="B8" s="1" t="s">
        <v>0</v>
      </c>
      <c r="C8" t="s">
        <v>30</v>
      </c>
      <c r="K8" s="1" t="s">
        <v>36</v>
      </c>
      <c r="L8" s="1" t="s">
        <v>37</v>
      </c>
    </row>
    <row r="9" spans="1:17" x14ac:dyDescent="0.25">
      <c r="B9" t="s">
        <v>1</v>
      </c>
      <c r="C9" s="2">
        <v>0.11897106109324759</v>
      </c>
      <c r="K9" s="1" t="s">
        <v>0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5</v>
      </c>
    </row>
    <row r="10" spans="1:17" x14ac:dyDescent="0.25">
      <c r="B10" t="s">
        <v>2</v>
      </c>
      <c r="C10" s="5">
        <v>0.7813504823151125</v>
      </c>
      <c r="K10" t="s">
        <v>1</v>
      </c>
      <c r="L10" s="2">
        <v>0</v>
      </c>
      <c r="M10" s="2">
        <v>0</v>
      </c>
      <c r="N10" s="2">
        <v>0.29729729729729731</v>
      </c>
      <c r="O10" s="2">
        <v>0.29729729729729731</v>
      </c>
      <c r="P10" s="2">
        <v>0.40540540540540543</v>
      </c>
      <c r="Q10" s="2">
        <v>1</v>
      </c>
    </row>
    <row r="11" spans="1:17" x14ac:dyDescent="0.25">
      <c r="B11" t="s">
        <v>3</v>
      </c>
      <c r="C11" s="2">
        <v>5.7877813504823149E-2</v>
      </c>
      <c r="K11" t="s">
        <v>2</v>
      </c>
      <c r="L11" s="2">
        <v>0</v>
      </c>
      <c r="M11" s="2">
        <v>4.11522633744856E-3</v>
      </c>
      <c r="N11" s="2">
        <v>0.35802469135802467</v>
      </c>
      <c r="O11" s="2">
        <v>0.32098765432098764</v>
      </c>
      <c r="P11" s="2">
        <v>0.3168724279835391</v>
      </c>
      <c r="Q11" s="2">
        <v>1</v>
      </c>
    </row>
    <row r="12" spans="1:17" x14ac:dyDescent="0.25">
      <c r="B12" t="s">
        <v>4</v>
      </c>
      <c r="C12" s="2">
        <v>4.1800643086816719E-2</v>
      </c>
      <c r="K12" t="s">
        <v>3</v>
      </c>
      <c r="L12" s="2">
        <v>0</v>
      </c>
      <c r="M12" s="2">
        <v>0.1111111111111111</v>
      </c>
      <c r="N12" s="2">
        <v>0.3888888888888889</v>
      </c>
      <c r="O12" s="2">
        <v>0.27777777777777779</v>
      </c>
      <c r="P12" s="2">
        <v>0.22222222222222221</v>
      </c>
      <c r="Q12" s="2">
        <v>1</v>
      </c>
    </row>
    <row r="13" spans="1:17" x14ac:dyDescent="0.25">
      <c r="B13" t="s">
        <v>5</v>
      </c>
      <c r="C13" s="2">
        <v>1</v>
      </c>
      <c r="K13" t="s">
        <v>4</v>
      </c>
      <c r="L13" s="3">
        <v>0.15384615384615385</v>
      </c>
      <c r="M13" s="2">
        <v>0.46153846153846156</v>
      </c>
      <c r="N13" s="2">
        <v>0.23076923076923078</v>
      </c>
      <c r="O13" s="2">
        <v>0</v>
      </c>
      <c r="P13" s="2">
        <v>0.15384615384615385</v>
      </c>
      <c r="Q13" s="2">
        <v>1</v>
      </c>
    </row>
    <row r="14" spans="1:17" x14ac:dyDescent="0.25">
      <c r="B14" t="s">
        <v>33</v>
      </c>
      <c r="C14" s="2"/>
      <c r="K14" t="s">
        <v>5</v>
      </c>
      <c r="L14" s="2">
        <v>6.4308681672025723E-3</v>
      </c>
      <c r="M14" s="2">
        <v>2.8938906752411574E-2</v>
      </c>
      <c r="N14" s="2">
        <v>0.34726688102893893</v>
      </c>
      <c r="O14" s="2">
        <v>0.30225080385852088</v>
      </c>
      <c r="P14" s="2">
        <v>0.31511254019292606</v>
      </c>
      <c r="Q14" s="2">
        <v>1</v>
      </c>
    </row>
    <row r="15" spans="1:17" x14ac:dyDescent="0.25">
      <c r="L15" s="2"/>
      <c r="M15" s="2"/>
      <c r="N15" s="2"/>
      <c r="O15" s="2"/>
      <c r="P15" s="2"/>
      <c r="Q15" s="2"/>
    </row>
    <row r="16" spans="1:17" x14ac:dyDescent="0.25">
      <c r="A16" s="4">
        <v>1.3</v>
      </c>
      <c r="B16" s="4" t="s">
        <v>68</v>
      </c>
      <c r="L16" s="2"/>
      <c r="M16" s="2"/>
      <c r="N16" s="2"/>
      <c r="O16" s="2"/>
      <c r="P16" s="2"/>
      <c r="Q16" s="2"/>
    </row>
    <row r="17" spans="1:11" x14ac:dyDescent="0.25">
      <c r="B17" s="1" t="s">
        <v>46</v>
      </c>
      <c r="C17" s="1" t="s">
        <v>28</v>
      </c>
    </row>
    <row r="18" spans="1:11" x14ac:dyDescent="0.25">
      <c r="B18" s="1" t="s">
        <v>0</v>
      </c>
      <c r="C18" t="s">
        <v>31</v>
      </c>
      <c r="D18" t="s">
        <v>32</v>
      </c>
      <c r="E18" t="s">
        <v>5</v>
      </c>
    </row>
    <row r="19" spans="1:11" x14ac:dyDescent="0.25">
      <c r="B19" t="s">
        <v>1</v>
      </c>
      <c r="C19" s="2">
        <v>0.12592592592592591</v>
      </c>
      <c r="D19" s="2">
        <v>0.11363636363636363</v>
      </c>
      <c r="E19" s="2">
        <v>0.11897106109324759</v>
      </c>
    </row>
    <row r="20" spans="1:11" x14ac:dyDescent="0.25">
      <c r="B20" t="s">
        <v>2</v>
      </c>
      <c r="C20" s="2">
        <v>0.74814814814814812</v>
      </c>
      <c r="D20" s="2">
        <v>0.80681818181818177</v>
      </c>
      <c r="E20" s="2">
        <v>0.7813504823151125</v>
      </c>
    </row>
    <row r="21" spans="1:11" x14ac:dyDescent="0.25">
      <c r="B21" t="s">
        <v>3</v>
      </c>
      <c r="C21" s="2">
        <v>6.6666666666666666E-2</v>
      </c>
      <c r="D21" s="2">
        <v>5.113636363636364E-2</v>
      </c>
      <c r="E21" s="2">
        <v>5.7877813504823149E-2</v>
      </c>
    </row>
    <row r="22" spans="1:11" x14ac:dyDescent="0.25">
      <c r="B22" t="s">
        <v>4</v>
      </c>
      <c r="C22" s="2">
        <v>5.9259259259259262E-2</v>
      </c>
      <c r="D22" s="2">
        <v>2.8409090909090908E-2</v>
      </c>
      <c r="E22" s="2">
        <v>4.1800643086816719E-2</v>
      </c>
    </row>
    <row r="23" spans="1:11" x14ac:dyDescent="0.25">
      <c r="B23" t="s">
        <v>5</v>
      </c>
      <c r="C23" s="2">
        <v>1</v>
      </c>
      <c r="D23" s="2">
        <v>1</v>
      </c>
      <c r="E23" s="2">
        <v>1</v>
      </c>
    </row>
    <row r="24" spans="1:11" x14ac:dyDescent="0.25">
      <c r="B24" t="s">
        <v>48</v>
      </c>
    </row>
    <row r="25" spans="1:11" x14ac:dyDescent="0.25">
      <c r="B25" t="s">
        <v>49</v>
      </c>
    </row>
    <row r="27" spans="1:11" x14ac:dyDescent="0.25">
      <c r="A27" s="4">
        <v>1.4</v>
      </c>
      <c r="B27" s="4" t="s">
        <v>69</v>
      </c>
    </row>
    <row r="28" spans="1:11" x14ac:dyDescent="0.25">
      <c r="B28" s="1" t="s">
        <v>46</v>
      </c>
      <c r="C28" s="1" t="s">
        <v>38</v>
      </c>
      <c r="K28" t="s">
        <v>47</v>
      </c>
    </row>
    <row r="29" spans="1:11" x14ac:dyDescent="0.25">
      <c r="B29" s="1" t="s">
        <v>0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5</v>
      </c>
      <c r="K29" t="s">
        <v>35</v>
      </c>
    </row>
    <row r="30" spans="1:11" x14ac:dyDescent="0.25">
      <c r="B30" t="s">
        <v>1</v>
      </c>
      <c r="C30" s="2">
        <v>0.33333333333333331</v>
      </c>
      <c r="D30" s="2">
        <v>3.4482758620689655E-2</v>
      </c>
      <c r="E30" s="2">
        <v>0.15</v>
      </c>
      <c r="F30" s="2">
        <v>0</v>
      </c>
      <c r="G30" s="2">
        <v>9.0909090909090912E-2</v>
      </c>
      <c r="H30" s="2">
        <v>0.11764705882352941</v>
      </c>
      <c r="I30" s="2">
        <v>0.11897106109324759</v>
      </c>
    </row>
    <row r="31" spans="1:11" x14ac:dyDescent="0.25">
      <c r="B31" t="s">
        <v>2</v>
      </c>
      <c r="C31" s="2">
        <v>0.66666666666666663</v>
      </c>
      <c r="D31" s="2">
        <v>0.86206896551724133</v>
      </c>
      <c r="E31" s="2">
        <v>0.72499999999999998</v>
      </c>
      <c r="F31" s="2">
        <v>1</v>
      </c>
      <c r="G31" s="2">
        <v>0.72727272727272729</v>
      </c>
      <c r="H31" s="2">
        <v>0.79679144385026734</v>
      </c>
      <c r="I31" s="2">
        <v>0.7813504823151125</v>
      </c>
    </row>
    <row r="32" spans="1:11" x14ac:dyDescent="0.25">
      <c r="B32" t="s">
        <v>3</v>
      </c>
      <c r="C32" s="2">
        <v>0</v>
      </c>
      <c r="D32" s="2">
        <v>6.8965517241379309E-2</v>
      </c>
      <c r="E32" s="2">
        <v>0.1125</v>
      </c>
      <c r="F32" s="2">
        <v>0</v>
      </c>
      <c r="G32" s="2">
        <v>0</v>
      </c>
      <c r="H32" s="2">
        <v>3.7433155080213901E-2</v>
      </c>
      <c r="I32" s="2">
        <v>5.7877813504823149E-2</v>
      </c>
    </row>
    <row r="33" spans="1:9" x14ac:dyDescent="0.25">
      <c r="B33" t="s">
        <v>4</v>
      </c>
      <c r="C33" s="2">
        <v>0</v>
      </c>
      <c r="D33" s="2">
        <v>3.4482758620689655E-2</v>
      </c>
      <c r="E33" s="2">
        <v>1.2500000000000001E-2</v>
      </c>
      <c r="F33" s="2">
        <v>0</v>
      </c>
      <c r="G33" s="2">
        <v>0.18181818181818182</v>
      </c>
      <c r="H33" s="2">
        <v>4.8128342245989303E-2</v>
      </c>
      <c r="I33" s="2">
        <v>4.1800643086816719E-2</v>
      </c>
    </row>
    <row r="34" spans="1:9" x14ac:dyDescent="0.25">
      <c r="B34" t="s">
        <v>5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 x14ac:dyDescent="0.25">
      <c r="B35" t="s">
        <v>65</v>
      </c>
    </row>
    <row r="36" spans="1:9" x14ac:dyDescent="0.25">
      <c r="B36" t="s">
        <v>66</v>
      </c>
    </row>
    <row r="37" spans="1:9" x14ac:dyDescent="0.25">
      <c r="A37" s="4"/>
    </row>
    <row r="38" spans="1:9" x14ac:dyDescent="0.25">
      <c r="A38" s="4">
        <v>1.5</v>
      </c>
      <c r="B38" s="4" t="s">
        <v>80</v>
      </c>
    </row>
    <row r="39" spans="1:9" ht="15.75" thickBot="1" x14ac:dyDescent="0.3">
      <c r="B39" s="9" t="str" cm="1">
        <f t="array" ref="B39:C43">_xlfn.GROUPBY(Employee_Performance_Score_and_Absence[[#All],[PerformanceScore]],Employee_Performance_Score_and_Absence[[#All],[Absences]],_xleta.MODE,3,0,,,)</f>
        <v>PerformanceScore</v>
      </c>
      <c r="C39" s="9" t="str">
        <v>Absences</v>
      </c>
    </row>
    <row r="40" spans="1:9" ht="15.75" thickTop="1" x14ac:dyDescent="0.25">
      <c r="B40" s="8" t="str">
        <v>Exceeds</v>
      </c>
      <c r="C40" s="8">
        <v>1</v>
      </c>
    </row>
    <row r="41" spans="1:9" x14ac:dyDescent="0.25">
      <c r="B41" s="7" t="str">
        <v>Fully Meets</v>
      </c>
      <c r="C41" s="7">
        <v>2</v>
      </c>
    </row>
    <row r="42" spans="1:9" x14ac:dyDescent="0.25">
      <c r="B42" s="7" t="str">
        <v>Needs Improvement</v>
      </c>
      <c r="C42" s="7">
        <v>16</v>
      </c>
    </row>
    <row r="43" spans="1:9" x14ac:dyDescent="0.25">
      <c r="B43" s="7" t="str">
        <v>PIP</v>
      </c>
      <c r="C43" s="7">
        <v>5</v>
      </c>
    </row>
    <row r="44" spans="1:9" x14ac:dyDescent="0.25">
      <c r="B44" t="s">
        <v>82</v>
      </c>
    </row>
    <row r="45" spans="1:9" x14ac:dyDescent="0.25">
      <c r="B45" t="s">
        <v>83</v>
      </c>
    </row>
    <row r="46" spans="1:9" x14ac:dyDescent="0.25">
      <c r="B46" s="4" t="s">
        <v>81</v>
      </c>
    </row>
    <row r="48" spans="1:9" x14ac:dyDescent="0.25">
      <c r="A48" s="4">
        <v>1.6</v>
      </c>
      <c r="B48" s="4" t="s">
        <v>70</v>
      </c>
    </row>
    <row r="49" spans="1:6" x14ac:dyDescent="0.25">
      <c r="B49" s="1" t="s">
        <v>46</v>
      </c>
      <c r="C49" s="1" t="s">
        <v>0</v>
      </c>
    </row>
    <row r="50" spans="1:6" x14ac:dyDescent="0.25">
      <c r="B50" s="1" t="s">
        <v>50</v>
      </c>
      <c r="C50" t="s">
        <v>1</v>
      </c>
      <c r="D50" t="s">
        <v>2</v>
      </c>
      <c r="E50" t="s">
        <v>3</v>
      </c>
      <c r="F50" t="s">
        <v>4</v>
      </c>
    </row>
    <row r="51" spans="1:6" x14ac:dyDescent="0.25">
      <c r="B51" t="s">
        <v>52</v>
      </c>
      <c r="C51" s="2">
        <v>0.12918660287081341</v>
      </c>
      <c r="D51" s="2">
        <v>0.76076555023923442</v>
      </c>
      <c r="E51" s="2">
        <v>7.1770334928229665E-2</v>
      </c>
      <c r="F51" s="2">
        <v>3.8277511961722487E-2</v>
      </c>
    </row>
    <row r="52" spans="1:6" x14ac:dyDescent="0.25">
      <c r="B52" t="s">
        <v>53</v>
      </c>
      <c r="C52" s="2">
        <v>6.4516129032258063E-2</v>
      </c>
      <c r="D52" s="2">
        <v>0.77419354838709675</v>
      </c>
      <c r="E52" s="2">
        <v>3.2258064516129031E-2</v>
      </c>
      <c r="F52" s="2">
        <v>0.12903225806451613</v>
      </c>
    </row>
    <row r="53" spans="1:6" x14ac:dyDescent="0.25">
      <c r="B53" t="s">
        <v>54</v>
      </c>
      <c r="C53" s="2">
        <v>0.18181818181818182</v>
      </c>
      <c r="D53" s="2">
        <v>0.72727272727272729</v>
      </c>
      <c r="E53" s="2">
        <v>9.0909090909090912E-2</v>
      </c>
      <c r="F53" s="2">
        <v>0</v>
      </c>
    </row>
    <row r="54" spans="1:6" x14ac:dyDescent="0.25">
      <c r="B54" t="s">
        <v>51</v>
      </c>
      <c r="C54" s="2">
        <v>0.12</v>
      </c>
      <c r="D54" s="2">
        <v>0.84</v>
      </c>
      <c r="E54" s="2">
        <v>0.02</v>
      </c>
      <c r="F54" s="2">
        <v>0.02</v>
      </c>
    </row>
    <row r="55" spans="1:6" x14ac:dyDescent="0.25">
      <c r="B55" t="s">
        <v>56</v>
      </c>
      <c r="C55" s="2">
        <v>0</v>
      </c>
      <c r="D55" s="2">
        <v>1</v>
      </c>
      <c r="E55" s="2">
        <v>0</v>
      </c>
      <c r="F55" s="2">
        <v>0</v>
      </c>
    </row>
    <row r="56" spans="1:6" x14ac:dyDescent="0.25">
      <c r="B56" t="s">
        <v>55</v>
      </c>
      <c r="C56" s="2">
        <v>0</v>
      </c>
      <c r="D56" s="2">
        <v>1</v>
      </c>
      <c r="E56" s="2">
        <v>0</v>
      </c>
      <c r="F56" s="2">
        <v>0</v>
      </c>
    </row>
    <row r="57" spans="1:6" x14ac:dyDescent="0.25">
      <c r="B57" t="s">
        <v>5</v>
      </c>
      <c r="C57" s="2">
        <v>0.11897106109324759</v>
      </c>
      <c r="D57" s="2">
        <v>0.7813504823151125</v>
      </c>
      <c r="E57" s="2">
        <v>5.7877813504823149E-2</v>
      </c>
      <c r="F57" s="2">
        <v>4.1800643086816719E-2</v>
      </c>
    </row>
    <row r="58" spans="1:6" x14ac:dyDescent="0.25">
      <c r="B58" s="4" t="s">
        <v>57</v>
      </c>
    </row>
    <row r="59" spans="1:6" x14ac:dyDescent="0.25">
      <c r="B59" t="s">
        <v>58</v>
      </c>
    </row>
    <row r="60" spans="1:6" x14ac:dyDescent="0.25">
      <c r="B60" t="s">
        <v>59</v>
      </c>
    </row>
    <row r="62" spans="1:6" x14ac:dyDescent="0.25">
      <c r="B62" s="4" t="s">
        <v>92</v>
      </c>
    </row>
    <row r="63" spans="1:6" x14ac:dyDescent="0.25">
      <c r="A63" s="4">
        <v>1.7</v>
      </c>
      <c r="B63" s="1" t="s">
        <v>0</v>
      </c>
      <c r="C63" t="s">
        <v>91</v>
      </c>
    </row>
    <row r="64" spans="1:6" x14ac:dyDescent="0.25">
      <c r="B64" t="s">
        <v>1</v>
      </c>
      <c r="C64" s="11">
        <v>4.4786486486486492</v>
      </c>
    </row>
    <row r="65" spans="2:3" x14ac:dyDescent="0.25">
      <c r="B65" t="s">
        <v>2</v>
      </c>
      <c r="C65" s="11">
        <v>4.237901234567901</v>
      </c>
    </row>
    <row r="66" spans="2:3" x14ac:dyDescent="0.25">
      <c r="B66" t="s">
        <v>3</v>
      </c>
      <c r="C66" s="11">
        <v>2.9911111111111111</v>
      </c>
    </row>
    <row r="67" spans="2:3" x14ac:dyDescent="0.25">
      <c r="B67" t="s">
        <v>4</v>
      </c>
      <c r="C67" s="11">
        <v>2.2192307692307689</v>
      </c>
    </row>
    <row r="68" spans="2:3" x14ac:dyDescent="0.25">
      <c r="B68" t="s">
        <v>5</v>
      </c>
      <c r="C68" s="11">
        <v>4.1099999999999994</v>
      </c>
    </row>
    <row r="69" spans="2:3" x14ac:dyDescent="0.25">
      <c r="B69" t="s">
        <v>93</v>
      </c>
    </row>
    <row r="74" spans="2:3" x14ac:dyDescent="0.25">
      <c r="B74" t="s">
        <v>84</v>
      </c>
    </row>
    <row r="75" spans="2:3" x14ac:dyDescent="0.25">
      <c r="B75" s="4" t="s">
        <v>99</v>
      </c>
    </row>
  </sheetData>
  <conditionalFormatting pivot="1" sqref="M10:M13">
    <cfRule type="top10" dxfId="6" priority="26" percent="1" rank="10"/>
  </conditionalFormatting>
  <conditionalFormatting pivot="1" sqref="N10:N13">
    <cfRule type="top10" dxfId="5" priority="25" percent="1" rank="10"/>
  </conditionalFormatting>
  <conditionalFormatting pivot="1" sqref="O10:O13">
    <cfRule type="top10" dxfId="4" priority="24" percent="1" rank="10"/>
  </conditionalFormatting>
  <conditionalFormatting pivot="1" sqref="P10:P13">
    <cfRule type="top10" dxfId="3" priority="23" percent="1" rank="10"/>
  </conditionalFormatting>
  <conditionalFormatting pivot="1" sqref="C19:D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1:F56">
    <cfRule type="colorScale" priority="14">
      <colorScale>
        <cfvo type="min"/>
        <cfvo type="percentile" val="50"/>
        <cfvo type="max"/>
        <color rgb="FFFCFCFF"/>
        <color rgb="FFFFEB84"/>
        <color rgb="FF63BE7B"/>
      </colorScale>
    </cfRule>
  </conditionalFormatting>
  <conditionalFormatting pivot="1" sqref="C51:C56">
    <cfRule type="colorScale" priority="13">
      <colorScale>
        <cfvo type="min"/>
        <cfvo type="max"/>
        <color theme="0"/>
        <color rgb="FFFFEF9C"/>
      </colorScale>
    </cfRule>
  </conditionalFormatting>
  <conditionalFormatting pivot="1" sqref="E51:F56">
    <cfRule type="colorScale" priority="12">
      <colorScale>
        <cfvo type="min"/>
        <cfvo type="max"/>
        <color theme="0"/>
        <color rgb="FFFF8B8B"/>
      </colorScale>
    </cfRule>
  </conditionalFormatting>
  <conditionalFormatting pivot="1" sqref="C30:H33">
    <cfRule type="colorScale" priority="11">
      <colorScale>
        <cfvo type="min"/>
        <cfvo type="max"/>
        <color rgb="FFFCFCFF"/>
        <color rgb="FF63BE7B"/>
      </colorScale>
    </cfRule>
  </conditionalFormatting>
  <conditionalFormatting pivot="1" sqref="C30:H30">
    <cfRule type="colorScale" priority="10">
      <colorScale>
        <cfvo type="min"/>
        <cfvo type="max"/>
        <color theme="0"/>
        <color rgb="FFFFEF9C"/>
      </colorScale>
    </cfRule>
  </conditionalFormatting>
  <conditionalFormatting pivot="1" sqref="C32:H33">
    <cfRule type="colorScale" priority="9">
      <colorScale>
        <cfvo type="min"/>
        <cfvo type="max"/>
        <color theme="0"/>
        <color rgb="FFFF8B8B"/>
      </colorScale>
    </cfRule>
  </conditionalFormatting>
  <conditionalFormatting sqref="C40:C43">
    <cfRule type="colorScale" priority="5">
      <colorScale>
        <cfvo type="min"/>
        <cfvo type="max"/>
        <color rgb="FFFCFCFF"/>
        <color rgb="FFFF8B8B"/>
      </colorScale>
    </cfRule>
  </conditionalFormatting>
  <conditionalFormatting pivot="1" sqref="C64:C67">
    <cfRule type="colorScale" priority="1">
      <colorScale>
        <cfvo type="min"/>
        <cfvo type="max"/>
        <color rgb="FFFF8B8B"/>
        <color rgb="FFFCFCFF"/>
      </colorScale>
    </cfRule>
  </conditionalFormatting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546-D924-47A9-84B0-FE3BDE83BEFC}">
  <dimension ref="A1:R320"/>
  <sheetViews>
    <sheetView tabSelected="1" topLeftCell="C1" workbookViewId="0">
      <selection activeCell="F2" sqref="F2"/>
    </sheetView>
  </sheetViews>
  <sheetFormatPr defaultRowHeight="15" x14ac:dyDescent="0.25"/>
  <cols>
    <col min="1" max="1" width="39.42578125" bestFit="1" customWidth="1"/>
    <col min="2" max="2" width="20.5703125" bestFit="1" customWidth="1"/>
    <col min="3" max="3" width="17.5703125" bestFit="1" customWidth="1"/>
    <col min="4" max="5" width="11.7109375" bestFit="1" customWidth="1"/>
    <col min="6" max="6" width="6.5703125" customWidth="1"/>
    <col min="7" max="7" width="10.42578125" customWidth="1"/>
    <col min="8" max="8" width="36.7109375" customWidth="1"/>
    <col min="9" max="9" width="37.140625" bestFit="1" customWidth="1"/>
    <col min="10" max="10" width="27.7109375" bestFit="1" customWidth="1"/>
    <col min="11" max="11" width="17.140625" customWidth="1"/>
    <col min="12" max="13" width="15.42578125" customWidth="1"/>
    <col min="14" max="14" width="13.85546875" bestFit="1" customWidth="1"/>
    <col min="16" max="21" width="14.140625" customWidth="1"/>
  </cols>
  <sheetData>
    <row r="1" spans="1:18" x14ac:dyDescent="0.25">
      <c r="A1" s="7" t="s">
        <v>85</v>
      </c>
      <c r="B1" s="7" t="s">
        <v>86</v>
      </c>
      <c r="C1" s="7" t="s">
        <v>87</v>
      </c>
      <c r="D1" s="7" t="s">
        <v>88</v>
      </c>
      <c r="H1" s="7" t="s">
        <v>101</v>
      </c>
      <c r="I1" s="10">
        <v>0.5</v>
      </c>
      <c r="J1" s="7" t="s">
        <v>100</v>
      </c>
      <c r="K1" s="10">
        <f>SUM(J10:J320)</f>
        <v>-20.022805498439418</v>
      </c>
      <c r="P1" t="s">
        <v>102</v>
      </c>
      <c r="Q1" t="s">
        <v>102</v>
      </c>
    </row>
    <row r="2" spans="1:18" x14ac:dyDescent="0.25">
      <c r="A2" s="10">
        <v>10.353027584763648</v>
      </c>
      <c r="B2" s="10">
        <v>-2.8111015531020977</v>
      </c>
      <c r="C2" s="10">
        <v>-0.69924710453686234</v>
      </c>
      <c r="D2" s="10">
        <v>-7.8269647879355177E-3</v>
      </c>
      <c r="P2">
        <v>0</v>
      </c>
      <c r="Q2">
        <v>1</v>
      </c>
    </row>
    <row r="3" spans="1:18" x14ac:dyDescent="0.25">
      <c r="N3" t="s">
        <v>103</v>
      </c>
      <c r="O3">
        <v>0</v>
      </c>
      <c r="P3" s="12">
        <f>COUNTIFS(Truncated_Employee_Performance_Score__for_Data_Model[PerformanceScore],$O3,predicted,P$2)</f>
        <v>278</v>
      </c>
      <c r="Q3" s="12">
        <f>COUNTIFS(Truncated_Employee_Performance_Score__for_Data_Model[PerformanceScore],$O3,predicted,Q$2)</f>
        <v>2</v>
      </c>
      <c r="R3" s="13">
        <f>SUM(P3:Q3)</f>
        <v>280</v>
      </c>
    </row>
    <row r="4" spans="1:18" x14ac:dyDescent="0.25">
      <c r="N4" t="s">
        <v>103</v>
      </c>
      <c r="O4">
        <v>1</v>
      </c>
      <c r="P4" s="12">
        <f>COUNTIFS(Truncated_Employee_Performance_Score__for_Data_Model[PerformanceScore],$O4,predicted,P$2)</f>
        <v>10</v>
      </c>
      <c r="Q4" s="12">
        <f>COUNTIFS(Truncated_Employee_Performance_Score__for_Data_Model[PerformanceScore],$O4,predicted,Q$2)</f>
        <v>21</v>
      </c>
      <c r="R4" s="13">
        <f>SUM(P4:Q4)</f>
        <v>31</v>
      </c>
    </row>
    <row r="5" spans="1:18" x14ac:dyDescent="0.25">
      <c r="A5" s="15">
        <f>EXP(A2)/(EXP(A2)+1)</f>
        <v>0.99996810494195298</v>
      </c>
      <c r="O5" t="s">
        <v>104</v>
      </c>
      <c r="P5" s="13">
        <f>SUM(P3:P4)</f>
        <v>288</v>
      </c>
      <c r="Q5" s="13">
        <f>SUM(Q3:Q4)</f>
        <v>23</v>
      </c>
      <c r="R5" s="14">
        <f>SUM(R3:R4)</f>
        <v>311</v>
      </c>
    </row>
    <row r="7" spans="1:18" x14ac:dyDescent="0.25">
      <c r="P7" t="s">
        <v>105</v>
      </c>
    </row>
    <row r="8" spans="1:18" x14ac:dyDescent="0.25">
      <c r="A8" t="s">
        <v>110</v>
      </c>
      <c r="P8" t="s">
        <v>106</v>
      </c>
    </row>
    <row r="9" spans="1:18" x14ac:dyDescent="0.25">
      <c r="A9" t="s">
        <v>0</v>
      </c>
      <c r="B9" t="s">
        <v>89</v>
      </c>
      <c r="C9" t="s">
        <v>90</v>
      </c>
      <c r="D9" t="s">
        <v>78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102</v>
      </c>
      <c r="P9" t="s">
        <v>107</v>
      </c>
    </row>
    <row r="10" spans="1:18" x14ac:dyDescent="0.25">
      <c r="A10">
        <v>0</v>
      </c>
      <c r="B10">
        <v>4.5999999999999996</v>
      </c>
      <c r="C10">
        <v>5</v>
      </c>
      <c r="D10">
        <v>1</v>
      </c>
      <c r="F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-6.0821020469782487</v>
      </c>
      <c r="G10">
        <f>EXP(F10)</f>
        <v>2.2833718498333111E-3</v>
      </c>
      <c r="H10">
        <f>G10/(G10+1)</f>
        <v>2.2781699407215311E-3</v>
      </c>
      <c r="I10">
        <f>IF(Truncated_Employee_Performance_Score__for_Data_Model[[#This Row],[PerformanceScore]]=1,H10,1-H10)</f>
        <v>0.9977218300592785</v>
      </c>
      <c r="J10">
        <f>LOG(I10)</f>
        <v>-9.9052535553417883E-4</v>
      </c>
      <c r="K10">
        <f>IF(H10&gt;$I$1,1,0)</f>
        <v>0</v>
      </c>
      <c r="P10" t="s">
        <v>108</v>
      </c>
    </row>
    <row r="11" spans="1:18" x14ac:dyDescent="0.25">
      <c r="A11">
        <v>0</v>
      </c>
      <c r="B11">
        <v>4.96</v>
      </c>
      <c r="C11">
        <v>3</v>
      </c>
      <c r="D11">
        <v>17</v>
      </c>
      <c r="F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-5.8208358336282489</v>
      </c>
      <c r="G11">
        <f t="shared" ref="G11:G74" si="0">EXP(F11)</f>
        <v>2.9651257569277907E-3</v>
      </c>
      <c r="H11">
        <f t="shared" ref="H11:H74" si="1">G11/(G11+1)</f>
        <v>2.9563597784021049E-3</v>
      </c>
      <c r="I11">
        <f>IF(Truncated_Employee_Performance_Score__for_Data_Model[[#This Row],[PerformanceScore]]=1,H11,1-H11)</f>
        <v>0.99704364022159786</v>
      </c>
      <c r="J11">
        <f t="shared" ref="J11:J74" si="2">LOG(I11)</f>
        <v>-1.2858323677359253E-3</v>
      </c>
      <c r="K11">
        <f t="shared" ref="K11:K74" si="3">IF(H11&gt;$I$1,1,0)</f>
        <v>0</v>
      </c>
      <c r="P11" t="s">
        <v>109</v>
      </c>
    </row>
    <row r="12" spans="1:18" x14ac:dyDescent="0.25">
      <c r="A12">
        <v>0</v>
      </c>
      <c r="B12">
        <v>3.02</v>
      </c>
      <c r="C12">
        <v>3</v>
      </c>
      <c r="D12">
        <v>3</v>
      </c>
      <c r="F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-0.25772131357907996</v>
      </c>
      <c r="G12">
        <f t="shared" si="0"/>
        <v>0.77281057391200858</v>
      </c>
      <c r="H12">
        <f t="shared" si="1"/>
        <v>0.43592394206374252</v>
      </c>
      <c r="I12">
        <f>IF(Truncated_Employee_Performance_Score__for_Data_Model[[#This Row],[PerformanceScore]]=1,H12,1-H12)</f>
        <v>0.56407605793625748</v>
      </c>
      <c r="J12">
        <f t="shared" si="2"/>
        <v>-0.24866233340141694</v>
      </c>
      <c r="K12">
        <f t="shared" si="3"/>
        <v>0</v>
      </c>
    </row>
    <row r="13" spans="1:18" x14ac:dyDescent="0.25">
      <c r="A13">
        <v>0</v>
      </c>
      <c r="B13">
        <v>4.84</v>
      </c>
      <c r="C13">
        <v>5</v>
      </c>
      <c r="D13">
        <v>15</v>
      </c>
      <c r="F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-6.8663439267538493</v>
      </c>
      <c r="G13">
        <f t="shared" si="0"/>
        <v>1.0422807618889686E-3</v>
      </c>
      <c r="H13">
        <f t="shared" si="1"/>
        <v>1.0411955438042967E-3</v>
      </c>
      <c r="I13">
        <f>IF(Truncated_Employee_Performance_Score__for_Data_Model[[#This Row],[PerformanceScore]]=1,H13,1-H13)</f>
        <v>0.99895880445619567</v>
      </c>
      <c r="J13">
        <f t="shared" si="2"/>
        <v>-4.5242104954014531E-4</v>
      </c>
      <c r="K13">
        <f t="shared" si="3"/>
        <v>0</v>
      </c>
    </row>
    <row r="14" spans="1:18" x14ac:dyDescent="0.25">
      <c r="A14">
        <v>0</v>
      </c>
      <c r="B14">
        <v>5</v>
      </c>
      <c r="C14">
        <v>4</v>
      </c>
      <c r="D14">
        <v>2</v>
      </c>
      <c r="F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-6.5151225284701617</v>
      </c>
      <c r="G14">
        <f t="shared" si="0"/>
        <v>1.4808744390730731E-3</v>
      </c>
      <c r="H14">
        <f t="shared" si="1"/>
        <v>1.478684692708193E-3</v>
      </c>
      <c r="I14">
        <f>IF(Truncated_Employee_Performance_Score__for_Data_Model[[#This Row],[PerformanceScore]]=1,H14,1-H14)</f>
        <v>0.99852131530729182</v>
      </c>
      <c r="J14">
        <f t="shared" si="2"/>
        <v>-6.4265986535581735E-4</v>
      </c>
      <c r="K14">
        <f t="shared" si="3"/>
        <v>0</v>
      </c>
    </row>
    <row r="15" spans="1:18" x14ac:dyDescent="0.25">
      <c r="A15">
        <v>0</v>
      </c>
      <c r="B15">
        <v>5</v>
      </c>
      <c r="C15">
        <v>5</v>
      </c>
      <c r="D15">
        <v>15</v>
      </c>
      <c r="F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-7.3161201752501857</v>
      </c>
      <c r="G15">
        <f t="shared" si="0"/>
        <v>6.6473627477653581E-4</v>
      </c>
      <c r="H15">
        <f t="shared" si="1"/>
        <v>6.6429469399629495E-4</v>
      </c>
      <c r="I15">
        <f>IF(Truncated_Employee_Performance_Score__for_Data_Model[[#This Row],[PerformanceScore]]=1,H15,1-H15)</f>
        <v>0.99933570530600369</v>
      </c>
      <c r="J15">
        <f t="shared" si="2"/>
        <v>-2.8859538676859957E-4</v>
      </c>
      <c r="K15">
        <f t="shared" si="3"/>
        <v>0</v>
      </c>
    </row>
    <row r="16" spans="1:18" x14ac:dyDescent="0.25">
      <c r="A16">
        <v>0</v>
      </c>
      <c r="B16">
        <v>3.04</v>
      </c>
      <c r="C16">
        <v>3</v>
      </c>
      <c r="D16">
        <v>19</v>
      </c>
      <c r="F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-0.43917478124809006</v>
      </c>
      <c r="G16">
        <f t="shared" si="0"/>
        <v>0.64456811136495473</v>
      </c>
      <c r="H16">
        <f t="shared" si="1"/>
        <v>0.39193761992014892</v>
      </c>
      <c r="I16">
        <f>IF(Truncated_Employee_Performance_Score__for_Data_Model[[#This Row],[PerformanceScore]]=1,H16,1-H16)</f>
        <v>0.60806238007985103</v>
      </c>
      <c r="J16">
        <f t="shared" si="2"/>
        <v>-0.21605186491347209</v>
      </c>
      <c r="K16">
        <f t="shared" si="3"/>
        <v>0</v>
      </c>
    </row>
    <row r="17" spans="1:11" x14ac:dyDescent="0.25">
      <c r="A17">
        <v>0</v>
      </c>
      <c r="B17">
        <v>5</v>
      </c>
      <c r="C17">
        <v>4</v>
      </c>
      <c r="D17">
        <v>19</v>
      </c>
      <c r="F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-6.6481809298650658</v>
      </c>
      <c r="G17">
        <f t="shared" si="0"/>
        <v>1.2963781647006545E-3</v>
      </c>
      <c r="H17">
        <f t="shared" si="1"/>
        <v>1.2946997442224012E-3</v>
      </c>
      <c r="I17">
        <f>IF(Truncated_Employee_Performance_Score__for_Data_Model[[#This Row],[PerformanceScore]]=1,H17,1-H17)</f>
        <v>0.99870530025577764</v>
      </c>
      <c r="J17">
        <f t="shared" si="2"/>
        <v>-5.626452616207862E-4</v>
      </c>
      <c r="K17">
        <f t="shared" si="3"/>
        <v>0</v>
      </c>
    </row>
    <row r="18" spans="1:11" x14ac:dyDescent="0.25">
      <c r="A18">
        <v>0</v>
      </c>
      <c r="B18">
        <v>4.46</v>
      </c>
      <c r="C18">
        <v>3</v>
      </c>
      <c r="D18">
        <v>4</v>
      </c>
      <c r="F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-4.3135345148340374</v>
      </c>
      <c r="G18">
        <f t="shared" si="0"/>
        <v>1.338615232644742E-2</v>
      </c>
      <c r="H18">
        <f t="shared" si="1"/>
        <v>1.3209330219992259E-2</v>
      </c>
      <c r="I18">
        <f>IF(Truncated_Employee_Performance_Score__for_Data_Model[[#This Row],[PerformanceScore]]=1,H18,1-H18)</f>
        <v>0.98679066978000773</v>
      </c>
      <c r="J18">
        <f t="shared" si="2"/>
        <v>-5.7749654674798161E-3</v>
      </c>
      <c r="K18">
        <f t="shared" si="3"/>
        <v>0</v>
      </c>
    </row>
    <row r="19" spans="1:11" x14ac:dyDescent="0.25">
      <c r="A19">
        <v>0</v>
      </c>
      <c r="B19">
        <v>5</v>
      </c>
      <c r="C19">
        <v>5</v>
      </c>
      <c r="D19">
        <v>16</v>
      </c>
      <c r="F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-7.323947140038122</v>
      </c>
      <c r="G19">
        <f t="shared" si="0"/>
        <v>6.5955371567193968E-4</v>
      </c>
      <c r="H19">
        <f t="shared" si="1"/>
        <v>6.5911899129216303E-4</v>
      </c>
      <c r="I19">
        <f>IF(Truncated_Employee_Performance_Score__for_Data_Model[[#This Row],[PerformanceScore]]=1,H19,1-H19)</f>
        <v>0.99934088100870788</v>
      </c>
      <c r="J19">
        <f t="shared" si="2"/>
        <v>-2.8634611928850771E-4</v>
      </c>
      <c r="K19">
        <f t="shared" si="3"/>
        <v>0</v>
      </c>
    </row>
    <row r="20" spans="1:11" x14ac:dyDescent="0.25">
      <c r="A20">
        <v>0</v>
      </c>
      <c r="B20">
        <v>4.2</v>
      </c>
      <c r="C20">
        <v>4</v>
      </c>
      <c r="D20">
        <v>12</v>
      </c>
      <c r="F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-4.3445109338678387</v>
      </c>
      <c r="G20">
        <f t="shared" si="0"/>
        <v>1.2977853724687386E-2</v>
      </c>
      <c r="H20">
        <f t="shared" si="1"/>
        <v>1.2811586824892795E-2</v>
      </c>
      <c r="I20">
        <f>IF(Truncated_Employee_Performance_Score__for_Data_Model[[#This Row],[PerformanceScore]]=1,H20,1-H20)</f>
        <v>0.98718841317510719</v>
      </c>
      <c r="J20">
        <f t="shared" si="2"/>
        <v>-5.5999506808142394E-3</v>
      </c>
      <c r="K20">
        <f t="shared" si="3"/>
        <v>0</v>
      </c>
    </row>
    <row r="21" spans="1:11" x14ac:dyDescent="0.25">
      <c r="A21">
        <v>0</v>
      </c>
      <c r="B21">
        <v>4.2</v>
      </c>
      <c r="C21">
        <v>3</v>
      </c>
      <c r="D21">
        <v>15</v>
      </c>
      <c r="F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-3.6687447236947826</v>
      </c>
      <c r="G21">
        <f t="shared" si="0"/>
        <v>2.5508470036020695E-2</v>
      </c>
      <c r="H21">
        <f t="shared" si="1"/>
        <v>2.4873973040051751E-2</v>
      </c>
      <c r="I21">
        <f>IF(Truncated_Employee_Performance_Score__for_Data_Model[[#This Row],[PerformanceScore]]=1,H21,1-H21)</f>
        <v>0.97512602695994821</v>
      </c>
      <c r="J21">
        <f t="shared" si="2"/>
        <v>-1.0939251710444881E-2</v>
      </c>
      <c r="K21">
        <f t="shared" si="3"/>
        <v>0</v>
      </c>
    </row>
    <row r="22" spans="1:11" x14ac:dyDescent="0.25">
      <c r="A22">
        <v>0</v>
      </c>
      <c r="B22">
        <v>4.28</v>
      </c>
      <c r="C22">
        <v>4</v>
      </c>
      <c r="D22">
        <v>9</v>
      </c>
      <c r="F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-4.5459181637521997</v>
      </c>
      <c r="G22">
        <f t="shared" si="0"/>
        <v>1.0610426133786188E-2</v>
      </c>
      <c r="H22">
        <f t="shared" si="1"/>
        <v>1.0499026983501121E-2</v>
      </c>
      <c r="I22">
        <f>IF(Truncated_Employee_Performance_Score__for_Data_Model[[#This Row],[PerformanceScore]]=1,H22,1-H22)</f>
        <v>0.98950097301649886</v>
      </c>
      <c r="J22">
        <f t="shared" si="2"/>
        <v>-4.5837743979704887E-3</v>
      </c>
      <c r="K22">
        <f t="shared" si="3"/>
        <v>0</v>
      </c>
    </row>
    <row r="23" spans="1:11" x14ac:dyDescent="0.25">
      <c r="A23">
        <v>0</v>
      </c>
      <c r="B23">
        <v>4.5999999999999996</v>
      </c>
      <c r="C23">
        <v>4</v>
      </c>
      <c r="D23">
        <v>7</v>
      </c>
      <c r="F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-5.4298167311689998</v>
      </c>
      <c r="G23">
        <f t="shared" si="0"/>
        <v>4.3838991611257257E-3</v>
      </c>
      <c r="H23">
        <f t="shared" si="1"/>
        <v>4.3647644738104762E-3</v>
      </c>
      <c r="I23">
        <f>IF(Truncated_Employee_Performance_Score__for_Data_Model[[#This Row],[PerformanceScore]]=1,H23,1-H23)</f>
        <v>0.99563523552618949</v>
      </c>
      <c r="J23">
        <f t="shared" si="2"/>
        <v>-1.8997421118488835E-3</v>
      </c>
      <c r="K23">
        <f t="shared" si="3"/>
        <v>0</v>
      </c>
    </row>
    <row r="24" spans="1:11" x14ac:dyDescent="0.25">
      <c r="A24">
        <v>0</v>
      </c>
      <c r="B24">
        <v>5</v>
      </c>
      <c r="C24">
        <v>5</v>
      </c>
      <c r="D24">
        <v>1</v>
      </c>
      <c r="F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-7.2065426682190887</v>
      </c>
      <c r="G24">
        <f t="shared" si="0"/>
        <v>7.4171708970856385E-4</v>
      </c>
      <c r="H24">
        <f t="shared" si="1"/>
        <v>7.4116735321634922E-4</v>
      </c>
      <c r="I24">
        <f>IF(Truncated_Employee_Performance_Score__for_Data_Model[[#This Row],[PerformanceScore]]=1,H24,1-H24)</f>
        <v>0.99925883264678361</v>
      </c>
      <c r="J24">
        <f t="shared" si="2"/>
        <v>-3.2200423592833771E-4</v>
      </c>
      <c r="K24">
        <f t="shared" si="3"/>
        <v>0</v>
      </c>
    </row>
    <row r="25" spans="1:11" x14ac:dyDescent="0.25">
      <c r="A25">
        <v>0</v>
      </c>
      <c r="B25">
        <v>5</v>
      </c>
      <c r="C25">
        <v>4</v>
      </c>
      <c r="D25">
        <v>20</v>
      </c>
      <c r="F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-6.6560078946530012</v>
      </c>
      <c r="G25">
        <f t="shared" si="0"/>
        <v>1.2862710640121494E-3</v>
      </c>
      <c r="H25">
        <f t="shared" si="1"/>
        <v>1.284618696154996E-3</v>
      </c>
      <c r="I25">
        <f>IF(Truncated_Employee_Performance_Score__for_Data_Model[[#This Row],[PerformanceScore]]=1,H25,1-H25)</f>
        <v>0.99871538130384496</v>
      </c>
      <c r="J25">
        <f t="shared" si="2"/>
        <v>-5.5826146446889282E-4</v>
      </c>
      <c r="K25">
        <f t="shared" si="3"/>
        <v>0</v>
      </c>
    </row>
    <row r="26" spans="1:11" x14ac:dyDescent="0.25">
      <c r="A26">
        <v>0</v>
      </c>
      <c r="B26">
        <v>4.4000000000000004</v>
      </c>
      <c r="C26">
        <v>3</v>
      </c>
      <c r="D26">
        <v>16</v>
      </c>
      <c r="F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-4.2387919991031389</v>
      </c>
      <c r="G26">
        <f t="shared" si="0"/>
        <v>1.4425006743470321E-2</v>
      </c>
      <c r="H26">
        <f t="shared" si="1"/>
        <v>1.421988480920615E-2</v>
      </c>
      <c r="I26">
        <f>IF(Truncated_Employee_Performance_Score__for_Data_Model[[#This Row],[PerformanceScore]]=1,H26,1-H26)</f>
        <v>0.98578011519079389</v>
      </c>
      <c r="J26">
        <f t="shared" si="2"/>
        <v>-6.2199465282322744E-3</v>
      </c>
      <c r="K26">
        <f t="shared" si="3"/>
        <v>0</v>
      </c>
    </row>
    <row r="27" spans="1:11" x14ac:dyDescent="0.25">
      <c r="A27">
        <v>0</v>
      </c>
      <c r="B27">
        <v>5</v>
      </c>
      <c r="C27">
        <v>5</v>
      </c>
      <c r="D27">
        <v>12</v>
      </c>
      <c r="F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-7.2926392808863794</v>
      </c>
      <c r="G27">
        <f t="shared" si="0"/>
        <v>6.8052957176074306E-4</v>
      </c>
      <c r="H27">
        <f t="shared" si="1"/>
        <v>6.8006676621556171E-4</v>
      </c>
      <c r="I27">
        <f>IF(Truncated_Employee_Performance_Score__for_Data_Model[[#This Row],[PerformanceScore]]=1,H27,1-H27)</f>
        <v>0.99931993323378443</v>
      </c>
      <c r="J27">
        <f t="shared" si="2"/>
        <v>-2.9544971805114988E-4</v>
      </c>
      <c r="K27">
        <f t="shared" si="3"/>
        <v>0</v>
      </c>
    </row>
    <row r="28" spans="1:11" x14ac:dyDescent="0.25">
      <c r="A28">
        <v>0</v>
      </c>
      <c r="B28">
        <v>4.5</v>
      </c>
      <c r="C28">
        <v>4</v>
      </c>
      <c r="D28">
        <v>8</v>
      </c>
      <c r="F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-5.1565335406467261</v>
      </c>
      <c r="G28">
        <f t="shared" si="0"/>
        <v>5.7616375912378252E-3</v>
      </c>
      <c r="H28">
        <f t="shared" si="1"/>
        <v>5.7286312938289582E-3</v>
      </c>
      <c r="I28">
        <f>IF(Truncated_Employee_Performance_Score__for_Data_Model[[#This Row],[PerformanceScore]]=1,H28,1-H28)</f>
        <v>0.99427136870617105</v>
      </c>
      <c r="J28">
        <f t="shared" si="2"/>
        <v>-2.4950664607153858E-3</v>
      </c>
      <c r="K28">
        <f t="shared" si="3"/>
        <v>0</v>
      </c>
    </row>
    <row r="29" spans="1:11" x14ac:dyDescent="0.25">
      <c r="A29">
        <v>0</v>
      </c>
      <c r="B29">
        <v>4.2</v>
      </c>
      <c r="C29">
        <v>4</v>
      </c>
      <c r="D29">
        <v>13</v>
      </c>
      <c r="F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-4.3523378986557741</v>
      </c>
      <c r="G29">
        <f t="shared" si="0"/>
        <v>1.2876673006060893E-2</v>
      </c>
      <c r="H29">
        <f t="shared" si="1"/>
        <v>1.2712972219850738E-2</v>
      </c>
      <c r="I29">
        <f>IF(Truncated_Employee_Performance_Score__for_Data_Model[[#This Row],[PerformanceScore]]=1,H29,1-H29)</f>
        <v>0.98728702778014932</v>
      </c>
      <c r="J29">
        <f t="shared" si="2"/>
        <v>-5.5565692561055542E-3</v>
      </c>
      <c r="K29">
        <f t="shared" si="3"/>
        <v>0</v>
      </c>
    </row>
    <row r="30" spans="1:11" x14ac:dyDescent="0.25">
      <c r="A30">
        <v>0</v>
      </c>
      <c r="B30">
        <v>5</v>
      </c>
      <c r="C30">
        <v>3</v>
      </c>
      <c r="D30">
        <v>13</v>
      </c>
      <c r="F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-5.9019720366005899</v>
      </c>
      <c r="G30">
        <f t="shared" si="0"/>
        <v>2.7340478565729856E-3</v>
      </c>
      <c r="H30">
        <f t="shared" si="1"/>
        <v>2.7265932202234873E-3</v>
      </c>
      <c r="I30">
        <f>IF(Truncated_Employee_Performance_Score__for_Data_Model[[#This Row],[PerformanceScore]]=1,H30,1-H30)</f>
        <v>0.99727340677977649</v>
      </c>
      <c r="J30">
        <f t="shared" si="2"/>
        <v>-1.1857616704168353E-3</v>
      </c>
      <c r="K30">
        <f t="shared" si="3"/>
        <v>0</v>
      </c>
    </row>
    <row r="31" spans="1:11" x14ac:dyDescent="0.25">
      <c r="A31">
        <v>0</v>
      </c>
      <c r="B31">
        <v>4.2</v>
      </c>
      <c r="C31">
        <v>3</v>
      </c>
      <c r="D31">
        <v>2</v>
      </c>
      <c r="F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-3.5669941814516206</v>
      </c>
      <c r="G31">
        <f t="shared" si="0"/>
        <v>2.8240612388370386E-2</v>
      </c>
      <c r="H31">
        <f t="shared" si="1"/>
        <v>2.7464984409411562E-2</v>
      </c>
      <c r="I31">
        <f>IF(Truncated_Employee_Performance_Score__for_Data_Model[[#This Row],[PerformanceScore]]=1,H31,1-H31)</f>
        <v>0.97253501559058841</v>
      </c>
      <c r="J31">
        <f t="shared" si="2"/>
        <v>-1.2094753185793377E-2</v>
      </c>
      <c r="K31">
        <f t="shared" si="3"/>
        <v>0</v>
      </c>
    </row>
    <row r="32" spans="1:11" x14ac:dyDescent="0.25">
      <c r="A32">
        <v>0</v>
      </c>
      <c r="B32">
        <v>5</v>
      </c>
      <c r="C32">
        <v>3</v>
      </c>
      <c r="D32">
        <v>19</v>
      </c>
      <c r="F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-5.9489338253282034</v>
      </c>
      <c r="G32">
        <f t="shared" si="0"/>
        <v>2.6086202811609676E-3</v>
      </c>
      <c r="H32">
        <f t="shared" si="1"/>
        <v>2.6018330866030589E-3</v>
      </c>
      <c r="I32">
        <f>IF(Truncated_Employee_Performance_Score__for_Data_Model[[#This Row],[PerformanceScore]]=1,H32,1-H32)</f>
        <v>0.99739816691339689</v>
      </c>
      <c r="J32">
        <f t="shared" si="2"/>
        <v>-1.1314342930399321E-3</v>
      </c>
      <c r="K32">
        <f t="shared" si="3"/>
        <v>0</v>
      </c>
    </row>
    <row r="33" spans="1:11" x14ac:dyDescent="0.25">
      <c r="A33">
        <v>1</v>
      </c>
      <c r="B33">
        <v>2</v>
      </c>
      <c r="C33">
        <v>3</v>
      </c>
      <c r="D33">
        <v>3</v>
      </c>
      <c r="F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2.609602270585059</v>
      </c>
      <c r="G33">
        <f t="shared" si="0"/>
        <v>13.59364318475729</v>
      </c>
      <c r="H33">
        <f t="shared" si="1"/>
        <v>0.93147701452338671</v>
      </c>
      <c r="I33">
        <f>IF(Truncated_Employee_Performance_Score__for_Data_Model[[#This Row],[PerformanceScore]]=1,H33,1-H33)</f>
        <v>0.93147701452338671</v>
      </c>
      <c r="J33">
        <f t="shared" si="2"/>
        <v>-3.0827857449243226E-2</v>
      </c>
      <c r="K33">
        <f t="shared" si="3"/>
        <v>1</v>
      </c>
    </row>
    <row r="34" spans="1:11" x14ac:dyDescent="0.25">
      <c r="A34">
        <v>0</v>
      </c>
      <c r="B34">
        <v>4.8</v>
      </c>
      <c r="C34">
        <v>5</v>
      </c>
      <c r="D34">
        <v>5</v>
      </c>
      <c r="F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-6.6756302167504105</v>
      </c>
      <c r="G34">
        <f t="shared" si="0"/>
        <v>1.2612774571388128E-3</v>
      </c>
      <c r="H34">
        <f t="shared" si="1"/>
        <v>1.2596886402538468E-3</v>
      </c>
      <c r="I34">
        <f>IF(Truncated_Employee_Performance_Score__for_Data_Model[[#This Row],[PerformanceScore]]=1,H34,1-H34)</f>
        <v>0.99874031135974617</v>
      </c>
      <c r="J34">
        <f t="shared" si="2"/>
        <v>-5.4742068762286605E-4</v>
      </c>
      <c r="K34">
        <f t="shared" si="3"/>
        <v>0</v>
      </c>
    </row>
    <row r="35" spans="1:11" x14ac:dyDescent="0.25">
      <c r="A35">
        <v>0</v>
      </c>
      <c r="B35">
        <v>3.5</v>
      </c>
      <c r="C35">
        <v>5</v>
      </c>
      <c r="D35">
        <v>2</v>
      </c>
      <c r="F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-2.9977173033538764</v>
      </c>
      <c r="G35">
        <f t="shared" si="0"/>
        <v>4.9900846953439902E-2</v>
      </c>
      <c r="H35">
        <f t="shared" si="1"/>
        <v>4.7529104389467038E-2</v>
      </c>
      <c r="I35">
        <f>IF(Truncated_Employee_Performance_Score__for_Data_Model[[#This Row],[PerformanceScore]]=1,H35,1-H35)</f>
        <v>0.952470895610533</v>
      </c>
      <c r="J35">
        <f t="shared" si="2"/>
        <v>-2.1148286065843673E-2</v>
      </c>
      <c r="K35">
        <f t="shared" si="3"/>
        <v>0</v>
      </c>
    </row>
    <row r="36" spans="1:11" x14ac:dyDescent="0.25">
      <c r="A36">
        <v>0</v>
      </c>
      <c r="B36">
        <v>5</v>
      </c>
      <c r="C36">
        <v>4</v>
      </c>
      <c r="D36">
        <v>4</v>
      </c>
      <c r="F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-6.5307764580460326</v>
      </c>
      <c r="G36">
        <f t="shared" si="0"/>
        <v>1.4578734326496754E-3</v>
      </c>
      <c r="H36">
        <f t="shared" si="1"/>
        <v>1.4557511317501472E-3</v>
      </c>
      <c r="I36">
        <f>IF(Truncated_Employee_Performance_Score__for_Data_Model[[#This Row],[PerformanceScore]]=1,H36,1-H36)</f>
        <v>0.99854424886824988</v>
      </c>
      <c r="J36">
        <f t="shared" si="2"/>
        <v>-6.3268531153687227E-4</v>
      </c>
      <c r="K36">
        <f t="shared" si="3"/>
        <v>0</v>
      </c>
    </row>
    <row r="37" spans="1:11" x14ac:dyDescent="0.25">
      <c r="A37">
        <v>0</v>
      </c>
      <c r="B37">
        <v>3.39</v>
      </c>
      <c r="C37">
        <v>3</v>
      </c>
      <c r="D37">
        <v>14</v>
      </c>
      <c r="F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-1.383925500894148</v>
      </c>
      <c r="G37">
        <f t="shared" si="0"/>
        <v>0.25059291704797898</v>
      </c>
      <c r="H37">
        <f t="shared" si="1"/>
        <v>0.20037928700212282</v>
      </c>
      <c r="I37">
        <f>IF(Truncated_Employee_Performance_Score__for_Data_Model[[#This Row],[PerformanceScore]]=1,H37,1-H37)</f>
        <v>0.79962071299787718</v>
      </c>
      <c r="J37">
        <f t="shared" si="2"/>
        <v>-9.7115964648752329E-2</v>
      </c>
      <c r="K37">
        <f t="shared" si="3"/>
        <v>0</v>
      </c>
    </row>
    <row r="38" spans="1:11" x14ac:dyDescent="0.25">
      <c r="A38">
        <v>0</v>
      </c>
      <c r="B38">
        <v>3.35</v>
      </c>
      <c r="C38">
        <v>4</v>
      </c>
      <c r="D38">
        <v>6</v>
      </c>
      <c r="F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-1.9081128250034425</v>
      </c>
      <c r="G38">
        <f t="shared" si="0"/>
        <v>0.14836010405340619</v>
      </c>
      <c r="H38">
        <f t="shared" si="1"/>
        <v>0.12919301491730201</v>
      </c>
      <c r="I38">
        <f>IF(Truncated_Employee_Performance_Score__for_Data_Model[[#This Row],[PerformanceScore]]=1,H38,1-H38)</f>
        <v>0.87080698508269805</v>
      </c>
      <c r="J38">
        <f t="shared" si="2"/>
        <v>-6.0078095971429504E-2</v>
      </c>
      <c r="K38">
        <f t="shared" si="3"/>
        <v>0</v>
      </c>
    </row>
    <row r="39" spans="1:11" x14ac:dyDescent="0.25">
      <c r="A39">
        <v>0</v>
      </c>
      <c r="B39">
        <v>4.5</v>
      </c>
      <c r="C39">
        <v>2</v>
      </c>
      <c r="D39">
        <v>14</v>
      </c>
      <c r="F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-3.8050011203006142</v>
      </c>
      <c r="G39">
        <f t="shared" si="0"/>
        <v>2.2259172229078923E-2</v>
      </c>
      <c r="H39">
        <f t="shared" si="1"/>
        <v>2.1774490103661153E-2</v>
      </c>
      <c r="I39">
        <f>IF(Truncated_Employee_Performance_Score__for_Data_Model[[#This Row],[PerformanceScore]]=1,H39,1-H39)</f>
        <v>0.97822550989633883</v>
      </c>
      <c r="J39">
        <f t="shared" si="2"/>
        <v>-9.5610159547716619E-3</v>
      </c>
      <c r="K39">
        <f t="shared" si="3"/>
        <v>0</v>
      </c>
    </row>
    <row r="40" spans="1:11" x14ac:dyDescent="0.25">
      <c r="A40">
        <v>0</v>
      </c>
      <c r="B40">
        <v>3.19</v>
      </c>
      <c r="C40">
        <v>3</v>
      </c>
      <c r="D40">
        <v>9</v>
      </c>
      <c r="F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-0.7825703663340503</v>
      </c>
      <c r="G40">
        <f t="shared" si="0"/>
        <v>0.45722925292438321</v>
      </c>
      <c r="H40">
        <f t="shared" si="1"/>
        <v>0.31376617783839483</v>
      </c>
      <c r="I40">
        <f>IF(Truncated_Employee_Performance_Score__for_Data_Model[[#This Row],[PerformanceScore]]=1,H40,1-H40)</f>
        <v>0.68623382216160511</v>
      </c>
      <c r="J40">
        <f t="shared" si="2"/>
        <v>-0.16352788083512829</v>
      </c>
      <c r="K40">
        <f t="shared" si="3"/>
        <v>0</v>
      </c>
    </row>
    <row r="41" spans="1:11" x14ac:dyDescent="0.25">
      <c r="A41">
        <v>0</v>
      </c>
      <c r="B41">
        <v>3.5</v>
      </c>
      <c r="C41">
        <v>5</v>
      </c>
      <c r="D41">
        <v>17</v>
      </c>
      <c r="F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-3.1151217751729092</v>
      </c>
      <c r="G41">
        <f t="shared" si="0"/>
        <v>4.4373103276142689E-2</v>
      </c>
      <c r="H41">
        <f t="shared" si="1"/>
        <v>4.2487788259719279E-2</v>
      </c>
      <c r="I41">
        <f>IF(Truncated_Employee_Performance_Score__for_Data_Model[[#This Row],[PerformanceScore]]=1,H41,1-H41)</f>
        <v>0.95751221174028067</v>
      </c>
      <c r="J41">
        <f t="shared" si="2"/>
        <v>-1.8855678500228581E-2</v>
      </c>
      <c r="K41">
        <f t="shared" si="3"/>
        <v>0</v>
      </c>
    </row>
    <row r="42" spans="1:11" x14ac:dyDescent="0.25">
      <c r="A42">
        <v>0</v>
      </c>
      <c r="B42">
        <v>3.14</v>
      </c>
      <c r="C42">
        <v>5</v>
      </c>
      <c r="D42">
        <v>19</v>
      </c>
      <c r="F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-2.118779145632026</v>
      </c>
      <c r="G42">
        <f t="shared" si="0"/>
        <v>0.12017825913852818</v>
      </c>
      <c r="H42">
        <f t="shared" si="1"/>
        <v>0.10728494162255135</v>
      </c>
      <c r="I42">
        <f>IF(Truncated_Employee_Performance_Score__for_Data_Model[[#This Row],[PerformanceScore]]=1,H42,1-H42)</f>
        <v>0.89271505837744869</v>
      </c>
      <c r="J42">
        <f t="shared" si="2"/>
        <v>-4.928713945591881E-2</v>
      </c>
      <c r="K42">
        <f t="shared" si="3"/>
        <v>0</v>
      </c>
    </row>
    <row r="43" spans="1:11" x14ac:dyDescent="0.25">
      <c r="A43">
        <v>0</v>
      </c>
      <c r="B43">
        <v>4.51</v>
      </c>
      <c r="C43">
        <v>4</v>
      </c>
      <c r="D43">
        <v>3</v>
      </c>
      <c r="F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-5.145509732238069</v>
      </c>
      <c r="G43">
        <f t="shared" si="0"/>
        <v>5.8255041597941879E-3</v>
      </c>
      <c r="H43">
        <f t="shared" si="1"/>
        <v>5.791764213277195E-3</v>
      </c>
      <c r="I43">
        <f>IF(Truncated_Employee_Performance_Score__for_Data_Model[[#This Row],[PerformanceScore]]=1,H43,1-H43)</f>
        <v>0.99420823578672279</v>
      </c>
      <c r="J43">
        <f t="shared" si="2"/>
        <v>-2.5226435889796981E-3</v>
      </c>
      <c r="K43">
        <f t="shared" si="3"/>
        <v>0</v>
      </c>
    </row>
    <row r="44" spans="1:11" x14ac:dyDescent="0.25">
      <c r="A44">
        <v>0</v>
      </c>
      <c r="B44">
        <v>3.25</v>
      </c>
      <c r="C44">
        <v>5</v>
      </c>
      <c r="D44">
        <v>15</v>
      </c>
      <c r="F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-2.3966924573215138</v>
      </c>
      <c r="G44">
        <f t="shared" si="0"/>
        <v>9.1018503559046504E-2</v>
      </c>
      <c r="H44">
        <f t="shared" si="1"/>
        <v>8.3425261131806761E-2</v>
      </c>
      <c r="I44">
        <f>IF(Truncated_Employee_Performance_Score__for_Data_Model[[#This Row],[PerformanceScore]]=1,H44,1-H44)</f>
        <v>0.9165747388681933</v>
      </c>
      <c r="J44">
        <f t="shared" si="2"/>
        <v>-3.7832116239528174E-2</v>
      </c>
      <c r="K44">
        <f t="shared" si="3"/>
        <v>0</v>
      </c>
    </row>
    <row r="45" spans="1:11" x14ac:dyDescent="0.25">
      <c r="A45">
        <v>0</v>
      </c>
      <c r="B45">
        <v>3.84</v>
      </c>
      <c r="C45">
        <v>3</v>
      </c>
      <c r="D45">
        <v>4</v>
      </c>
      <c r="F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-2.5706515519107356</v>
      </c>
      <c r="G45">
        <f t="shared" si="0"/>
        <v>7.6485694784954442E-2</v>
      </c>
      <c r="H45">
        <f t="shared" si="1"/>
        <v>7.1051287681285644E-2</v>
      </c>
      <c r="I45">
        <f>IF(Truncated_Employee_Performance_Score__for_Data_Model[[#This Row],[PerformanceScore]]=1,H45,1-H45)</f>
        <v>0.92894871231871434</v>
      </c>
      <c r="J45">
        <f t="shared" si="2"/>
        <v>-3.2008262940522191E-2</v>
      </c>
      <c r="K45">
        <f t="shared" si="3"/>
        <v>0</v>
      </c>
    </row>
    <row r="46" spans="1:11" x14ac:dyDescent="0.25">
      <c r="A46">
        <v>0</v>
      </c>
      <c r="B46">
        <v>5</v>
      </c>
      <c r="C46">
        <v>3</v>
      </c>
      <c r="D46">
        <v>14</v>
      </c>
      <c r="F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-5.9097990013885253</v>
      </c>
      <c r="G46">
        <f t="shared" si="0"/>
        <v>2.7127320879755134E-3</v>
      </c>
      <c r="H46">
        <f t="shared" si="1"/>
        <v>2.7053930813531394E-3</v>
      </c>
      <c r="I46">
        <f>IF(Truncated_Employee_Performance_Score__for_Data_Model[[#This Row],[PerformanceScore]]=1,H46,1-H46)</f>
        <v>0.99729460691864691</v>
      </c>
      <c r="J46">
        <f t="shared" si="2"/>
        <v>-1.1765294925576528E-3</v>
      </c>
      <c r="K46">
        <f t="shared" si="3"/>
        <v>0</v>
      </c>
    </row>
    <row r="47" spans="1:11" x14ac:dyDescent="0.25">
      <c r="A47">
        <v>0</v>
      </c>
      <c r="B47">
        <v>4.96</v>
      </c>
      <c r="C47">
        <v>4</v>
      </c>
      <c r="D47">
        <v>3</v>
      </c>
      <c r="F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-6.4105054311340135</v>
      </c>
      <c r="G47">
        <f t="shared" si="0"/>
        <v>1.6441932655551163E-3</v>
      </c>
      <c r="H47">
        <f t="shared" si="1"/>
        <v>1.6414943316296041E-3</v>
      </c>
      <c r="I47">
        <f>IF(Truncated_Employee_Performance_Score__for_Data_Model[[#This Row],[PerformanceScore]]=1,H47,1-H47)</f>
        <v>0.99835850566837037</v>
      </c>
      <c r="J47">
        <f t="shared" si="2"/>
        <v>-7.1347767541949715E-4</v>
      </c>
      <c r="K47">
        <f t="shared" si="3"/>
        <v>0</v>
      </c>
    </row>
    <row r="48" spans="1:11" x14ac:dyDescent="0.25">
      <c r="A48">
        <v>0</v>
      </c>
      <c r="B48">
        <v>4.43</v>
      </c>
      <c r="C48">
        <v>3</v>
      </c>
      <c r="D48">
        <v>14</v>
      </c>
      <c r="F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-4.3074711161203281</v>
      </c>
      <c r="G48">
        <f t="shared" si="0"/>
        <v>1.3467564472972397E-2</v>
      </c>
      <c r="H48">
        <f t="shared" si="1"/>
        <v>1.3288599403746932E-2</v>
      </c>
      <c r="I48">
        <f>IF(Truncated_Employee_Performance_Score__for_Data_Model[[#This Row],[PerformanceScore]]=1,H48,1-H48)</f>
        <v>0.98671140059625306</v>
      </c>
      <c r="J48">
        <f t="shared" si="2"/>
        <v>-5.8098538718295307E-3</v>
      </c>
      <c r="K48">
        <f t="shared" si="3"/>
        <v>0</v>
      </c>
    </row>
    <row r="49" spans="1:11" x14ac:dyDescent="0.25">
      <c r="A49">
        <v>0</v>
      </c>
      <c r="B49">
        <v>5</v>
      </c>
      <c r="C49">
        <v>5</v>
      </c>
      <c r="D49">
        <v>7</v>
      </c>
      <c r="F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-7.2535044569467022</v>
      </c>
      <c r="G49">
        <f t="shared" si="0"/>
        <v>7.0768996908587845E-4</v>
      </c>
      <c r="H49">
        <f t="shared" si="1"/>
        <v>7.0718949817177943E-4</v>
      </c>
      <c r="I49">
        <f>IF(Truncated_Employee_Performance_Score__for_Data_Model[[#This Row],[PerformanceScore]]=1,H49,1-H49)</f>
        <v>0.99929281050182817</v>
      </c>
      <c r="J49">
        <f t="shared" si="2"/>
        <v>-3.0723714696692162E-4</v>
      </c>
      <c r="K49">
        <f t="shared" si="3"/>
        <v>0</v>
      </c>
    </row>
    <row r="50" spans="1:11" x14ac:dyDescent="0.25">
      <c r="A50">
        <v>0</v>
      </c>
      <c r="B50">
        <v>5</v>
      </c>
      <c r="C50">
        <v>5</v>
      </c>
      <c r="D50">
        <v>7</v>
      </c>
      <c r="F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-7.2535044569467022</v>
      </c>
      <c r="G50">
        <f t="shared" si="0"/>
        <v>7.0768996908587845E-4</v>
      </c>
      <c r="H50">
        <f t="shared" si="1"/>
        <v>7.0718949817177943E-4</v>
      </c>
      <c r="I50">
        <f>IF(Truncated_Employee_Performance_Score__for_Data_Model[[#This Row],[PerformanceScore]]=1,H50,1-H50)</f>
        <v>0.99929281050182817</v>
      </c>
      <c r="J50">
        <f t="shared" si="2"/>
        <v>-3.0723714696692162E-4</v>
      </c>
      <c r="K50">
        <f t="shared" si="3"/>
        <v>0</v>
      </c>
    </row>
    <row r="51" spans="1:11" x14ac:dyDescent="0.25">
      <c r="A51">
        <v>0</v>
      </c>
      <c r="B51">
        <v>5</v>
      </c>
      <c r="C51">
        <v>4</v>
      </c>
      <c r="D51">
        <v>11</v>
      </c>
      <c r="F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-6.5855652115615815</v>
      </c>
      <c r="G51">
        <f t="shared" si="0"/>
        <v>1.3801470720234553E-3</v>
      </c>
      <c r="H51">
        <f t="shared" si="1"/>
        <v>1.3782448913720968E-3</v>
      </c>
      <c r="I51">
        <f>IF(Truncated_Employee_Performance_Score__for_Data_Model[[#This Row],[PerformanceScore]]=1,H51,1-H51)</f>
        <v>0.99862175510862794</v>
      </c>
      <c r="J51">
        <f t="shared" si="2"/>
        <v>-5.9897701442073066E-4</v>
      </c>
      <c r="K51">
        <f t="shared" si="3"/>
        <v>0</v>
      </c>
    </row>
    <row r="52" spans="1:11" x14ac:dyDescent="0.25">
      <c r="A52">
        <v>0</v>
      </c>
      <c r="B52">
        <v>4.5</v>
      </c>
      <c r="C52">
        <v>5</v>
      </c>
      <c r="D52">
        <v>8</v>
      </c>
      <c r="F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-5.8557806451835885</v>
      </c>
      <c r="G52">
        <f t="shared" si="0"/>
        <v>2.863299507460317E-3</v>
      </c>
      <c r="H52">
        <f t="shared" si="1"/>
        <v>2.8551244310830591E-3</v>
      </c>
      <c r="I52">
        <f>IF(Truncated_Employee_Performance_Score__for_Data_Model[[#This Row],[PerformanceScore]]=1,H52,1-H52)</f>
        <v>0.99714487556891696</v>
      </c>
      <c r="J52">
        <f t="shared" si="2"/>
        <v>-1.2417382889626535E-3</v>
      </c>
      <c r="K52">
        <f t="shared" si="3"/>
        <v>0</v>
      </c>
    </row>
    <row r="53" spans="1:11" x14ac:dyDescent="0.25">
      <c r="A53">
        <v>0</v>
      </c>
      <c r="B53">
        <v>3.3</v>
      </c>
      <c r="C53">
        <v>4</v>
      </c>
      <c r="D53">
        <v>11</v>
      </c>
      <c r="F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-1.8066925712880137</v>
      </c>
      <c r="G53">
        <f t="shared" si="0"/>
        <v>0.164196307294489</v>
      </c>
      <c r="H53">
        <f t="shared" si="1"/>
        <v>0.14103833371200925</v>
      </c>
      <c r="I53">
        <f>IF(Truncated_Employee_Performance_Score__for_Data_Model[[#This Row],[PerformanceScore]]=1,H53,1-H53)</f>
        <v>0.85896166628799075</v>
      </c>
      <c r="J53">
        <f t="shared" si="2"/>
        <v>-6.6026217415645724E-2</v>
      </c>
      <c r="K53">
        <f t="shared" si="3"/>
        <v>0</v>
      </c>
    </row>
    <row r="54" spans="1:11" x14ac:dyDescent="0.25">
      <c r="A54">
        <v>0</v>
      </c>
      <c r="B54">
        <v>3.8</v>
      </c>
      <c r="C54">
        <v>5</v>
      </c>
      <c r="D54">
        <v>4</v>
      </c>
      <c r="F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-3.8567016988603768</v>
      </c>
      <c r="G54">
        <f t="shared" si="0"/>
        <v>2.1137602853149376E-2</v>
      </c>
      <c r="H54">
        <f t="shared" si="1"/>
        <v>2.0700053346472631E-2</v>
      </c>
      <c r="I54">
        <f>IF(Truncated_Employee_Performance_Score__for_Data_Model[[#This Row],[PerformanceScore]]=1,H54,1-H54)</f>
        <v>0.97929994665352738</v>
      </c>
      <c r="J54">
        <f t="shared" si="2"/>
        <v>-9.0842691517112328E-3</v>
      </c>
      <c r="K54">
        <f t="shared" si="3"/>
        <v>0</v>
      </c>
    </row>
    <row r="55" spans="1:11" x14ac:dyDescent="0.25">
      <c r="A55">
        <v>0</v>
      </c>
      <c r="B55">
        <v>3</v>
      </c>
      <c r="C55">
        <v>5</v>
      </c>
      <c r="D55">
        <v>17</v>
      </c>
      <c r="F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-1.7095709986218603</v>
      </c>
      <c r="G55">
        <f t="shared" si="0"/>
        <v>0.18094340093726102</v>
      </c>
      <c r="H55">
        <f t="shared" si="1"/>
        <v>0.15321936749352635</v>
      </c>
      <c r="I55">
        <f>IF(Truncated_Employee_Performance_Score__for_Data_Model[[#This Row],[PerformanceScore]]=1,H55,1-H55)</f>
        <v>0.84678063250647362</v>
      </c>
      <c r="J55">
        <f t="shared" si="2"/>
        <v>-7.2229083684930931E-2</v>
      </c>
      <c r="K55">
        <f t="shared" si="3"/>
        <v>0</v>
      </c>
    </row>
    <row r="56" spans="1:11" x14ac:dyDescent="0.25">
      <c r="A56">
        <v>0</v>
      </c>
      <c r="B56">
        <v>4.3</v>
      </c>
      <c r="C56">
        <v>4</v>
      </c>
      <c r="D56">
        <v>3</v>
      </c>
      <c r="F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-4.5551784060866281</v>
      </c>
      <c r="G56">
        <f t="shared" si="0"/>
        <v>1.0512624548595402E-2</v>
      </c>
      <c r="H56">
        <f t="shared" si="1"/>
        <v>1.0403258992723105E-2</v>
      </c>
      <c r="I56">
        <f>IF(Truncated_Employee_Performance_Score__for_Data_Model[[#This Row],[PerformanceScore]]=1,H56,1-H56)</f>
        <v>0.9895967410072769</v>
      </c>
      <c r="J56">
        <f t="shared" si="2"/>
        <v>-4.5417436183120491E-3</v>
      </c>
      <c r="K56">
        <f t="shared" si="3"/>
        <v>0</v>
      </c>
    </row>
    <row r="57" spans="1:11" x14ac:dyDescent="0.25">
      <c r="A57">
        <v>0</v>
      </c>
      <c r="B57">
        <v>3.58</v>
      </c>
      <c r="C57">
        <v>5</v>
      </c>
      <c r="D57">
        <v>3</v>
      </c>
      <c r="F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-3.2304323923899814</v>
      </c>
      <c r="G57">
        <f t="shared" si="0"/>
        <v>3.9540398124320864E-2</v>
      </c>
      <c r="H57">
        <f t="shared" si="1"/>
        <v>3.8036422822686829E-2</v>
      </c>
      <c r="I57">
        <f>IF(Truncated_Employee_Performance_Score__for_Data_Model[[#This Row],[PerformanceScore]]=1,H57,1-H57)</f>
        <v>0.96196357717731318</v>
      </c>
      <c r="J57">
        <f t="shared" si="2"/>
        <v>-1.6841371340947174E-2</v>
      </c>
      <c r="K57">
        <f t="shared" si="3"/>
        <v>0</v>
      </c>
    </row>
    <row r="58" spans="1:11" x14ac:dyDescent="0.25">
      <c r="A58">
        <v>0</v>
      </c>
      <c r="B58">
        <v>4.7</v>
      </c>
      <c r="C58">
        <v>3</v>
      </c>
      <c r="D58">
        <v>2</v>
      </c>
      <c r="F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-4.9725449580026702</v>
      </c>
      <c r="G58">
        <f t="shared" si="0"/>
        <v>6.9255004802588607E-3</v>
      </c>
      <c r="H58">
        <f t="shared" si="1"/>
        <v>6.8778678034826842E-3</v>
      </c>
      <c r="I58">
        <f>IF(Truncated_Employee_Performance_Score__for_Data_Model[[#This Row],[PerformanceScore]]=1,H58,1-H58)</f>
        <v>0.99312213219651735</v>
      </c>
      <c r="J58">
        <f t="shared" si="2"/>
        <v>-2.9973395434738123E-3</v>
      </c>
      <c r="K58">
        <f t="shared" si="3"/>
        <v>0</v>
      </c>
    </row>
    <row r="59" spans="1:11" x14ac:dyDescent="0.25">
      <c r="A59">
        <v>0</v>
      </c>
      <c r="B59">
        <v>4.2</v>
      </c>
      <c r="C59">
        <v>5</v>
      </c>
      <c r="D59">
        <v>9</v>
      </c>
      <c r="F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-5.0202771440408949</v>
      </c>
      <c r="G59">
        <f t="shared" si="0"/>
        <v>6.6026965577139097E-3</v>
      </c>
      <c r="H59">
        <f t="shared" si="1"/>
        <v>6.5593869163009357E-3</v>
      </c>
      <c r="I59">
        <f>IF(Truncated_Employee_Performance_Score__for_Data_Model[[#This Row],[PerformanceScore]]=1,H59,1-H59)</f>
        <v>0.99344061308369902</v>
      </c>
      <c r="J59">
        <f t="shared" si="2"/>
        <v>-2.8580894811153588E-3</v>
      </c>
      <c r="K59">
        <f t="shared" si="3"/>
        <v>0</v>
      </c>
    </row>
    <row r="60" spans="1:11" x14ac:dyDescent="0.25">
      <c r="A60">
        <v>0</v>
      </c>
      <c r="B60">
        <v>4.2</v>
      </c>
      <c r="C60">
        <v>4</v>
      </c>
      <c r="D60">
        <v>6</v>
      </c>
      <c r="F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-4.2975491451402261</v>
      </c>
      <c r="G60">
        <f t="shared" si="0"/>
        <v>1.3601854365368937E-2</v>
      </c>
      <c r="H60">
        <f t="shared" si="1"/>
        <v>1.341932663874738E-2</v>
      </c>
      <c r="I60">
        <f>IF(Truncated_Employee_Performance_Score__for_Data_Model[[#This Row],[PerformanceScore]]=1,H60,1-H60)</f>
        <v>0.98658067336125266</v>
      </c>
      <c r="J60">
        <f t="shared" si="2"/>
        <v>-5.8673964096296648E-3</v>
      </c>
      <c r="K60">
        <f t="shared" si="3"/>
        <v>0</v>
      </c>
    </row>
    <row r="61" spans="1:11" x14ac:dyDescent="0.25">
      <c r="A61">
        <v>0</v>
      </c>
      <c r="B61">
        <v>4.0999999999999996</v>
      </c>
      <c r="C61">
        <v>4</v>
      </c>
      <c r="D61">
        <v>5</v>
      </c>
      <c r="F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-4.0086120250420789</v>
      </c>
      <c r="G61">
        <f t="shared" si="0"/>
        <v>1.81585814101374E-2</v>
      </c>
      <c r="H61">
        <f t="shared" si="1"/>
        <v>1.7834728048933185E-2</v>
      </c>
      <c r="I61">
        <f>IF(Truncated_Employee_Performance_Score__for_Data_Model[[#This Row],[PerformanceScore]]=1,H61,1-H61)</f>
        <v>0.98216527195106684</v>
      </c>
      <c r="J61">
        <f t="shared" si="2"/>
        <v>-7.8154260043120909E-3</v>
      </c>
      <c r="K61">
        <f t="shared" si="3"/>
        <v>0</v>
      </c>
    </row>
    <row r="62" spans="1:11" x14ac:dyDescent="0.25">
      <c r="A62">
        <v>0</v>
      </c>
      <c r="B62">
        <v>4.4000000000000004</v>
      </c>
      <c r="C62">
        <v>5</v>
      </c>
      <c r="D62">
        <v>3</v>
      </c>
      <c r="F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-5.5355356659337014</v>
      </c>
      <c r="G62">
        <f t="shared" si="0"/>
        <v>3.9440953525115676E-3</v>
      </c>
      <c r="H62">
        <f t="shared" si="1"/>
        <v>3.9286005772330287E-3</v>
      </c>
      <c r="I62">
        <f>IF(Truncated_Employee_Performance_Score__for_Data_Model[[#This Row],[PerformanceScore]]=1,H62,1-H62)</f>
        <v>0.99607139942276701</v>
      </c>
      <c r="J62">
        <f t="shared" si="2"/>
        <v>-1.7095297852007547E-3</v>
      </c>
      <c r="K62">
        <f t="shared" si="3"/>
        <v>0</v>
      </c>
    </row>
    <row r="63" spans="1:11" x14ac:dyDescent="0.25">
      <c r="A63">
        <v>1</v>
      </c>
      <c r="B63">
        <v>2</v>
      </c>
      <c r="C63">
        <v>3</v>
      </c>
      <c r="D63">
        <v>16</v>
      </c>
      <c r="F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2.5078517283418975</v>
      </c>
      <c r="G63">
        <f t="shared" si="0"/>
        <v>12.278524101748339</v>
      </c>
      <c r="H63">
        <f t="shared" si="1"/>
        <v>0.92469042550682767</v>
      </c>
      <c r="I63">
        <f>IF(Truncated_Employee_Performance_Score__for_Data_Model[[#This Row],[PerformanceScore]]=1,H63,1-H63)</f>
        <v>0.92469042550682767</v>
      </c>
      <c r="J63">
        <f t="shared" si="2"/>
        <v>-3.4003639149716006E-2</v>
      </c>
      <c r="K63">
        <f t="shared" si="3"/>
        <v>1</v>
      </c>
    </row>
    <row r="64" spans="1:11" x14ac:dyDescent="0.25">
      <c r="A64">
        <v>1</v>
      </c>
      <c r="B64">
        <v>4.13</v>
      </c>
      <c r="C64">
        <v>2</v>
      </c>
      <c r="D64">
        <v>3</v>
      </c>
      <c r="F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-2.6787969329855463</v>
      </c>
      <c r="G64">
        <f t="shared" si="0"/>
        <v>6.8645689861486281E-2</v>
      </c>
      <c r="H64">
        <f t="shared" si="1"/>
        <v>6.4236154707538171E-2</v>
      </c>
      <c r="I64">
        <f>IF(Truncated_Employee_Performance_Score__for_Data_Model[[#This Row],[PerformanceScore]]=1,H64,1-H64)</f>
        <v>6.4236154707538171E-2</v>
      </c>
      <c r="J64">
        <f t="shared" si="2"/>
        <v>-1.1922204646048544</v>
      </c>
      <c r="K64">
        <f t="shared" si="3"/>
        <v>0</v>
      </c>
    </row>
    <row r="65" spans="1:11" x14ac:dyDescent="0.25">
      <c r="A65">
        <v>0</v>
      </c>
      <c r="B65">
        <v>3.7</v>
      </c>
      <c r="C65">
        <v>5</v>
      </c>
      <c r="D65">
        <v>15</v>
      </c>
      <c r="F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-3.6616881562174584</v>
      </c>
      <c r="G65">
        <f t="shared" si="0"/>
        <v>2.5689108871561735E-2</v>
      </c>
      <c r="H65">
        <f t="shared" si="1"/>
        <v>2.504570697823268E-2</v>
      </c>
      <c r="I65">
        <f>IF(Truncated_Employee_Performance_Score__for_Data_Model[[#This Row],[PerformanceScore]]=1,H65,1-H65)</f>
        <v>0.97495429302176728</v>
      </c>
      <c r="J65">
        <f t="shared" si="2"/>
        <v>-1.1015744048874305E-2</v>
      </c>
      <c r="K65">
        <f t="shared" si="3"/>
        <v>0</v>
      </c>
    </row>
    <row r="66" spans="1:11" x14ac:dyDescent="0.25">
      <c r="A66">
        <v>0</v>
      </c>
      <c r="B66">
        <v>4.7300000000000004</v>
      </c>
      <c r="C66">
        <v>5</v>
      </c>
      <c r="D66">
        <v>6</v>
      </c>
      <c r="F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-6.4866800728212004</v>
      </c>
      <c r="G66">
        <f t="shared" si="0"/>
        <v>1.5235988581210765E-3</v>
      </c>
      <c r="H66">
        <f t="shared" si="1"/>
        <v>1.5212810360716365E-3</v>
      </c>
      <c r="I66">
        <f>IF(Truncated_Employee_Performance_Score__for_Data_Model[[#This Row],[PerformanceScore]]=1,H66,1-H66)</f>
        <v>0.99847871896392837</v>
      </c>
      <c r="J66">
        <f t="shared" si="2"/>
        <v>-6.6118701263407091E-4</v>
      </c>
      <c r="K66">
        <f t="shared" si="3"/>
        <v>0</v>
      </c>
    </row>
    <row r="67" spans="1:11" x14ac:dyDescent="0.25">
      <c r="A67">
        <v>0</v>
      </c>
      <c r="B67">
        <v>3.04</v>
      </c>
      <c r="C67">
        <v>3</v>
      </c>
      <c r="D67">
        <v>2</v>
      </c>
      <c r="F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-0.30611637985318624</v>
      </c>
      <c r="G67">
        <f t="shared" si="0"/>
        <v>0.73630092387615576</v>
      </c>
      <c r="H67">
        <f t="shared" si="1"/>
        <v>0.42406296843546087</v>
      </c>
      <c r="I67">
        <f>IF(Truncated_Employee_Performance_Score__for_Data_Model[[#This Row],[PerformanceScore]]=1,H67,1-H67)</f>
        <v>0.57593703156453913</v>
      </c>
      <c r="J67">
        <f t="shared" si="2"/>
        <v>-0.23962499633190068</v>
      </c>
      <c r="K67">
        <f t="shared" si="3"/>
        <v>0</v>
      </c>
    </row>
    <row r="68" spans="1:11" x14ac:dyDescent="0.25">
      <c r="A68">
        <v>0</v>
      </c>
      <c r="B68">
        <v>4.12</v>
      </c>
      <c r="C68">
        <v>5</v>
      </c>
      <c r="D68">
        <v>15</v>
      </c>
      <c r="F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-4.8423508085203402</v>
      </c>
      <c r="G68">
        <f t="shared" si="0"/>
        <v>7.8884879128269369E-3</v>
      </c>
      <c r="H68">
        <f t="shared" si="1"/>
        <v>7.8267467159613188E-3</v>
      </c>
      <c r="I68">
        <f>IF(Truncated_Employee_Performance_Score__for_Data_Model[[#This Row],[PerformanceScore]]=1,H68,1-H68)</f>
        <v>0.99217325328403871</v>
      </c>
      <c r="J68">
        <f t="shared" si="2"/>
        <v>-3.4124847254725331E-3</v>
      </c>
      <c r="K68">
        <f t="shared" si="3"/>
        <v>0</v>
      </c>
    </row>
    <row r="69" spans="1:11" x14ac:dyDescent="0.25">
      <c r="A69">
        <v>0</v>
      </c>
      <c r="B69">
        <v>5</v>
      </c>
      <c r="C69">
        <v>3</v>
      </c>
      <c r="D69">
        <v>5</v>
      </c>
      <c r="F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-5.8393563182971056</v>
      </c>
      <c r="G69">
        <f t="shared" si="0"/>
        <v>2.9107155973214956E-3</v>
      </c>
      <c r="H69">
        <f t="shared" si="1"/>
        <v>2.9022679208167679E-3</v>
      </c>
      <c r="I69">
        <f>IF(Truncated_Employee_Performance_Score__for_Data_Model[[#This Row],[PerformanceScore]]=1,H69,1-H69)</f>
        <v>0.99709773207918329</v>
      </c>
      <c r="J69">
        <f t="shared" si="2"/>
        <v>-1.262271555451183E-3</v>
      </c>
      <c r="K69">
        <f t="shared" si="3"/>
        <v>0</v>
      </c>
    </row>
    <row r="70" spans="1:11" x14ac:dyDescent="0.25">
      <c r="A70">
        <v>0</v>
      </c>
      <c r="B70">
        <v>4.62</v>
      </c>
      <c r="C70">
        <v>4</v>
      </c>
      <c r="D70">
        <v>8</v>
      </c>
      <c r="F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-5.493865727018977</v>
      </c>
      <c r="G70">
        <f t="shared" si="0"/>
        <v>4.1119178587283745E-3</v>
      </c>
      <c r="H70">
        <f t="shared" si="1"/>
        <v>4.0950792293124568E-3</v>
      </c>
      <c r="I70">
        <f>IF(Truncated_Employee_Performance_Score__for_Data_Model[[#This Row],[PerformanceScore]]=1,H70,1-H70)</f>
        <v>0.9959049207706876</v>
      </c>
      <c r="J70">
        <f t="shared" si="2"/>
        <v>-1.7821217727541944E-3</v>
      </c>
      <c r="K70">
        <f t="shared" si="3"/>
        <v>0</v>
      </c>
    </row>
    <row r="71" spans="1:11" x14ac:dyDescent="0.25">
      <c r="A71">
        <v>0</v>
      </c>
      <c r="B71">
        <v>3.1</v>
      </c>
      <c r="C71">
        <v>5</v>
      </c>
      <c r="D71">
        <v>19</v>
      </c>
      <c r="F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-2.0063350835079423</v>
      </c>
      <c r="G71">
        <f t="shared" si="0"/>
        <v>0.13448063291464263</v>
      </c>
      <c r="H71">
        <f t="shared" si="1"/>
        <v>0.11853938182192031</v>
      </c>
      <c r="I71">
        <f>IF(Truncated_Employee_Performance_Score__for_Data_Model[[#This Row],[PerformanceScore]]=1,H71,1-H71)</f>
        <v>0.88146061817807975</v>
      </c>
      <c r="J71">
        <f t="shared" si="2"/>
        <v>-5.4797086302845945E-2</v>
      </c>
      <c r="K71">
        <f t="shared" si="3"/>
        <v>0</v>
      </c>
    </row>
    <row r="72" spans="1:11" x14ac:dyDescent="0.25">
      <c r="A72">
        <v>0</v>
      </c>
      <c r="B72">
        <v>5</v>
      </c>
      <c r="C72">
        <v>3</v>
      </c>
      <c r="D72">
        <v>1</v>
      </c>
      <c r="F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-5.8080484591453638</v>
      </c>
      <c r="G72">
        <f t="shared" si="0"/>
        <v>3.003285391159512E-3</v>
      </c>
      <c r="H72">
        <f t="shared" si="1"/>
        <v>2.9942926757096974E-3</v>
      </c>
      <c r="I72">
        <f>IF(Truncated_Employee_Performance_Score__for_Data_Model[[#This Row],[PerformanceScore]]=1,H72,1-H72)</f>
        <v>0.99700570732429028</v>
      </c>
      <c r="J72">
        <f t="shared" si="2"/>
        <v>-1.3023555776610425E-3</v>
      </c>
      <c r="K72">
        <f t="shared" si="3"/>
        <v>0</v>
      </c>
    </row>
    <row r="73" spans="1:11" x14ac:dyDescent="0.25">
      <c r="A73">
        <v>0</v>
      </c>
      <c r="B73">
        <v>3.96</v>
      </c>
      <c r="C73">
        <v>4</v>
      </c>
      <c r="D73">
        <v>6</v>
      </c>
      <c r="F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-3.6228847723957216</v>
      </c>
      <c r="G73">
        <f t="shared" si="0"/>
        <v>2.6705525901260192E-2</v>
      </c>
      <c r="H73">
        <f t="shared" si="1"/>
        <v>2.6010891368114152E-2</v>
      </c>
      <c r="I73">
        <f>IF(Truncated_Employee_Performance_Score__for_Data_Model[[#This Row],[PerformanceScore]]=1,H73,1-H73)</f>
        <v>0.97398910863188581</v>
      </c>
      <c r="J73">
        <f t="shared" si="2"/>
        <v>-1.1445899474072953E-2</v>
      </c>
      <c r="K73">
        <f t="shared" si="3"/>
        <v>0</v>
      </c>
    </row>
    <row r="74" spans="1:11" x14ac:dyDescent="0.25">
      <c r="A74">
        <v>0</v>
      </c>
      <c r="B74">
        <v>4.3</v>
      </c>
      <c r="C74">
        <v>4</v>
      </c>
      <c r="D74">
        <v>2</v>
      </c>
      <c r="F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-4.5473514412986926</v>
      </c>
      <c r="G74">
        <f t="shared" si="0"/>
        <v>1.0595229341462063E-2</v>
      </c>
      <c r="H74">
        <f t="shared" si="1"/>
        <v>1.0484147395358549E-2</v>
      </c>
      <c r="I74">
        <f>IF(Truncated_Employee_Performance_Score__for_Data_Model[[#This Row],[PerformanceScore]]=1,H74,1-H74)</f>
        <v>0.98951585260464148</v>
      </c>
      <c r="J74">
        <f t="shared" si="2"/>
        <v>-4.5772437581701689E-3</v>
      </c>
      <c r="K74">
        <f t="shared" si="3"/>
        <v>0</v>
      </c>
    </row>
    <row r="75" spans="1:11" x14ac:dyDescent="0.25">
      <c r="A75">
        <v>0</v>
      </c>
      <c r="B75">
        <v>5</v>
      </c>
      <c r="C75">
        <v>4</v>
      </c>
      <c r="D75">
        <v>14</v>
      </c>
      <c r="F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-6.6090461059253878</v>
      </c>
      <c r="G75">
        <f t="shared" ref="G75:G138" si="4">EXP(F75)</f>
        <v>1.3481174975643255E-3</v>
      </c>
      <c r="H75">
        <f t="shared" ref="H75:H138" si="5">G75/(G75+1)</f>
        <v>1.3463025235752788E-3</v>
      </c>
      <c r="I75">
        <f>IF(Truncated_Employee_Performance_Score__for_Data_Model[[#This Row],[PerformanceScore]]=1,H75,1-H75)</f>
        <v>0.99865369747642474</v>
      </c>
      <c r="J75">
        <f t="shared" ref="J75:J138" si="6">LOG(I75)</f>
        <v>-5.8508569656940247E-4</v>
      </c>
      <c r="K75">
        <f t="shared" ref="K75:K138" si="7">IF(H75&gt;$I$1,1,0)</f>
        <v>0</v>
      </c>
    </row>
    <row r="76" spans="1:11" x14ac:dyDescent="0.25">
      <c r="A76">
        <v>0</v>
      </c>
      <c r="B76">
        <v>3.79</v>
      </c>
      <c r="C76">
        <v>5</v>
      </c>
      <c r="D76">
        <v>8</v>
      </c>
      <c r="F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-3.8598985424810981</v>
      </c>
      <c r="G76">
        <f t="shared" si="4"/>
        <v>2.1070137138438007E-2</v>
      </c>
      <c r="H76">
        <f t="shared" si="5"/>
        <v>2.0635347535956083E-2</v>
      </c>
      <c r="I76">
        <f>IF(Truncated_Employee_Performance_Score__for_Data_Model[[#This Row],[PerformanceScore]]=1,H76,1-H76)</f>
        <v>0.97936465246404392</v>
      </c>
      <c r="J76">
        <f t="shared" si="6"/>
        <v>-9.0555747274823021E-3</v>
      </c>
      <c r="K76">
        <f t="shared" si="7"/>
        <v>0</v>
      </c>
    </row>
    <row r="77" spans="1:11" x14ac:dyDescent="0.25">
      <c r="A77">
        <v>1</v>
      </c>
      <c r="B77">
        <v>1.93</v>
      </c>
      <c r="C77">
        <v>3</v>
      </c>
      <c r="D77">
        <v>5</v>
      </c>
      <c r="F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2.7907254497263354</v>
      </c>
      <c r="G77">
        <f t="shared" si="4"/>
        <v>16.292835148349884</v>
      </c>
      <c r="H77">
        <f t="shared" si="5"/>
        <v>0.94217258237753909</v>
      </c>
      <c r="I77">
        <f>IF(Truncated_Employee_Performance_Score__for_Data_Model[[#This Row],[PerformanceScore]]=1,H77,1-H77)</f>
        <v>0.94217258237753909</v>
      </c>
      <c r="J77">
        <f t="shared" si="6"/>
        <v>-2.5869538067848877E-2</v>
      </c>
      <c r="K77">
        <f t="shared" si="7"/>
        <v>1</v>
      </c>
    </row>
    <row r="78" spans="1:11" x14ac:dyDescent="0.25">
      <c r="A78">
        <v>0</v>
      </c>
      <c r="B78">
        <v>4.62</v>
      </c>
      <c r="C78">
        <v>5</v>
      </c>
      <c r="D78">
        <v>1</v>
      </c>
      <c r="F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-6.1383240780402906</v>
      </c>
      <c r="G78">
        <f t="shared" si="4"/>
        <v>2.1585381300848437E-3</v>
      </c>
      <c r="H78">
        <f t="shared" si="5"/>
        <v>2.1538888788119625E-3</v>
      </c>
      <c r="I78">
        <f>IF(Truncated_Employee_Performance_Score__for_Data_Model[[#This Row],[PerformanceScore]]=1,H78,1-H78)</f>
        <v>0.99784611112118804</v>
      </c>
      <c r="J78">
        <f t="shared" si="6"/>
        <v>-9.3643090117023254E-4</v>
      </c>
      <c r="K78">
        <f t="shared" si="7"/>
        <v>0</v>
      </c>
    </row>
    <row r="79" spans="1:11" x14ac:dyDescent="0.25">
      <c r="A79">
        <v>1</v>
      </c>
      <c r="B79">
        <v>1.1200000000000001</v>
      </c>
      <c r="C79">
        <v>2</v>
      </c>
      <c r="D79">
        <v>9</v>
      </c>
      <c r="F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5.7356569531241544</v>
      </c>
      <c r="G79">
        <f t="shared" si="4"/>
        <v>309.71637307789257</v>
      </c>
      <c r="H79">
        <f t="shared" si="5"/>
        <v>0.99678163081625148</v>
      </c>
      <c r="I79">
        <f>IF(Truncated_Employee_Performance_Score__for_Data_Model[[#This Row],[PerformanceScore]]=1,H79,1-H79)</f>
        <v>0.99678163081625148</v>
      </c>
      <c r="J79">
        <f t="shared" si="6"/>
        <v>-1.3999740041737558E-3</v>
      </c>
      <c r="K79">
        <f t="shared" si="7"/>
        <v>1</v>
      </c>
    </row>
    <row r="80" spans="1:11" x14ac:dyDescent="0.25">
      <c r="A80">
        <v>0</v>
      </c>
      <c r="B80">
        <v>3.01</v>
      </c>
      <c r="C80">
        <v>5</v>
      </c>
      <c r="D80">
        <v>15</v>
      </c>
      <c r="F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-1.7220280845770102</v>
      </c>
      <c r="G80">
        <f t="shared" si="4"/>
        <v>0.1787033546307292</v>
      </c>
      <c r="H80">
        <f t="shared" si="5"/>
        <v>0.15161011795602666</v>
      </c>
      <c r="I80">
        <f>IF(Truncated_Employee_Performance_Score__for_Data_Model[[#This Row],[PerformanceScore]]=1,H80,1-H80)</f>
        <v>0.84838988204397336</v>
      </c>
      <c r="J80">
        <f t="shared" si="6"/>
        <v>-7.1404519550422735E-2</v>
      </c>
      <c r="K80">
        <f t="shared" si="7"/>
        <v>0</v>
      </c>
    </row>
    <row r="81" spans="1:11" x14ac:dyDescent="0.25">
      <c r="A81">
        <v>0</v>
      </c>
      <c r="B81">
        <v>4.3</v>
      </c>
      <c r="C81">
        <v>4</v>
      </c>
      <c r="D81">
        <v>1</v>
      </c>
      <c r="F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-4.5395244765107572</v>
      </c>
      <c r="G81">
        <f t="shared" si="4"/>
        <v>1.0678483215989827E-2</v>
      </c>
      <c r="H81">
        <f t="shared" si="5"/>
        <v>1.05656580142191E-2</v>
      </c>
      <c r="I81">
        <f>IF(Truncated_Employee_Performance_Score__for_Data_Model[[#This Row],[PerformanceScore]]=1,H81,1-H81)</f>
        <v>0.98943434198578095</v>
      </c>
      <c r="J81">
        <f t="shared" si="6"/>
        <v>-4.6130199107023862E-3</v>
      </c>
      <c r="K81">
        <f t="shared" si="7"/>
        <v>0</v>
      </c>
    </row>
    <row r="82" spans="1:11" x14ac:dyDescent="0.25">
      <c r="A82">
        <v>1</v>
      </c>
      <c r="B82">
        <v>2.2999999999999998</v>
      </c>
      <c r="C82">
        <v>1</v>
      </c>
      <c r="D82">
        <v>17</v>
      </c>
      <c r="F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3.0551885066970574</v>
      </c>
      <c r="G82">
        <f t="shared" si="4"/>
        <v>21.225186239572075</v>
      </c>
      <c r="H82">
        <f t="shared" si="5"/>
        <v>0.95500600133467073</v>
      </c>
      <c r="I82">
        <f>IF(Truncated_Employee_Performance_Score__for_Data_Model[[#This Row],[PerformanceScore]]=1,H82,1-H82)</f>
        <v>0.95500600133467073</v>
      </c>
      <c r="J82">
        <f t="shared" si="6"/>
        <v>-1.9993899266157019E-2</v>
      </c>
      <c r="K82">
        <f t="shared" si="7"/>
        <v>1</v>
      </c>
    </row>
    <row r="83" spans="1:11" x14ac:dyDescent="0.25">
      <c r="A83">
        <v>1</v>
      </c>
      <c r="B83">
        <v>3.88</v>
      </c>
      <c r="C83">
        <v>4</v>
      </c>
      <c r="D83">
        <v>6</v>
      </c>
      <c r="F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-3.3979966481475525</v>
      </c>
      <c r="G83">
        <f t="shared" si="4"/>
        <v>3.3440195377719473E-2</v>
      </c>
      <c r="H83">
        <f t="shared" si="5"/>
        <v>3.2358133085289155E-2</v>
      </c>
      <c r="I83">
        <f>IF(Truncated_Employee_Performance_Score__for_Data_Model[[#This Row],[PerformanceScore]]=1,H83,1-H83)</f>
        <v>3.2358133085289155E-2</v>
      </c>
      <c r="J83">
        <f t="shared" si="6"/>
        <v>-1.4900165431211403</v>
      </c>
      <c r="K83">
        <f t="shared" si="7"/>
        <v>0</v>
      </c>
    </row>
    <row r="84" spans="1:11" x14ac:dyDescent="0.25">
      <c r="A84">
        <v>0</v>
      </c>
      <c r="B84">
        <v>3.4</v>
      </c>
      <c r="C84">
        <v>5</v>
      </c>
      <c r="D84">
        <v>15</v>
      </c>
      <c r="F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-2.8183576902868293</v>
      </c>
      <c r="G84">
        <f t="shared" si="4"/>
        <v>5.970391455565003E-2</v>
      </c>
      <c r="H84">
        <f t="shared" si="5"/>
        <v>5.6340184966368452E-2</v>
      </c>
      <c r="I84">
        <f>IF(Truncated_Employee_Performance_Score__for_Data_Model[[#This Row],[PerformanceScore]]=1,H84,1-H84)</f>
        <v>0.9436598150336315</v>
      </c>
      <c r="J84">
        <f t="shared" si="6"/>
        <v>-2.5184538626076648E-2</v>
      </c>
      <c r="K84">
        <f t="shared" si="7"/>
        <v>0</v>
      </c>
    </row>
    <row r="85" spans="1:11" x14ac:dyDescent="0.25">
      <c r="A85">
        <v>0</v>
      </c>
      <c r="B85">
        <v>4.1100000000000003</v>
      </c>
      <c r="C85">
        <v>4</v>
      </c>
      <c r="D85">
        <v>16</v>
      </c>
      <c r="F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-4.1228196532403922</v>
      </c>
      <c r="G85">
        <f t="shared" si="4"/>
        <v>1.6198775059068637E-2</v>
      </c>
      <c r="H85">
        <f t="shared" si="5"/>
        <v>1.5940557552952227E-2</v>
      </c>
      <c r="I85">
        <f>IF(Truncated_Employee_Performance_Score__for_Data_Model[[#This Row],[PerformanceScore]]=1,H85,1-H85)</f>
        <v>0.98405944244704779</v>
      </c>
      <c r="J85">
        <f t="shared" si="6"/>
        <v>-6.978667069644129E-3</v>
      </c>
      <c r="K85">
        <f t="shared" si="7"/>
        <v>0</v>
      </c>
    </row>
    <row r="86" spans="1:11" x14ac:dyDescent="0.25">
      <c r="A86">
        <v>0</v>
      </c>
      <c r="B86">
        <v>4.3</v>
      </c>
      <c r="C86">
        <v>5</v>
      </c>
      <c r="D86">
        <v>4</v>
      </c>
      <c r="F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-5.2622524754114259</v>
      </c>
      <c r="G86">
        <f t="shared" si="4"/>
        <v>5.1836155922486502E-3</v>
      </c>
      <c r="H86">
        <f t="shared" si="5"/>
        <v>5.1568842864539652E-3</v>
      </c>
      <c r="I86">
        <f>IF(Truncated_Employee_Performance_Score__for_Data_Model[[#This Row],[PerformanceScore]]=1,H86,1-H86)</f>
        <v>0.994843115713546</v>
      </c>
      <c r="J86">
        <f t="shared" si="6"/>
        <v>-2.2454010149796306E-3</v>
      </c>
      <c r="K86">
        <f t="shared" si="7"/>
        <v>0</v>
      </c>
    </row>
    <row r="87" spans="1:11" x14ac:dyDescent="0.25">
      <c r="A87">
        <v>0</v>
      </c>
      <c r="B87">
        <v>4.7699999999999996</v>
      </c>
      <c r="C87">
        <v>5</v>
      </c>
      <c r="D87">
        <v>14</v>
      </c>
      <c r="F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-6.6617398532487657</v>
      </c>
      <c r="G87">
        <f t="shared" si="4"/>
        <v>1.2789193016577284E-3</v>
      </c>
      <c r="H87">
        <f t="shared" si="5"/>
        <v>1.2772857562503273E-3</v>
      </c>
      <c r="I87">
        <f>IF(Truncated_Employee_Performance_Score__for_Data_Model[[#This Row],[PerformanceScore]]=1,H87,1-H87)</f>
        <v>0.9987227142437497</v>
      </c>
      <c r="J87">
        <f t="shared" si="6"/>
        <v>-5.5507272450857248E-4</v>
      </c>
      <c r="K87">
        <f t="shared" si="7"/>
        <v>0</v>
      </c>
    </row>
    <row r="88" spans="1:11" x14ac:dyDescent="0.25">
      <c r="A88">
        <v>0</v>
      </c>
      <c r="B88">
        <v>4.5199999999999996</v>
      </c>
      <c r="C88">
        <v>4</v>
      </c>
      <c r="D88">
        <v>4</v>
      </c>
      <c r="F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-5.1814477125570235</v>
      </c>
      <c r="G88">
        <f t="shared" si="4"/>
        <v>5.6198645737913899E-3</v>
      </c>
      <c r="H88">
        <f t="shared" si="5"/>
        <v>5.5884581955560697E-3</v>
      </c>
      <c r="I88">
        <f>IF(Truncated_Employee_Performance_Score__for_Data_Model[[#This Row],[PerformanceScore]]=1,H88,1-H88)</f>
        <v>0.99441154180444391</v>
      </c>
      <c r="J88">
        <f t="shared" si="6"/>
        <v>-2.4338436253701894E-3</v>
      </c>
      <c r="K88">
        <f t="shared" si="7"/>
        <v>0</v>
      </c>
    </row>
    <row r="89" spans="1:11" x14ac:dyDescent="0.25">
      <c r="A89">
        <v>0</v>
      </c>
      <c r="B89">
        <v>2.9</v>
      </c>
      <c r="C89">
        <v>3</v>
      </c>
      <c r="D89">
        <v>6</v>
      </c>
      <c r="F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5.6129978429364437E-2</v>
      </c>
      <c r="G89">
        <f t="shared" si="4"/>
        <v>1.0577351575565648</v>
      </c>
      <c r="H89">
        <f t="shared" si="5"/>
        <v>0.51402881156609137</v>
      </c>
      <c r="I89">
        <f>IF(Truncated_Employee_Performance_Score__for_Data_Model[[#This Row],[PerformanceScore]]=1,H89,1-H89)</f>
        <v>0.48597118843390863</v>
      </c>
      <c r="J89">
        <f t="shared" si="6"/>
        <v>-0.31338947780577003</v>
      </c>
      <c r="K89">
        <f t="shared" si="7"/>
        <v>1</v>
      </c>
    </row>
    <row r="90" spans="1:11" x14ac:dyDescent="0.25">
      <c r="A90">
        <v>0</v>
      </c>
      <c r="B90">
        <v>5</v>
      </c>
      <c r="C90">
        <v>3</v>
      </c>
      <c r="D90">
        <v>7</v>
      </c>
      <c r="F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-5.8550102478729773</v>
      </c>
      <c r="G90">
        <f t="shared" si="4"/>
        <v>2.8655062356199154E-3</v>
      </c>
      <c r="H90">
        <f t="shared" si="5"/>
        <v>2.8573185714363116E-3</v>
      </c>
      <c r="I90">
        <f>IF(Truncated_Employee_Performance_Score__for_Data_Model[[#This Row],[PerformanceScore]]=1,H90,1-H90)</f>
        <v>0.99714268142856366</v>
      </c>
      <c r="J90">
        <f t="shared" si="6"/>
        <v>-1.2426939215088371E-3</v>
      </c>
      <c r="K90">
        <f t="shared" si="7"/>
        <v>0</v>
      </c>
    </row>
    <row r="91" spans="1:11" x14ac:dyDescent="0.25">
      <c r="A91">
        <v>0</v>
      </c>
      <c r="B91">
        <v>4.7</v>
      </c>
      <c r="C91">
        <v>5</v>
      </c>
      <c r="D91">
        <v>8</v>
      </c>
      <c r="F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-6.4180009558040085</v>
      </c>
      <c r="G91">
        <f t="shared" si="4"/>
        <v>1.6319152469510744E-3</v>
      </c>
      <c r="H91">
        <f t="shared" si="5"/>
        <v>1.6292564385278476E-3</v>
      </c>
      <c r="I91">
        <f>IF(Truncated_Employee_Performance_Score__for_Data_Model[[#This Row],[PerformanceScore]]=1,H91,1-H91)</f>
        <v>0.99837074356147215</v>
      </c>
      <c r="J91">
        <f t="shared" si="6"/>
        <v>-7.0815411996364981E-4</v>
      </c>
      <c r="K91">
        <f t="shared" si="7"/>
        <v>0</v>
      </c>
    </row>
    <row r="92" spans="1:11" x14ac:dyDescent="0.25">
      <c r="A92">
        <v>0</v>
      </c>
      <c r="B92">
        <v>4.2</v>
      </c>
      <c r="C92">
        <v>3</v>
      </c>
      <c r="D92">
        <v>3</v>
      </c>
      <c r="F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-3.5748211462395565</v>
      </c>
      <c r="G92">
        <f t="shared" si="4"/>
        <v>2.8020436886586748E-2</v>
      </c>
      <c r="H92">
        <f t="shared" si="5"/>
        <v>2.7256692455889391E-2</v>
      </c>
      <c r="I92">
        <f>IF(Truncated_Employee_Performance_Score__for_Data_Model[[#This Row],[PerformanceScore]]=1,H92,1-H92)</f>
        <v>0.97274330754411065</v>
      </c>
      <c r="J92">
        <f t="shared" si="6"/>
        <v>-1.2001748451910876E-2</v>
      </c>
      <c r="K92">
        <f t="shared" si="7"/>
        <v>0</v>
      </c>
    </row>
    <row r="93" spans="1:11" x14ac:dyDescent="0.25">
      <c r="A93">
        <v>1</v>
      </c>
      <c r="B93">
        <v>3</v>
      </c>
      <c r="C93">
        <v>1</v>
      </c>
      <c r="D93">
        <v>5</v>
      </c>
      <c r="F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1.1813409969808153</v>
      </c>
      <c r="G93">
        <f t="shared" si="4"/>
        <v>3.2587412363050752</v>
      </c>
      <c r="H93">
        <f t="shared" si="5"/>
        <v>0.76518883291730355</v>
      </c>
      <c r="I93">
        <f>IF(Truncated_Employee_Performance_Score__for_Data_Model[[#This Row],[PerformanceScore]]=1,H93,1-H93)</f>
        <v>0.76518883291730355</v>
      </c>
      <c r="J93">
        <f t="shared" si="6"/>
        <v>-0.11623137664498039</v>
      </c>
      <c r="K93">
        <f t="shared" si="7"/>
        <v>1</v>
      </c>
    </row>
    <row r="94" spans="1:11" x14ac:dyDescent="0.25">
      <c r="A94">
        <v>1</v>
      </c>
      <c r="B94">
        <v>5</v>
      </c>
      <c r="C94">
        <v>4</v>
      </c>
      <c r="D94">
        <v>16</v>
      </c>
      <c r="F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-6.6247000355012595</v>
      </c>
      <c r="G94">
        <f t="shared" si="4"/>
        <v>1.3271784777508814E-3</v>
      </c>
      <c r="H94">
        <f t="shared" si="5"/>
        <v>1.3254194096364187E-3</v>
      </c>
      <c r="I94">
        <f>IF(Truncated_Employee_Performance_Score__for_Data_Model[[#This Row],[PerformanceScore]]=1,H94,1-H94)</f>
        <v>1.3254194096364187E-3</v>
      </c>
      <c r="J94">
        <f t="shared" si="6"/>
        <v>-2.8776466738262019</v>
      </c>
      <c r="K94">
        <f t="shared" si="7"/>
        <v>0</v>
      </c>
    </row>
    <row r="95" spans="1:11" x14ac:dyDescent="0.25">
      <c r="A95">
        <v>1</v>
      </c>
      <c r="B95">
        <v>2.2999999999999998</v>
      </c>
      <c r="C95">
        <v>3</v>
      </c>
      <c r="D95">
        <v>19</v>
      </c>
      <c r="F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1.6410403680474619</v>
      </c>
      <c r="G95">
        <f t="shared" si="4"/>
        <v>5.160535576731478</v>
      </c>
      <c r="H95">
        <f t="shared" si="5"/>
        <v>0.83767645076557484</v>
      </c>
      <c r="I95">
        <f>IF(Truncated_Employee_Performance_Score__for_Data_Model[[#This Row],[PerformanceScore]]=1,H95,1-H95)</f>
        <v>0.83767645076557484</v>
      </c>
      <c r="J95">
        <f t="shared" si="6"/>
        <v>-7.6923693518231528E-2</v>
      </c>
      <c r="K95">
        <f t="shared" si="7"/>
        <v>1</v>
      </c>
    </row>
    <row r="96" spans="1:11" x14ac:dyDescent="0.25">
      <c r="A96">
        <v>1</v>
      </c>
      <c r="B96">
        <v>2.1</v>
      </c>
      <c r="C96">
        <v>5</v>
      </c>
      <c r="D96">
        <v>19</v>
      </c>
      <c r="F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0.80476646959415599</v>
      </c>
      <c r="G96">
        <f t="shared" si="4"/>
        <v>2.236174223164864</v>
      </c>
      <c r="H96">
        <f t="shared" si="5"/>
        <v>0.69099315085019264</v>
      </c>
      <c r="I96">
        <f>IF(Truncated_Employee_Performance_Score__for_Data_Model[[#This Row],[PerformanceScore]]=1,H96,1-H96)</f>
        <v>0.69099315085019264</v>
      </c>
      <c r="J96">
        <f t="shared" si="6"/>
        <v>-0.16052625734752218</v>
      </c>
      <c r="K96">
        <f t="shared" si="7"/>
        <v>1</v>
      </c>
    </row>
    <row r="97" spans="1:11" x14ac:dyDescent="0.25">
      <c r="A97">
        <v>0</v>
      </c>
      <c r="B97">
        <v>4.4000000000000004</v>
      </c>
      <c r="C97">
        <v>5</v>
      </c>
      <c r="D97">
        <v>17</v>
      </c>
      <c r="F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-5.6451131729647992</v>
      </c>
      <c r="G97">
        <f t="shared" si="4"/>
        <v>3.5347483405325586E-3</v>
      </c>
      <c r="H97">
        <f t="shared" si="5"/>
        <v>3.522297903862021E-3</v>
      </c>
      <c r="I97">
        <f>IF(Truncated_Employee_Performance_Score__for_Data_Model[[#This Row],[PerformanceScore]]=1,H97,1-H97)</f>
        <v>0.99647770209613795</v>
      </c>
      <c r="J97">
        <f t="shared" si="6"/>
        <v>-1.5324149413671181E-3</v>
      </c>
      <c r="K97">
        <f t="shared" si="7"/>
        <v>0</v>
      </c>
    </row>
    <row r="98" spans="1:11" x14ac:dyDescent="0.25">
      <c r="A98">
        <v>0</v>
      </c>
      <c r="B98">
        <v>4</v>
      </c>
      <c r="C98">
        <v>4</v>
      </c>
      <c r="D98">
        <v>7</v>
      </c>
      <c r="F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-3.7431557993077407</v>
      </c>
      <c r="G98">
        <f t="shared" si="4"/>
        <v>2.3679258109137354E-2</v>
      </c>
      <c r="H98">
        <f t="shared" si="5"/>
        <v>2.3131520856323574E-2</v>
      </c>
      <c r="I98">
        <f>IF(Truncated_Employee_Performance_Score__for_Data_Model[[#This Row],[PerformanceScore]]=1,H98,1-H98)</f>
        <v>0.97686847914367647</v>
      </c>
      <c r="J98">
        <f t="shared" si="6"/>
        <v>-1.0163903657974623E-2</v>
      </c>
      <c r="K98">
        <f t="shared" si="7"/>
        <v>0</v>
      </c>
    </row>
    <row r="99" spans="1:11" x14ac:dyDescent="0.25">
      <c r="A99">
        <v>0</v>
      </c>
      <c r="B99">
        <v>3.13</v>
      </c>
      <c r="C99">
        <v>3</v>
      </c>
      <c r="D99">
        <v>16</v>
      </c>
      <c r="F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-0.66869302666347341</v>
      </c>
      <c r="G99">
        <f t="shared" si="4"/>
        <v>0.51237780448924641</v>
      </c>
      <c r="H99">
        <f t="shared" si="5"/>
        <v>0.33878955573689101</v>
      </c>
      <c r="I99">
        <f>IF(Truncated_Employee_Performance_Score__for_Data_Model[[#This Row],[PerformanceScore]]=1,H99,1-H99)</f>
        <v>0.66121044426310904</v>
      </c>
      <c r="J99">
        <f t="shared" si="6"/>
        <v>-0.17966029507334885</v>
      </c>
      <c r="K99">
        <f t="shared" si="7"/>
        <v>0</v>
      </c>
    </row>
    <row r="100" spans="1:11" x14ac:dyDescent="0.25">
      <c r="A100">
        <v>1</v>
      </c>
      <c r="B100">
        <v>1.56</v>
      </c>
      <c r="C100">
        <v>5</v>
      </c>
      <c r="D100">
        <v>15</v>
      </c>
      <c r="F1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2.3540691674210308</v>
      </c>
      <c r="G100">
        <f t="shared" si="4"/>
        <v>10.528324191990565</v>
      </c>
      <c r="H100">
        <f t="shared" si="5"/>
        <v>0.91325712364206746</v>
      </c>
      <c r="I100">
        <f>IF(Truncated_Employee_Performance_Score__for_Data_Model[[#This Row],[PerformanceScore]]=1,H100,1-H100)</f>
        <v>0.91325712364206746</v>
      </c>
      <c r="J100">
        <f t="shared" si="6"/>
        <v>-3.9406931493406953E-2</v>
      </c>
      <c r="K100">
        <f t="shared" si="7"/>
        <v>1</v>
      </c>
    </row>
    <row r="101" spans="1:11" x14ac:dyDescent="0.25">
      <c r="A101">
        <v>1</v>
      </c>
      <c r="B101">
        <v>1.2</v>
      </c>
      <c r="C101">
        <v>3</v>
      </c>
      <c r="D101">
        <v>2</v>
      </c>
      <c r="F1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4.8663104778546735</v>
      </c>
      <c r="G101">
        <f t="shared" si="4"/>
        <v>129.84098089924535</v>
      </c>
      <c r="H101">
        <f t="shared" si="5"/>
        <v>0.99235713464445785</v>
      </c>
      <c r="I101">
        <f>IF(Truncated_Employee_Performance_Score__for_Data_Model[[#This Row],[PerformanceScore]]=1,H101,1-H101)</f>
        <v>0.99235713464445785</v>
      </c>
      <c r="J101">
        <f t="shared" si="6"/>
        <v>-3.3320035588759443E-3</v>
      </c>
      <c r="K101">
        <f t="shared" si="7"/>
        <v>1</v>
      </c>
    </row>
    <row r="102" spans="1:11" x14ac:dyDescent="0.25">
      <c r="A102">
        <v>0</v>
      </c>
      <c r="B102">
        <v>5</v>
      </c>
      <c r="C102">
        <v>5</v>
      </c>
      <c r="D102">
        <v>19</v>
      </c>
      <c r="F1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-7.3474280344019283</v>
      </c>
      <c r="G102">
        <f t="shared" si="4"/>
        <v>6.442472129997729E-4</v>
      </c>
      <c r="H102">
        <f t="shared" si="5"/>
        <v>6.4383242575384212E-4</v>
      </c>
      <c r="I102">
        <f>IF(Truncated_Employee_Performance_Score__for_Data_Model[[#This Row],[PerformanceScore]]=1,H102,1-H102)</f>
        <v>0.99935616757424617</v>
      </c>
      <c r="J102">
        <f t="shared" si="6"/>
        <v>-2.7970292034510969E-4</v>
      </c>
      <c r="K102">
        <f t="shared" si="7"/>
        <v>0</v>
      </c>
    </row>
    <row r="103" spans="1:11" x14ac:dyDescent="0.25">
      <c r="A103">
        <v>0</v>
      </c>
      <c r="B103">
        <v>4.76</v>
      </c>
      <c r="C103">
        <v>5</v>
      </c>
      <c r="D103">
        <v>20</v>
      </c>
      <c r="F1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-6.6805906264453601</v>
      </c>
      <c r="G103">
        <f t="shared" si="4"/>
        <v>1.2550364958716989E-3</v>
      </c>
      <c r="H103">
        <f t="shared" si="5"/>
        <v>1.2534633536166722E-3</v>
      </c>
      <c r="I103">
        <f>IF(Truncated_Employee_Performance_Score__for_Data_Model[[#This Row],[PerformanceScore]]=1,H103,1-H103)</f>
        <v>0.99874653664638335</v>
      </c>
      <c r="J103">
        <f t="shared" si="6"/>
        <v>-5.4471367842528074E-4</v>
      </c>
      <c r="K103">
        <f t="shared" si="7"/>
        <v>0</v>
      </c>
    </row>
    <row r="104" spans="1:11" x14ac:dyDescent="0.25">
      <c r="A104">
        <v>0</v>
      </c>
      <c r="B104">
        <v>3.66</v>
      </c>
      <c r="C104">
        <v>3</v>
      </c>
      <c r="D104">
        <v>6</v>
      </c>
      <c r="F1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-2.08030720192823</v>
      </c>
      <c r="G104">
        <f t="shared" si="4"/>
        <v>0.12489183929091822</v>
      </c>
      <c r="H104">
        <f t="shared" si="5"/>
        <v>0.11102564258057422</v>
      </c>
      <c r="I104">
        <f>IF(Truncated_Employee_Performance_Score__for_Data_Model[[#This Row],[PerformanceScore]]=1,H104,1-H104)</f>
        <v>0.88897435741942576</v>
      </c>
      <c r="J104">
        <f t="shared" si="6"/>
        <v>-5.1110766129740755E-2</v>
      </c>
      <c r="K104">
        <f t="shared" si="7"/>
        <v>0</v>
      </c>
    </row>
    <row r="105" spans="1:11" x14ac:dyDescent="0.25">
      <c r="A105">
        <v>1</v>
      </c>
      <c r="B105">
        <v>2</v>
      </c>
      <c r="C105">
        <v>5</v>
      </c>
      <c r="D105">
        <v>7</v>
      </c>
      <c r="F1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1.1798002023595922</v>
      </c>
      <c r="G105">
        <f t="shared" si="4"/>
        <v>3.2537240515544434</v>
      </c>
      <c r="H105">
        <f t="shared" si="5"/>
        <v>0.76491187771464186</v>
      </c>
      <c r="I105">
        <f>IF(Truncated_Employee_Performance_Score__for_Data_Model[[#This Row],[PerformanceScore]]=1,H105,1-H105)</f>
        <v>0.76491187771464186</v>
      </c>
      <c r="J105">
        <f t="shared" si="6"/>
        <v>-0.11638859520808301</v>
      </c>
      <c r="K105">
        <f t="shared" si="7"/>
        <v>1</v>
      </c>
    </row>
    <row r="106" spans="1:11" x14ac:dyDescent="0.25">
      <c r="A106">
        <v>0</v>
      </c>
      <c r="B106">
        <v>5</v>
      </c>
      <c r="C106">
        <v>5</v>
      </c>
      <c r="D106">
        <v>15</v>
      </c>
      <c r="F1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-7.3161201752501857</v>
      </c>
      <c r="G106">
        <f t="shared" si="4"/>
        <v>6.6473627477653581E-4</v>
      </c>
      <c r="H106">
        <f t="shared" si="5"/>
        <v>6.6429469399629495E-4</v>
      </c>
      <c r="I106">
        <f>IF(Truncated_Employee_Performance_Score__for_Data_Model[[#This Row],[PerformanceScore]]=1,H106,1-H106)</f>
        <v>0.99933570530600369</v>
      </c>
      <c r="J106">
        <f t="shared" si="6"/>
        <v>-2.8859538676859957E-4</v>
      </c>
      <c r="K106">
        <f t="shared" si="7"/>
        <v>0</v>
      </c>
    </row>
    <row r="107" spans="1:11" x14ac:dyDescent="0.25">
      <c r="A107">
        <v>0</v>
      </c>
      <c r="B107">
        <v>5</v>
      </c>
      <c r="C107">
        <v>3</v>
      </c>
      <c r="D107">
        <v>3</v>
      </c>
      <c r="F1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-5.8237023887212347</v>
      </c>
      <c r="G107">
        <f t="shared" si="4"/>
        <v>2.9566382313796491E-3</v>
      </c>
      <c r="H107">
        <f t="shared" si="5"/>
        <v>2.9479222916290819E-3</v>
      </c>
      <c r="I107">
        <f>IF(Truncated_Employee_Performance_Score__for_Data_Model[[#This Row],[PerformanceScore]]=1,H107,1-H107)</f>
        <v>0.9970520777083709</v>
      </c>
      <c r="J107">
        <f t="shared" si="6"/>
        <v>-1.2821571640696859E-3</v>
      </c>
      <c r="K107">
        <f t="shared" si="7"/>
        <v>0</v>
      </c>
    </row>
    <row r="108" spans="1:11" x14ac:dyDescent="0.25">
      <c r="A108">
        <v>0</v>
      </c>
      <c r="B108">
        <v>4.3</v>
      </c>
      <c r="C108">
        <v>3</v>
      </c>
      <c r="D108">
        <v>7</v>
      </c>
      <c r="F1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-3.8872391607015073</v>
      </c>
      <c r="G108">
        <f t="shared" si="4"/>
        <v>2.0501870344109926E-2</v>
      </c>
      <c r="H108">
        <f t="shared" si="5"/>
        <v>2.0089988014619475E-2</v>
      </c>
      <c r="I108">
        <f>IF(Truncated_Employee_Performance_Score__for_Data_Model[[#This Row],[PerformanceScore]]=1,H108,1-H108)</f>
        <v>0.97991001198538052</v>
      </c>
      <c r="J108">
        <f t="shared" si="6"/>
        <v>-8.8138050142469188E-3</v>
      </c>
      <c r="K108">
        <f t="shared" si="7"/>
        <v>0</v>
      </c>
    </row>
    <row r="109" spans="1:11" x14ac:dyDescent="0.25">
      <c r="A109">
        <v>0</v>
      </c>
      <c r="B109">
        <v>4.7</v>
      </c>
      <c r="C109">
        <v>4</v>
      </c>
      <c r="D109">
        <v>1</v>
      </c>
      <c r="F1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-5.6639650977515972</v>
      </c>
      <c r="G109">
        <f t="shared" si="4"/>
        <v>3.4687357182072286E-3</v>
      </c>
      <c r="H109">
        <f t="shared" si="5"/>
        <v>3.4567451827231758E-3</v>
      </c>
      <c r="I109">
        <f>IF(Truncated_Employee_Performance_Score__for_Data_Model[[#This Row],[PerformanceScore]]=1,H109,1-H109)</f>
        <v>0.99654325481727679</v>
      </c>
      <c r="J109">
        <f t="shared" si="6"/>
        <v>-1.5038460645815E-3</v>
      </c>
      <c r="K109">
        <f t="shared" si="7"/>
        <v>0</v>
      </c>
    </row>
    <row r="110" spans="1:11" x14ac:dyDescent="0.25">
      <c r="A110">
        <v>0</v>
      </c>
      <c r="B110">
        <v>4.5</v>
      </c>
      <c r="C110">
        <v>3</v>
      </c>
      <c r="D110">
        <v>5</v>
      </c>
      <c r="F1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-4.4338055417460565</v>
      </c>
      <c r="G110">
        <f t="shared" si="4"/>
        <v>1.1869234749322813E-2</v>
      </c>
      <c r="H110">
        <f t="shared" si="5"/>
        <v>1.1730008524533568E-2</v>
      </c>
      <c r="I110">
        <f>IF(Truncated_Employee_Performance_Score__for_Data_Model[[#This Row],[PerformanceScore]]=1,H110,1-H110)</f>
        <v>0.98826999147546646</v>
      </c>
      <c r="J110">
        <f t="shared" si="6"/>
        <v>-5.1243916577318055E-3</v>
      </c>
      <c r="K110">
        <f t="shared" si="7"/>
        <v>0</v>
      </c>
    </row>
    <row r="111" spans="1:11" x14ac:dyDescent="0.25">
      <c r="A111">
        <v>0</v>
      </c>
      <c r="B111">
        <v>4.2</v>
      </c>
      <c r="C111">
        <v>4</v>
      </c>
      <c r="D111">
        <v>12</v>
      </c>
      <c r="F1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-4.3445109338678387</v>
      </c>
      <c r="G111">
        <f t="shared" si="4"/>
        <v>1.2977853724687386E-2</v>
      </c>
      <c r="H111">
        <f t="shared" si="5"/>
        <v>1.2811586824892795E-2</v>
      </c>
      <c r="I111">
        <f>IF(Truncated_Employee_Performance_Score__for_Data_Model[[#This Row],[PerformanceScore]]=1,H111,1-H111)</f>
        <v>0.98718841317510719</v>
      </c>
      <c r="J111">
        <f t="shared" si="6"/>
        <v>-5.5999506808142394E-3</v>
      </c>
      <c r="K111">
        <f t="shared" si="7"/>
        <v>0</v>
      </c>
    </row>
    <row r="112" spans="1:11" x14ac:dyDescent="0.25">
      <c r="A112">
        <v>0</v>
      </c>
      <c r="B112">
        <v>3.73</v>
      </c>
      <c r="C112">
        <v>3</v>
      </c>
      <c r="D112">
        <v>19</v>
      </c>
      <c r="F1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-2.3788348528885384</v>
      </c>
      <c r="G112">
        <f t="shared" si="4"/>
        <v>9.2658475394641115E-2</v>
      </c>
      <c r="H112">
        <f t="shared" si="5"/>
        <v>8.4800948769628293E-2</v>
      </c>
      <c r="I112">
        <f>IF(Truncated_Employee_Performance_Score__for_Data_Model[[#This Row],[PerformanceScore]]=1,H112,1-H112)</f>
        <v>0.91519905123037171</v>
      </c>
      <c r="J112">
        <f t="shared" si="6"/>
        <v>-3.8484438775731683E-2</v>
      </c>
      <c r="K112">
        <f t="shared" si="7"/>
        <v>0</v>
      </c>
    </row>
    <row r="113" spans="1:11" x14ac:dyDescent="0.25">
      <c r="A113">
        <v>0</v>
      </c>
      <c r="B113">
        <v>4.24</v>
      </c>
      <c r="C113">
        <v>4</v>
      </c>
      <c r="D113">
        <v>2</v>
      </c>
      <c r="F1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-4.3786853481125672</v>
      </c>
      <c r="G113">
        <f t="shared" si="4"/>
        <v>1.2541835936019791E-2</v>
      </c>
      <c r="H113">
        <f t="shared" si="5"/>
        <v>1.2386486652599192E-2</v>
      </c>
      <c r="I113">
        <f>IF(Truncated_Employee_Performance_Score__for_Data_Model[[#This Row],[PerformanceScore]]=1,H113,1-H113)</f>
        <v>0.98761351334740077</v>
      </c>
      <c r="J113">
        <f t="shared" si="6"/>
        <v>-5.4129763220643144E-3</v>
      </c>
      <c r="K113">
        <f t="shared" si="7"/>
        <v>0</v>
      </c>
    </row>
    <row r="114" spans="1:11" x14ac:dyDescent="0.25">
      <c r="A114">
        <v>0</v>
      </c>
      <c r="B114">
        <v>3.97</v>
      </c>
      <c r="C114">
        <v>4</v>
      </c>
      <c r="D114">
        <v>7</v>
      </c>
      <c r="F1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-3.6588227527146779</v>
      </c>
      <c r="G114">
        <f t="shared" si="4"/>
        <v>2.5762824095599404E-2</v>
      </c>
      <c r="H114">
        <f t="shared" si="5"/>
        <v>2.5115770907679486E-2</v>
      </c>
      <c r="I114">
        <f>IF(Truncated_Employee_Performance_Score__for_Data_Model[[#This Row],[PerformanceScore]]=1,H114,1-H114)</f>
        <v>0.97488422909232053</v>
      </c>
      <c r="J114">
        <f t="shared" si="6"/>
        <v>-1.1046955226217634E-2</v>
      </c>
      <c r="K114">
        <f t="shared" si="7"/>
        <v>0</v>
      </c>
    </row>
    <row r="115" spans="1:11" x14ac:dyDescent="0.25">
      <c r="A115">
        <v>1</v>
      </c>
      <c r="B115">
        <v>3.97</v>
      </c>
      <c r="C115">
        <v>4</v>
      </c>
      <c r="D115">
        <v>15</v>
      </c>
      <c r="F1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-3.7214384710181623</v>
      </c>
      <c r="G115">
        <f t="shared" si="4"/>
        <v>2.4199133045721782E-2</v>
      </c>
      <c r="H115">
        <f t="shared" si="5"/>
        <v>2.3627371147795624E-2</v>
      </c>
      <c r="I115">
        <f>IF(Truncated_Employee_Performance_Score__for_Data_Model[[#This Row],[PerformanceScore]]=1,H115,1-H115)</f>
        <v>2.3627371147795624E-2</v>
      </c>
      <c r="J115">
        <f t="shared" si="6"/>
        <v>-1.6265845965867594</v>
      </c>
      <c r="K115">
        <f t="shared" si="7"/>
        <v>0</v>
      </c>
    </row>
    <row r="116" spans="1:11" x14ac:dyDescent="0.25">
      <c r="A116">
        <v>0</v>
      </c>
      <c r="B116">
        <v>3.9</v>
      </c>
      <c r="C116">
        <v>4</v>
      </c>
      <c r="D116">
        <v>3</v>
      </c>
      <c r="F1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-3.4307377848457881</v>
      </c>
      <c r="G116">
        <f t="shared" si="4"/>
        <v>3.2363054991170724E-2</v>
      </c>
      <c r="H116">
        <f t="shared" si="5"/>
        <v>3.1348521079580395E-2</v>
      </c>
      <c r="I116">
        <f>IF(Truncated_Employee_Performance_Score__for_Data_Model[[#This Row],[PerformanceScore]]=1,H116,1-H116)</f>
        <v>0.96865147892041958</v>
      </c>
      <c r="J116">
        <f t="shared" si="6"/>
        <v>-1.3832454123899135E-2</v>
      </c>
      <c r="K116">
        <f t="shared" si="7"/>
        <v>0</v>
      </c>
    </row>
    <row r="117" spans="1:11" x14ac:dyDescent="0.25">
      <c r="A117">
        <v>0</v>
      </c>
      <c r="B117">
        <v>4.5</v>
      </c>
      <c r="C117">
        <v>5</v>
      </c>
      <c r="D117">
        <v>20</v>
      </c>
      <c r="F1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-5.9497042226388146</v>
      </c>
      <c r="G117">
        <f t="shared" si="4"/>
        <v>2.6066113810369407E-3</v>
      </c>
      <c r="H117">
        <f t="shared" si="5"/>
        <v>2.5998346225210634E-3</v>
      </c>
      <c r="I117">
        <f>IF(Truncated_Employee_Performance_Score__for_Data_Model[[#This Row],[PerformanceScore]]=1,H117,1-H117)</f>
        <v>0.99740016537747889</v>
      </c>
      <c r="J117">
        <f t="shared" si="6"/>
        <v>-1.1305641079098923E-3</v>
      </c>
      <c r="K117">
        <f t="shared" si="7"/>
        <v>0</v>
      </c>
    </row>
    <row r="118" spans="1:11" x14ac:dyDescent="0.25">
      <c r="A118">
        <v>0</v>
      </c>
      <c r="B118">
        <v>4.5999999999999996</v>
      </c>
      <c r="C118">
        <v>4</v>
      </c>
      <c r="D118">
        <v>10</v>
      </c>
      <c r="F1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-5.4532976255328061</v>
      </c>
      <c r="G118">
        <f t="shared" si="4"/>
        <v>4.2821604207777643E-3</v>
      </c>
      <c r="H118">
        <f t="shared" si="5"/>
        <v>4.2639017096386634E-3</v>
      </c>
      <c r="I118">
        <f>IF(Truncated_Employee_Performance_Score__for_Data_Model[[#This Row],[PerformanceScore]]=1,H118,1-H118)</f>
        <v>0.99573609829036136</v>
      </c>
      <c r="J118">
        <f t="shared" si="6"/>
        <v>-1.8557481653629121E-3</v>
      </c>
      <c r="K118">
        <f t="shared" si="7"/>
        <v>0</v>
      </c>
    </row>
    <row r="119" spans="1:11" x14ac:dyDescent="0.25">
      <c r="A119">
        <v>0</v>
      </c>
      <c r="B119">
        <v>4.3</v>
      </c>
      <c r="C119">
        <v>5</v>
      </c>
      <c r="D119">
        <v>20</v>
      </c>
      <c r="F1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-5.3874839120183946</v>
      </c>
      <c r="G119">
        <f t="shared" si="4"/>
        <v>4.5734661143755385E-3</v>
      </c>
      <c r="H119">
        <f t="shared" si="5"/>
        <v>4.5526447478902729E-3</v>
      </c>
      <c r="I119">
        <f>IF(Truncated_Employee_Performance_Score__for_Data_Model[[#This Row],[PerformanceScore]]=1,H119,1-H119)</f>
        <v>0.9954473552521097</v>
      </c>
      <c r="J119">
        <f t="shared" si="6"/>
        <v>-1.9817029174040179E-3</v>
      </c>
      <c r="K119">
        <f t="shared" si="7"/>
        <v>0</v>
      </c>
    </row>
    <row r="120" spans="1:11" x14ac:dyDescent="0.25">
      <c r="A120">
        <v>0</v>
      </c>
      <c r="B120">
        <v>4.3</v>
      </c>
      <c r="C120">
        <v>5</v>
      </c>
      <c r="D120">
        <v>7</v>
      </c>
      <c r="F1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-5.2857333697752331</v>
      </c>
      <c r="G120">
        <f t="shared" si="4"/>
        <v>5.0633175421748826E-3</v>
      </c>
      <c r="H120">
        <f t="shared" si="5"/>
        <v>5.0378095128941107E-3</v>
      </c>
      <c r="I120">
        <f>IF(Truncated_Employee_Performance_Score__for_Data_Model[[#This Row],[PerformanceScore]]=1,H120,1-H120)</f>
        <v>0.99496219048710588</v>
      </c>
      <c r="J120">
        <f t="shared" si="6"/>
        <v>-2.1934225455369008E-3</v>
      </c>
      <c r="K120">
        <f t="shared" si="7"/>
        <v>0</v>
      </c>
    </row>
    <row r="121" spans="1:11" x14ac:dyDescent="0.25">
      <c r="A121">
        <v>0</v>
      </c>
      <c r="B121">
        <v>4.5</v>
      </c>
      <c r="C121">
        <v>4</v>
      </c>
      <c r="D121">
        <v>1</v>
      </c>
      <c r="F1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-5.1017447871311772</v>
      </c>
      <c r="G121">
        <f t="shared" si="4"/>
        <v>6.0861183152794776E-3</v>
      </c>
      <c r="H121">
        <f t="shared" si="5"/>
        <v>6.0493015503194306E-3</v>
      </c>
      <c r="I121">
        <f>IF(Truncated_Employee_Performance_Score__for_Data_Model[[#This Row],[PerformanceScore]]=1,H121,1-H121)</f>
        <v>0.99395069844968054</v>
      </c>
      <c r="J121">
        <f t="shared" si="6"/>
        <v>-2.6351567719662943E-3</v>
      </c>
      <c r="K121">
        <f t="shared" si="7"/>
        <v>0</v>
      </c>
    </row>
    <row r="122" spans="1:11" x14ac:dyDescent="0.25">
      <c r="A122">
        <v>1</v>
      </c>
      <c r="B122">
        <v>3</v>
      </c>
      <c r="C122">
        <v>3</v>
      </c>
      <c r="D122">
        <v>10</v>
      </c>
      <c r="F1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-0.25628803603258676</v>
      </c>
      <c r="G122">
        <f t="shared" si="4"/>
        <v>0.77391902012106528</v>
      </c>
      <c r="H122">
        <f t="shared" si="5"/>
        <v>0.43627640909349252</v>
      </c>
      <c r="I122">
        <f>IF(Truncated_Employee_Performance_Score__for_Data_Model[[#This Row],[PerformanceScore]]=1,H122,1-H122)</f>
        <v>0.43627640909349252</v>
      </c>
      <c r="J122">
        <f t="shared" si="6"/>
        <v>-0.36023827011543891</v>
      </c>
      <c r="K122">
        <f t="shared" si="7"/>
        <v>0</v>
      </c>
    </row>
    <row r="123" spans="1:11" x14ac:dyDescent="0.25">
      <c r="A123">
        <v>0</v>
      </c>
      <c r="B123">
        <v>4.6100000000000003</v>
      </c>
      <c r="C123">
        <v>4</v>
      </c>
      <c r="D123">
        <v>11</v>
      </c>
      <c r="F1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-5.4892356058517642</v>
      </c>
      <c r="G123">
        <f t="shared" si="4"/>
        <v>4.1310006804408002E-3</v>
      </c>
      <c r="H123">
        <f t="shared" si="5"/>
        <v>4.1140057200120929E-3</v>
      </c>
      <c r="I123">
        <f>IF(Truncated_Employee_Performance_Score__for_Data_Model[[#This Row],[PerformanceScore]]=1,H123,1-H123)</f>
        <v>0.99588599427998792</v>
      </c>
      <c r="J123">
        <f t="shared" si="6"/>
        <v>-1.7903753202634235E-3</v>
      </c>
      <c r="K123">
        <f t="shared" si="7"/>
        <v>0</v>
      </c>
    </row>
    <row r="124" spans="1:11" x14ac:dyDescent="0.25">
      <c r="A124">
        <v>0</v>
      </c>
      <c r="B124">
        <v>4.5999999999999996</v>
      </c>
      <c r="C124">
        <v>3</v>
      </c>
      <c r="D124">
        <v>20</v>
      </c>
      <c r="F1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-4.8323201688752988</v>
      </c>
      <c r="G124">
        <f t="shared" si="4"/>
        <v>7.9680126677320138E-3</v>
      </c>
      <c r="H124">
        <f t="shared" si="5"/>
        <v>7.9050253257973192E-3</v>
      </c>
      <c r="I124">
        <f>IF(Truncated_Employee_Performance_Score__for_Data_Model[[#This Row],[PerformanceScore]]=1,H124,1-H124)</f>
        <v>0.99209497467420271</v>
      </c>
      <c r="J124">
        <f t="shared" si="6"/>
        <v>-3.4467502222853808E-3</v>
      </c>
      <c r="K124">
        <f t="shared" si="7"/>
        <v>0</v>
      </c>
    </row>
    <row r="125" spans="1:11" x14ac:dyDescent="0.25">
      <c r="A125">
        <v>0</v>
      </c>
      <c r="B125">
        <v>5</v>
      </c>
      <c r="C125">
        <v>3</v>
      </c>
      <c r="D125">
        <v>2</v>
      </c>
      <c r="F1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-5.8158754239332993</v>
      </c>
      <c r="G125">
        <f t="shared" si="4"/>
        <v>2.9798705353162908E-3</v>
      </c>
      <c r="H125">
        <f t="shared" si="5"/>
        <v>2.9710172884385572E-3</v>
      </c>
      <c r="I125">
        <f>IF(Truncated_Employee_Performance_Score__for_Data_Model[[#This Row],[PerformanceScore]]=1,H125,1-H125)</f>
        <v>0.99702898271156148</v>
      </c>
      <c r="J125">
        <f t="shared" si="6"/>
        <v>-1.2922169654222327E-3</v>
      </c>
      <c r="K125">
        <f t="shared" si="7"/>
        <v>0</v>
      </c>
    </row>
    <row r="126" spans="1:11" x14ac:dyDescent="0.25">
      <c r="A126">
        <v>0</v>
      </c>
      <c r="B126">
        <v>4.4000000000000004</v>
      </c>
      <c r="C126">
        <v>5</v>
      </c>
      <c r="D126">
        <v>1</v>
      </c>
      <c r="F1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-5.5198817363578305</v>
      </c>
      <c r="G126">
        <f t="shared" si="4"/>
        <v>4.0063217162726048E-3</v>
      </c>
      <c r="H126">
        <f t="shared" si="5"/>
        <v>3.9903351499063289E-3</v>
      </c>
      <c r="I126">
        <f>IF(Truncated_Employee_Performance_Score__for_Data_Model[[#This Row],[PerformanceScore]]=1,H126,1-H126)</f>
        <v>0.99600966485009368</v>
      </c>
      <c r="J126">
        <f t="shared" si="6"/>
        <v>-1.7364473486916291E-3</v>
      </c>
      <c r="K126">
        <f t="shared" si="7"/>
        <v>0</v>
      </c>
    </row>
    <row r="127" spans="1:11" x14ac:dyDescent="0.25">
      <c r="A127">
        <v>0</v>
      </c>
      <c r="B127">
        <v>4.0999999999999996</v>
      </c>
      <c r="C127">
        <v>5</v>
      </c>
      <c r="D127">
        <v>3</v>
      </c>
      <c r="F1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-4.6922052000030705</v>
      </c>
      <c r="G127">
        <f t="shared" si="4"/>
        <v>9.1664499964950272E-3</v>
      </c>
      <c r="H127">
        <f t="shared" si="5"/>
        <v>9.0831893950961851E-3</v>
      </c>
      <c r="I127">
        <f>IF(Truncated_Employee_Performance_Score__for_Data_Model[[#This Row],[PerformanceScore]]=1,H127,1-H127)</f>
        <v>0.99091681060490377</v>
      </c>
      <c r="J127">
        <f t="shared" si="6"/>
        <v>-3.9628038514934591E-3</v>
      </c>
      <c r="K127">
        <f t="shared" si="7"/>
        <v>0</v>
      </c>
    </row>
    <row r="128" spans="1:11" x14ac:dyDescent="0.25">
      <c r="A128">
        <v>0</v>
      </c>
      <c r="B128">
        <v>4.63</v>
      </c>
      <c r="C128">
        <v>3</v>
      </c>
      <c r="D128">
        <v>2</v>
      </c>
      <c r="F1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-4.775767849285522</v>
      </c>
      <c r="G128">
        <f t="shared" si="4"/>
        <v>8.4316073974929056E-3</v>
      </c>
      <c r="H128">
        <f t="shared" si="5"/>
        <v>8.3611098022331465E-3</v>
      </c>
      <c r="I128">
        <f>IF(Truncated_Employee_Performance_Score__for_Data_Model[[#This Row],[PerformanceScore]]=1,H128,1-H128)</f>
        <v>0.99163889019776685</v>
      </c>
      <c r="J128">
        <f t="shared" si="6"/>
        <v>-3.6464493637835419E-3</v>
      </c>
      <c r="K128">
        <f t="shared" si="7"/>
        <v>0</v>
      </c>
    </row>
    <row r="129" spans="1:11" x14ac:dyDescent="0.25">
      <c r="A129">
        <v>0</v>
      </c>
      <c r="B129">
        <v>5</v>
      </c>
      <c r="C129">
        <v>5</v>
      </c>
      <c r="D129">
        <v>17</v>
      </c>
      <c r="F1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-7.3317741048260574</v>
      </c>
      <c r="G129">
        <f t="shared" si="4"/>
        <v>6.5441156194296724E-4</v>
      </c>
      <c r="H129">
        <f t="shared" si="5"/>
        <v>6.5398358752197195E-4</v>
      </c>
      <c r="I129">
        <f>IF(Truncated_Employee_Performance_Score__for_Data_Model[[#This Row],[PerformanceScore]]=1,H129,1-H129)</f>
        <v>0.999346016412478</v>
      </c>
      <c r="J129">
        <f t="shared" si="6"/>
        <v>-2.8411437651520001E-4</v>
      </c>
      <c r="K129">
        <f t="shared" si="7"/>
        <v>0</v>
      </c>
    </row>
    <row r="130" spans="1:11" x14ac:dyDescent="0.25">
      <c r="A130">
        <v>0</v>
      </c>
      <c r="B130">
        <v>4.2</v>
      </c>
      <c r="C130">
        <v>5</v>
      </c>
      <c r="D130">
        <v>8</v>
      </c>
      <c r="F1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-5.0124501792529594</v>
      </c>
      <c r="G130">
        <f t="shared" si="4"/>
        <v>6.6545784050100016E-3</v>
      </c>
      <c r="H130">
        <f t="shared" si="5"/>
        <v>6.6105877306531727E-3</v>
      </c>
      <c r="I130">
        <f>IF(Truncated_Employee_Performance_Score__for_Data_Model[[#This Row],[PerformanceScore]]=1,H130,1-H130)</f>
        <v>0.99338941226934685</v>
      </c>
      <c r="J130">
        <f t="shared" si="6"/>
        <v>-2.8804731081627419E-3</v>
      </c>
      <c r="K130">
        <f t="shared" si="7"/>
        <v>0</v>
      </c>
    </row>
    <row r="131" spans="1:11" x14ac:dyDescent="0.25">
      <c r="A131">
        <v>0</v>
      </c>
      <c r="B131">
        <v>4.5</v>
      </c>
      <c r="C131">
        <v>5</v>
      </c>
      <c r="D131">
        <v>20</v>
      </c>
      <c r="F1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-5.9497042226388146</v>
      </c>
      <c r="G131">
        <f t="shared" si="4"/>
        <v>2.6066113810369407E-3</v>
      </c>
      <c r="H131">
        <f t="shared" si="5"/>
        <v>2.5998346225210634E-3</v>
      </c>
      <c r="I131">
        <f>IF(Truncated_Employee_Performance_Score__for_Data_Model[[#This Row],[PerformanceScore]]=1,H131,1-H131)</f>
        <v>0.99740016537747889</v>
      </c>
      <c r="J131">
        <f t="shared" si="6"/>
        <v>-1.1305641079098923E-3</v>
      </c>
      <c r="K131">
        <f t="shared" si="7"/>
        <v>0</v>
      </c>
    </row>
    <row r="132" spans="1:11" x14ac:dyDescent="0.25">
      <c r="A132">
        <v>0</v>
      </c>
      <c r="B132">
        <v>4.2</v>
      </c>
      <c r="C132">
        <v>4</v>
      </c>
      <c r="D132">
        <v>13</v>
      </c>
      <c r="F1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-4.3523378986557741</v>
      </c>
      <c r="G132">
        <f t="shared" si="4"/>
        <v>1.2876673006060893E-2</v>
      </c>
      <c r="H132">
        <f t="shared" si="5"/>
        <v>1.2712972219850738E-2</v>
      </c>
      <c r="I132">
        <f>IF(Truncated_Employee_Performance_Score__for_Data_Model[[#This Row],[PerformanceScore]]=1,H132,1-H132)</f>
        <v>0.98728702778014932</v>
      </c>
      <c r="J132">
        <f t="shared" si="6"/>
        <v>-5.5565692561055542E-3</v>
      </c>
      <c r="K132">
        <f t="shared" si="7"/>
        <v>0</v>
      </c>
    </row>
    <row r="133" spans="1:11" x14ac:dyDescent="0.25">
      <c r="A133">
        <v>0</v>
      </c>
      <c r="B133">
        <v>5</v>
      </c>
      <c r="C133">
        <v>3</v>
      </c>
      <c r="D133">
        <v>20</v>
      </c>
      <c r="F1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-5.9567607901161388</v>
      </c>
      <c r="G133">
        <f t="shared" si="4"/>
        <v>2.5882823978506156E-3</v>
      </c>
      <c r="H133">
        <f t="shared" si="5"/>
        <v>2.5816004867524715E-3</v>
      </c>
      <c r="I133">
        <f>IF(Truncated_Employee_Performance_Score__for_Data_Model[[#This Row],[PerformanceScore]]=1,H133,1-H133)</f>
        <v>0.99741839951324751</v>
      </c>
      <c r="J133">
        <f t="shared" si="6"/>
        <v>-1.122624554221968E-3</v>
      </c>
      <c r="K133">
        <f t="shared" si="7"/>
        <v>0</v>
      </c>
    </row>
    <row r="134" spans="1:11" x14ac:dyDescent="0.25">
      <c r="A134">
        <v>0</v>
      </c>
      <c r="B134">
        <v>4.6399999999999997</v>
      </c>
      <c r="C134">
        <v>4</v>
      </c>
      <c r="D134">
        <v>8</v>
      </c>
      <c r="F1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-5.5500877580810188</v>
      </c>
      <c r="G134">
        <f t="shared" si="4"/>
        <v>3.8871161026575499E-3</v>
      </c>
      <c r="H134">
        <f t="shared" si="5"/>
        <v>3.8720649366916007E-3</v>
      </c>
      <c r="I134">
        <f>IF(Truncated_Employee_Performance_Score__for_Data_Model[[#This Row],[PerformanceScore]]=1,H134,1-H134)</f>
        <v>0.99612793506330843</v>
      </c>
      <c r="J134">
        <f t="shared" si="6"/>
        <v>-1.6848805281715323E-3</v>
      </c>
      <c r="K134">
        <f t="shared" si="7"/>
        <v>0</v>
      </c>
    </row>
    <row r="135" spans="1:11" x14ac:dyDescent="0.25">
      <c r="A135">
        <v>0</v>
      </c>
      <c r="B135">
        <v>4.76</v>
      </c>
      <c r="C135">
        <v>4</v>
      </c>
      <c r="D135">
        <v>5</v>
      </c>
      <c r="F1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-5.8639390500894644</v>
      </c>
      <c r="G135">
        <f t="shared" si="4"/>
        <v>2.8400345820940925E-3</v>
      </c>
      <c r="H135">
        <f t="shared" si="5"/>
        <v>2.8319916279345575E-3</v>
      </c>
      <c r="I135">
        <f>IF(Truncated_Employee_Performance_Score__for_Data_Model[[#This Row],[PerformanceScore]]=1,H135,1-H135)</f>
        <v>0.99716800837206543</v>
      </c>
      <c r="J135">
        <f t="shared" si="6"/>
        <v>-1.2316631910783799E-3</v>
      </c>
      <c r="K135">
        <f t="shared" si="7"/>
        <v>0</v>
      </c>
    </row>
    <row r="136" spans="1:11" x14ac:dyDescent="0.25">
      <c r="A136">
        <v>0</v>
      </c>
      <c r="B136">
        <v>4.17</v>
      </c>
      <c r="C136">
        <v>4</v>
      </c>
      <c r="D136">
        <v>1</v>
      </c>
      <c r="F1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-4.1740812746074853</v>
      </c>
      <c r="G136">
        <f t="shared" si="4"/>
        <v>1.5389323724761315E-2</v>
      </c>
      <c r="H136">
        <f t="shared" si="5"/>
        <v>1.5156081874397228E-2</v>
      </c>
      <c r="I136">
        <f>IF(Truncated_Employee_Performance_Score__for_Data_Model[[#This Row],[PerformanceScore]]=1,H136,1-H136)</f>
        <v>0.98484391812560279</v>
      </c>
      <c r="J136">
        <f t="shared" si="6"/>
        <v>-6.632592718577076E-3</v>
      </c>
      <c r="K136">
        <f t="shared" si="7"/>
        <v>0</v>
      </c>
    </row>
    <row r="137" spans="1:11" x14ac:dyDescent="0.25">
      <c r="A137">
        <v>0</v>
      </c>
      <c r="B137">
        <v>5</v>
      </c>
      <c r="C137">
        <v>3</v>
      </c>
      <c r="D137">
        <v>15</v>
      </c>
      <c r="F1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-5.9176259661764608</v>
      </c>
      <c r="G137">
        <f t="shared" si="4"/>
        <v>2.6915825059317289E-3</v>
      </c>
      <c r="H137">
        <f t="shared" si="5"/>
        <v>2.684357336684639E-3</v>
      </c>
      <c r="I137">
        <f>IF(Truncated_Employee_Performance_Score__for_Data_Model[[#This Row],[PerformanceScore]]=1,H137,1-H137)</f>
        <v>0.9973156426633154</v>
      </c>
      <c r="J137">
        <f t="shared" si="6"/>
        <v>-1.1673690986064966E-3</v>
      </c>
      <c r="K137">
        <f t="shared" si="7"/>
        <v>0</v>
      </c>
    </row>
    <row r="138" spans="1:11" x14ac:dyDescent="0.25">
      <c r="A138">
        <v>0</v>
      </c>
      <c r="B138">
        <v>3.6</v>
      </c>
      <c r="C138">
        <v>5</v>
      </c>
      <c r="D138">
        <v>9</v>
      </c>
      <c r="F1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-3.3336162121796362</v>
      </c>
      <c r="G138">
        <f t="shared" si="4"/>
        <v>3.5663903356361083E-2</v>
      </c>
      <c r="H138">
        <f t="shared" si="5"/>
        <v>3.4435788715607589E-2</v>
      </c>
      <c r="I138">
        <f>IF(Truncated_Employee_Performance_Score__for_Data_Model[[#This Row],[PerformanceScore]]=1,H138,1-H138)</f>
        <v>0.9655642112843924</v>
      </c>
      <c r="J138">
        <f t="shared" si="6"/>
        <v>-1.5218839772500456E-2</v>
      </c>
      <c r="K138">
        <f t="shared" si="7"/>
        <v>0</v>
      </c>
    </row>
    <row r="139" spans="1:11" x14ac:dyDescent="0.25">
      <c r="A139">
        <v>0</v>
      </c>
      <c r="B139">
        <v>3.03</v>
      </c>
      <c r="C139">
        <v>5</v>
      </c>
      <c r="D139">
        <v>16</v>
      </c>
      <c r="F1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-1.7860770804269874</v>
      </c>
      <c r="G139">
        <f t="shared" ref="G139:G202" si="8">EXP(F139)</f>
        <v>0.16761642736601526</v>
      </c>
      <c r="H139">
        <f t="shared" ref="H139:H202" si="9">G139/(G139+1)</f>
        <v>0.14355435863825183</v>
      </c>
      <c r="I139">
        <f>IF(Truncated_Employee_Performance_Score__for_Data_Model[[#This Row],[PerformanceScore]]=1,H139,1-H139)</f>
        <v>0.85644564136174817</v>
      </c>
      <c r="J139">
        <f t="shared" ref="J139:J202" si="10">LOG(I139)</f>
        <v>-6.730019651144227E-2</v>
      </c>
      <c r="K139">
        <f t="shared" ref="K139:K202" si="11">IF(H139&gt;$I$1,1,0)</f>
        <v>0</v>
      </c>
    </row>
    <row r="140" spans="1:11" x14ac:dyDescent="0.25">
      <c r="A140">
        <v>0</v>
      </c>
      <c r="B140">
        <v>4.4800000000000004</v>
      </c>
      <c r="C140">
        <v>5</v>
      </c>
      <c r="D140">
        <v>4</v>
      </c>
      <c r="F1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-5.7682507549698041</v>
      </c>
      <c r="G140">
        <f t="shared" si="8"/>
        <v>3.1252195102841017E-3</v>
      </c>
      <c r="H140">
        <f t="shared" si="9"/>
        <v>3.1154829422091529E-3</v>
      </c>
      <c r="I140">
        <f>IF(Truncated_Employee_Performance_Score__for_Data_Model[[#This Row],[PerformanceScore]]=1,H140,1-H140)</f>
        <v>0.9968845170577908</v>
      </c>
      <c r="J140">
        <f t="shared" si="10"/>
        <v>-1.355149120076081E-3</v>
      </c>
      <c r="K140">
        <f t="shared" si="11"/>
        <v>0</v>
      </c>
    </row>
    <row r="141" spans="1:11" x14ac:dyDescent="0.25">
      <c r="A141">
        <v>0</v>
      </c>
      <c r="B141">
        <v>4.5</v>
      </c>
      <c r="C141">
        <v>4</v>
      </c>
      <c r="D141">
        <v>19</v>
      </c>
      <c r="F1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-5.2426301533140167</v>
      </c>
      <c r="G141">
        <f t="shared" si="8"/>
        <v>5.2863346645367253E-3</v>
      </c>
      <c r="H141">
        <f t="shared" si="9"/>
        <v>5.2585362819049675E-3</v>
      </c>
      <c r="I141">
        <f>IF(Truncated_Employee_Performance_Score__for_Data_Model[[#This Row],[PerformanceScore]]=1,H141,1-H141)</f>
        <v>0.99474146371809502</v>
      </c>
      <c r="J141">
        <f t="shared" si="10"/>
        <v>-2.2897790235283698E-3</v>
      </c>
      <c r="K141">
        <f t="shared" si="11"/>
        <v>0</v>
      </c>
    </row>
    <row r="142" spans="1:11" x14ac:dyDescent="0.25">
      <c r="A142">
        <v>0</v>
      </c>
      <c r="B142">
        <v>3.24</v>
      </c>
      <c r="C142">
        <v>3</v>
      </c>
      <c r="D142">
        <v>6</v>
      </c>
      <c r="F1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-0.89964454962534834</v>
      </c>
      <c r="G142">
        <f t="shared" si="8"/>
        <v>0.40671420076553483</v>
      </c>
      <c r="H142">
        <f t="shared" si="9"/>
        <v>0.28912354801295148</v>
      </c>
      <c r="I142">
        <f>IF(Truncated_Employee_Performance_Score__for_Data_Model[[#This Row],[PerformanceScore]]=1,H142,1-H142)</f>
        <v>0.71087645198704852</v>
      </c>
      <c r="J142">
        <f t="shared" si="10"/>
        <v>-0.14820587167901436</v>
      </c>
      <c r="K142">
        <f t="shared" si="11"/>
        <v>0</v>
      </c>
    </row>
    <row r="143" spans="1:11" x14ac:dyDescent="0.25">
      <c r="A143">
        <v>0</v>
      </c>
      <c r="B143">
        <v>4.8</v>
      </c>
      <c r="C143">
        <v>4</v>
      </c>
      <c r="D143">
        <v>4</v>
      </c>
      <c r="F1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-5.9685561474256126</v>
      </c>
      <c r="G143">
        <f t="shared" si="8"/>
        <v>2.5579320307499063E-3</v>
      </c>
      <c r="H143">
        <f t="shared" si="9"/>
        <v>2.5514057083650412E-3</v>
      </c>
      <c r="I143">
        <f>IF(Truncated_Employee_Performance_Score__for_Data_Model[[#This Row],[PerformanceScore]]=1,H143,1-H143)</f>
        <v>0.9974485942916349</v>
      </c>
      <c r="J143">
        <f t="shared" si="10"/>
        <v>-1.1094773863379315E-3</v>
      </c>
      <c r="K143">
        <f t="shared" si="11"/>
        <v>0</v>
      </c>
    </row>
    <row r="144" spans="1:11" x14ac:dyDescent="0.25">
      <c r="A144">
        <v>0</v>
      </c>
      <c r="B144">
        <v>3</v>
      </c>
      <c r="C144">
        <v>5</v>
      </c>
      <c r="D144">
        <v>4</v>
      </c>
      <c r="F1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-1.6078204563786986</v>
      </c>
      <c r="G144">
        <f t="shared" si="8"/>
        <v>0.20032375296859753</v>
      </c>
      <c r="H144">
        <f t="shared" si="9"/>
        <v>0.16689143447604368</v>
      </c>
      <c r="I144">
        <f>IF(Truncated_Employee_Performance_Score__for_Data_Model[[#This Row],[PerformanceScore]]=1,H144,1-H144)</f>
        <v>0.83310856552395629</v>
      </c>
      <c r="J144">
        <f t="shared" si="10"/>
        <v>-7.9298400351031167E-2</v>
      </c>
      <c r="K144">
        <f t="shared" si="11"/>
        <v>0</v>
      </c>
    </row>
    <row r="145" spans="1:11" x14ac:dyDescent="0.25">
      <c r="A145">
        <v>0</v>
      </c>
      <c r="B145">
        <v>4.5</v>
      </c>
      <c r="C145">
        <v>3</v>
      </c>
      <c r="D145">
        <v>6</v>
      </c>
      <c r="F1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-4.4416325065339928</v>
      </c>
      <c r="G145">
        <f t="shared" si="8"/>
        <v>1.1776697283039103E-2</v>
      </c>
      <c r="H145">
        <f t="shared" si="9"/>
        <v>1.1639620990148813E-2</v>
      </c>
      <c r="I145">
        <f>IF(Truncated_Employee_Performance_Score__for_Data_Model[[#This Row],[PerformanceScore]]=1,H145,1-H145)</f>
        <v>0.98836037900985119</v>
      </c>
      <c r="J145">
        <f t="shared" si="10"/>
        <v>-5.0846727421169947E-3</v>
      </c>
      <c r="K145">
        <f t="shared" si="11"/>
        <v>0</v>
      </c>
    </row>
    <row r="146" spans="1:11" x14ac:dyDescent="0.25">
      <c r="A146">
        <v>0</v>
      </c>
      <c r="B146">
        <v>3.72</v>
      </c>
      <c r="C146">
        <v>3</v>
      </c>
      <c r="D146">
        <v>18</v>
      </c>
      <c r="F1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-2.3428968725695816</v>
      </c>
      <c r="G146">
        <f t="shared" si="8"/>
        <v>9.6048993132144336E-2</v>
      </c>
      <c r="H146">
        <f t="shared" si="9"/>
        <v>8.7632025332798472E-2</v>
      </c>
      <c r="I146">
        <f>IF(Truncated_Employee_Performance_Score__for_Data_Model[[#This Row],[PerformanceScore]]=1,H146,1-H146)</f>
        <v>0.91236797466720154</v>
      </c>
      <c r="J146">
        <f t="shared" si="10"/>
        <v>-3.982996744341049E-2</v>
      </c>
      <c r="K146">
        <f t="shared" si="11"/>
        <v>0</v>
      </c>
    </row>
    <row r="147" spans="1:11" x14ac:dyDescent="0.25">
      <c r="A147">
        <v>1</v>
      </c>
      <c r="B147">
        <v>2.34</v>
      </c>
      <c r="C147">
        <v>2</v>
      </c>
      <c r="D147">
        <v>4</v>
      </c>
      <c r="F1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2.3452478822792728</v>
      </c>
      <c r="G147">
        <f t="shared" si="8"/>
        <v>10.435859271538861</v>
      </c>
      <c r="H147">
        <f t="shared" si="9"/>
        <v>0.91255576198906518</v>
      </c>
      <c r="I147">
        <f>IF(Truncated_Employee_Performance_Score__for_Data_Model[[#This Row],[PerformanceScore]]=1,H147,1-H147)</f>
        <v>0.91255576198906518</v>
      </c>
      <c r="J147">
        <f t="shared" si="10"/>
        <v>-3.9740588368212475E-2</v>
      </c>
      <c r="K147">
        <f t="shared" si="11"/>
        <v>1</v>
      </c>
    </row>
    <row r="148" spans="1:11" x14ac:dyDescent="0.25">
      <c r="A148">
        <v>0</v>
      </c>
      <c r="B148">
        <v>3.99</v>
      </c>
      <c r="C148">
        <v>3</v>
      </c>
      <c r="D148">
        <v>14</v>
      </c>
      <c r="F1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-3.0705864327554062</v>
      </c>
      <c r="G148">
        <f t="shared" si="8"/>
        <v>4.6393939952314923E-2</v>
      </c>
      <c r="H148">
        <f t="shared" si="9"/>
        <v>4.4336973085326865E-2</v>
      </c>
      <c r="I148">
        <f>IF(Truncated_Employee_Performance_Score__for_Data_Model[[#This Row],[PerformanceScore]]=1,H148,1-H148)</f>
        <v>0.95566302691467309</v>
      </c>
      <c r="J148">
        <f t="shared" si="10"/>
        <v>-1.9695215830258326E-2</v>
      </c>
      <c r="K148">
        <f t="shared" si="11"/>
        <v>0</v>
      </c>
    </row>
    <row r="149" spans="1:11" x14ac:dyDescent="0.25">
      <c r="A149">
        <v>0</v>
      </c>
      <c r="B149">
        <v>4.0999999999999996</v>
      </c>
      <c r="C149">
        <v>3</v>
      </c>
      <c r="D149">
        <v>7</v>
      </c>
      <c r="F1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-3.3250188500810873</v>
      </c>
      <c r="G149">
        <f t="shared" si="8"/>
        <v>3.5971840674925176E-2</v>
      </c>
      <c r="H149">
        <f t="shared" si="9"/>
        <v>3.4722797727291393E-2</v>
      </c>
      <c r="I149">
        <f>IF(Truncated_Employee_Performance_Score__for_Data_Model[[#This Row],[PerformanceScore]]=1,H149,1-H149)</f>
        <v>0.96527720227270863</v>
      </c>
      <c r="J149">
        <f t="shared" si="10"/>
        <v>-1.5347950770507449E-2</v>
      </c>
      <c r="K149">
        <f t="shared" si="11"/>
        <v>0</v>
      </c>
    </row>
    <row r="150" spans="1:11" x14ac:dyDescent="0.25">
      <c r="A150">
        <v>0</v>
      </c>
      <c r="B150">
        <v>4.3</v>
      </c>
      <c r="C150">
        <v>5</v>
      </c>
      <c r="D150">
        <v>7</v>
      </c>
      <c r="F1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-5.2857333697752331</v>
      </c>
      <c r="G150">
        <f t="shared" si="8"/>
        <v>5.0633175421748826E-3</v>
      </c>
      <c r="H150">
        <f t="shared" si="9"/>
        <v>5.0378095128941107E-3</v>
      </c>
      <c r="I150">
        <f>IF(Truncated_Employee_Performance_Score__for_Data_Model[[#This Row],[PerformanceScore]]=1,H150,1-H150)</f>
        <v>0.99496219048710588</v>
      </c>
      <c r="J150">
        <f t="shared" si="10"/>
        <v>-2.1934225455369008E-3</v>
      </c>
      <c r="K150">
        <f t="shared" si="11"/>
        <v>0</v>
      </c>
    </row>
    <row r="151" spans="1:11" x14ac:dyDescent="0.25">
      <c r="A151">
        <v>0</v>
      </c>
      <c r="B151">
        <v>4.5999999999999996</v>
      </c>
      <c r="C151">
        <v>4</v>
      </c>
      <c r="D151">
        <v>11</v>
      </c>
      <c r="F1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-5.4611245903207415</v>
      </c>
      <c r="G151">
        <f t="shared" si="8"/>
        <v>4.2487749259309529E-3</v>
      </c>
      <c r="H151">
        <f t="shared" si="9"/>
        <v>4.2307992123209945E-3</v>
      </c>
      <c r="I151">
        <f>IF(Truncated_Employee_Performance_Score__for_Data_Model[[#This Row],[PerformanceScore]]=1,H151,1-H151)</f>
        <v>0.99576920078767905</v>
      </c>
      <c r="J151">
        <f t="shared" si="10"/>
        <v>-1.8413106120907503E-3</v>
      </c>
      <c r="K151">
        <f t="shared" si="11"/>
        <v>0</v>
      </c>
    </row>
    <row r="152" spans="1:11" x14ac:dyDescent="0.25">
      <c r="A152">
        <v>0</v>
      </c>
      <c r="B152">
        <v>5</v>
      </c>
      <c r="C152">
        <v>5</v>
      </c>
      <c r="D152">
        <v>9</v>
      </c>
      <c r="F1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-7.2691583865225731</v>
      </c>
      <c r="G152">
        <f t="shared" si="8"/>
        <v>6.9669809759749827E-4</v>
      </c>
      <c r="H152">
        <f t="shared" si="9"/>
        <v>6.9621304729192742E-4</v>
      </c>
      <c r="I152">
        <f>IF(Truncated_Employee_Performance_Score__for_Data_Model[[#This Row],[PerformanceScore]]=1,H152,1-H152)</f>
        <v>0.99930378695270805</v>
      </c>
      <c r="J152">
        <f t="shared" si="10"/>
        <v>-3.0246678755158448E-4</v>
      </c>
      <c r="K152">
        <f t="shared" si="11"/>
        <v>0</v>
      </c>
    </row>
    <row r="153" spans="1:11" x14ac:dyDescent="0.25">
      <c r="A153">
        <v>0</v>
      </c>
      <c r="B153">
        <v>4.7</v>
      </c>
      <c r="C153">
        <v>4</v>
      </c>
      <c r="D153">
        <v>9</v>
      </c>
      <c r="F1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-5.7265808160550815</v>
      </c>
      <c r="G153">
        <f t="shared" si="8"/>
        <v>3.2581985901026294E-3</v>
      </c>
      <c r="H153">
        <f t="shared" si="9"/>
        <v>3.2476172082933751E-3</v>
      </c>
      <c r="I153">
        <f>IF(Truncated_Employee_Performance_Score__for_Data_Model[[#This Row],[PerformanceScore]]=1,H153,1-H153)</f>
        <v>0.99675238279170664</v>
      </c>
      <c r="J153">
        <f t="shared" si="10"/>
        <v>-1.4127174593449275E-3</v>
      </c>
      <c r="K153">
        <f t="shared" si="11"/>
        <v>0</v>
      </c>
    </row>
    <row r="154" spans="1:11" x14ac:dyDescent="0.25">
      <c r="A154">
        <v>0</v>
      </c>
      <c r="B154">
        <v>3.75</v>
      </c>
      <c r="C154">
        <v>3</v>
      </c>
      <c r="D154">
        <v>2</v>
      </c>
      <c r="F1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-2.3019984825556761</v>
      </c>
      <c r="G154">
        <f t="shared" si="8"/>
        <v>0.1000586782527921</v>
      </c>
      <c r="H154">
        <f t="shared" si="9"/>
        <v>9.0957582746143975E-2</v>
      </c>
      <c r="I154">
        <f>IF(Truncated_Employee_Performance_Score__for_Data_Model[[#This Row],[PerformanceScore]]=1,H154,1-H154)</f>
        <v>0.90904241725385604</v>
      </c>
      <c r="J154">
        <f t="shared" si="10"/>
        <v>-4.1415851487062789E-2</v>
      </c>
      <c r="K154">
        <f t="shared" si="11"/>
        <v>0</v>
      </c>
    </row>
    <row r="155" spans="1:11" x14ac:dyDescent="0.25">
      <c r="A155">
        <v>0</v>
      </c>
      <c r="B155">
        <v>4.3</v>
      </c>
      <c r="C155">
        <v>3</v>
      </c>
      <c r="D155">
        <v>1</v>
      </c>
      <c r="F1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-3.8402773719738943</v>
      </c>
      <c r="G155">
        <f t="shared" si="8"/>
        <v>2.1487640449189681E-2</v>
      </c>
      <c r="H155">
        <f t="shared" si="9"/>
        <v>2.1035634302673197E-2</v>
      </c>
      <c r="I155">
        <f>IF(Truncated_Employee_Performance_Score__for_Data_Model[[#This Row],[PerformanceScore]]=1,H155,1-H155)</f>
        <v>0.97896436569732681</v>
      </c>
      <c r="J155">
        <f t="shared" si="10"/>
        <v>-9.2331162281933613E-3</v>
      </c>
      <c r="K155">
        <f t="shared" si="11"/>
        <v>0</v>
      </c>
    </row>
    <row r="156" spans="1:11" x14ac:dyDescent="0.25">
      <c r="A156">
        <v>0</v>
      </c>
      <c r="B156">
        <v>4</v>
      </c>
      <c r="C156">
        <v>4</v>
      </c>
      <c r="D156">
        <v>4</v>
      </c>
      <c r="F1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-3.7196749049439344</v>
      </c>
      <c r="G156">
        <f t="shared" si="8"/>
        <v>2.4241847469570591E-2</v>
      </c>
      <c r="H156">
        <f t="shared" si="9"/>
        <v>2.3668089259837429E-2</v>
      </c>
      <c r="I156">
        <f>IF(Truncated_Employee_Performance_Score__for_Data_Model[[#This Row],[PerformanceScore]]=1,H156,1-H156)</f>
        <v>0.97633191074016257</v>
      </c>
      <c r="J156">
        <f t="shared" si="10"/>
        <v>-1.0402515839170809E-2</v>
      </c>
      <c r="K156">
        <f t="shared" si="11"/>
        <v>0</v>
      </c>
    </row>
    <row r="157" spans="1:11" x14ac:dyDescent="0.25">
      <c r="A157">
        <v>0</v>
      </c>
      <c r="B157">
        <v>4.5</v>
      </c>
      <c r="C157">
        <v>5</v>
      </c>
      <c r="D157">
        <v>2</v>
      </c>
      <c r="F1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-5.8088188564559751</v>
      </c>
      <c r="G157">
        <f t="shared" si="8"/>
        <v>3.0009725591853224E-3</v>
      </c>
      <c r="H157">
        <f t="shared" si="9"/>
        <v>2.9919936682895293E-3</v>
      </c>
      <c r="I157">
        <f>IF(Truncated_Employee_Performance_Score__for_Data_Model[[#This Row],[PerformanceScore]]=1,H157,1-H157)</f>
        <v>0.99700800633171049</v>
      </c>
      <c r="J157">
        <f t="shared" si="10"/>
        <v>-1.3013541339602129E-3</v>
      </c>
      <c r="K157">
        <f t="shared" si="11"/>
        <v>0</v>
      </c>
    </row>
    <row r="158" spans="1:11" x14ac:dyDescent="0.25">
      <c r="A158">
        <v>0</v>
      </c>
      <c r="B158">
        <v>3.07</v>
      </c>
      <c r="C158">
        <v>4</v>
      </c>
      <c r="D158">
        <v>10</v>
      </c>
      <c r="F1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-1.1523122492865956</v>
      </c>
      <c r="G158">
        <f t="shared" si="8"/>
        <v>0.3159054720316547</v>
      </c>
      <c r="H158">
        <f t="shared" si="9"/>
        <v>0.24006699473931167</v>
      </c>
      <c r="I158">
        <f>IF(Truncated_Employee_Performance_Score__for_Data_Model[[#This Row],[PerformanceScore]]=1,H158,1-H158)</f>
        <v>0.7599330052606883</v>
      </c>
      <c r="J158">
        <f t="shared" si="10"/>
        <v>-0.119224692887723</v>
      </c>
      <c r="K158">
        <f t="shared" si="11"/>
        <v>0</v>
      </c>
    </row>
    <row r="159" spans="1:11" x14ac:dyDescent="0.25">
      <c r="A159">
        <v>0</v>
      </c>
      <c r="B159">
        <v>4.3</v>
      </c>
      <c r="C159">
        <v>5</v>
      </c>
      <c r="D159">
        <v>13</v>
      </c>
      <c r="F1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-5.3326951585028457</v>
      </c>
      <c r="G159">
        <f t="shared" si="8"/>
        <v>4.8310320533421569E-3</v>
      </c>
      <c r="H159">
        <f t="shared" si="9"/>
        <v>4.80780539139012E-3</v>
      </c>
      <c r="I159">
        <f>IF(Truncated_Employee_Performance_Score__for_Data_Model[[#This Row],[PerformanceScore]]=1,H159,1-H159)</f>
        <v>0.99519219460860986</v>
      </c>
      <c r="J159">
        <f t="shared" si="10"/>
        <v>-2.0930388547267943E-3</v>
      </c>
      <c r="K159">
        <f t="shared" si="11"/>
        <v>0</v>
      </c>
    </row>
    <row r="160" spans="1:11" x14ac:dyDescent="0.25">
      <c r="A160">
        <v>0</v>
      </c>
      <c r="B160">
        <v>4.83</v>
      </c>
      <c r="C160">
        <v>3</v>
      </c>
      <c r="D160">
        <v>10</v>
      </c>
      <c r="F1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-5.4006038782094263</v>
      </c>
      <c r="G160">
        <f t="shared" si="8"/>
        <v>4.5138543011628519E-3</v>
      </c>
      <c r="H160">
        <f t="shared" si="9"/>
        <v>4.4935709764830729E-3</v>
      </c>
      <c r="I160">
        <f>IF(Truncated_Employee_Performance_Score__for_Data_Model[[#This Row],[PerformanceScore]]=1,H160,1-H160)</f>
        <v>0.99550642902351694</v>
      </c>
      <c r="J160">
        <f t="shared" si="10"/>
        <v>-1.9559309349928443E-3</v>
      </c>
      <c r="K160">
        <f t="shared" si="11"/>
        <v>0</v>
      </c>
    </row>
    <row r="161" spans="1:11" x14ac:dyDescent="0.25">
      <c r="A161">
        <v>0</v>
      </c>
      <c r="B161">
        <v>3.6</v>
      </c>
      <c r="C161">
        <v>5</v>
      </c>
      <c r="D161">
        <v>16</v>
      </c>
      <c r="F1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-3.3884049656951847</v>
      </c>
      <c r="G161">
        <f t="shared" si="8"/>
        <v>3.3762486298107255E-2</v>
      </c>
      <c r="H161">
        <f t="shared" si="9"/>
        <v>3.2659809913407063E-2</v>
      </c>
      <c r="I161">
        <f>IF(Truncated_Employee_Performance_Score__for_Data_Model[[#This Row],[PerformanceScore]]=1,H161,1-H161)</f>
        <v>0.96734019008659289</v>
      </c>
      <c r="J161">
        <f t="shared" si="10"/>
        <v>-1.4420768217307369E-2</v>
      </c>
      <c r="K161">
        <f t="shared" si="11"/>
        <v>0</v>
      </c>
    </row>
    <row r="162" spans="1:11" x14ac:dyDescent="0.25">
      <c r="A162">
        <v>0</v>
      </c>
      <c r="B162">
        <v>3.49</v>
      </c>
      <c r="C162">
        <v>4</v>
      </c>
      <c r="D162">
        <v>6</v>
      </c>
      <c r="F1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-2.3016670424377352</v>
      </c>
      <c r="G162">
        <f t="shared" si="8"/>
        <v>0.100091847209371</v>
      </c>
      <c r="H162">
        <f t="shared" si="9"/>
        <v>9.0984991356200265E-2</v>
      </c>
      <c r="I162">
        <f>IF(Truncated_Employee_Performance_Score__for_Data_Model[[#This Row],[PerformanceScore]]=1,H162,1-H162)</f>
        <v>0.90901500864379969</v>
      </c>
      <c r="J162">
        <f t="shared" si="10"/>
        <v>-4.1428946131858324E-2</v>
      </c>
      <c r="K162">
        <f t="shared" si="11"/>
        <v>0</v>
      </c>
    </row>
    <row r="163" spans="1:11" x14ac:dyDescent="0.25">
      <c r="A163">
        <v>0</v>
      </c>
      <c r="B163">
        <v>3.1</v>
      </c>
      <c r="C163">
        <v>3</v>
      </c>
      <c r="D163">
        <v>3</v>
      </c>
      <c r="F1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-0.48260943782724902</v>
      </c>
      <c r="G163">
        <f t="shared" si="8"/>
        <v>0.61717081988479616</v>
      </c>
      <c r="H163">
        <f t="shared" si="9"/>
        <v>0.38163613410286618</v>
      </c>
      <c r="I163">
        <f>IF(Truncated_Employee_Performance_Score__for_Data_Model[[#This Row],[PerformanceScore]]=1,H163,1-H163)</f>
        <v>0.61836386589713377</v>
      </c>
      <c r="J163">
        <f t="shared" si="10"/>
        <v>-0.20875589635360622</v>
      </c>
      <c r="K163">
        <f t="shared" si="11"/>
        <v>0</v>
      </c>
    </row>
    <row r="164" spans="1:11" x14ac:dyDescent="0.25">
      <c r="A164">
        <v>0</v>
      </c>
      <c r="B164">
        <v>3.38</v>
      </c>
      <c r="C164">
        <v>3</v>
      </c>
      <c r="D164">
        <v>17</v>
      </c>
      <c r="F1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-1.3792953797269336</v>
      </c>
      <c r="G164">
        <f t="shared" si="8"/>
        <v>0.2517558828762661</v>
      </c>
      <c r="H164">
        <f t="shared" si="9"/>
        <v>0.20112218869527912</v>
      </c>
      <c r="I164">
        <f>IF(Truncated_Employee_Performance_Score__for_Data_Model[[#This Row],[PerformanceScore]]=1,H164,1-H164)</f>
        <v>0.79887781130472091</v>
      </c>
      <c r="J164">
        <f t="shared" si="10"/>
        <v>-9.7519641129222318E-2</v>
      </c>
      <c r="K164">
        <f t="shared" si="11"/>
        <v>0</v>
      </c>
    </row>
    <row r="165" spans="1:11" x14ac:dyDescent="0.25">
      <c r="A165">
        <v>0</v>
      </c>
      <c r="B165">
        <v>3.65</v>
      </c>
      <c r="C165">
        <v>5</v>
      </c>
      <c r="D165">
        <v>20</v>
      </c>
      <c r="F1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-3.5602679025020314</v>
      </c>
      <c r="G165">
        <f t="shared" si="8"/>
        <v>2.843120690234973E-2</v>
      </c>
      <c r="H165">
        <f t="shared" si="9"/>
        <v>2.7645219934530139E-2</v>
      </c>
      <c r="I165">
        <f>IF(Truncated_Employee_Performance_Score__for_Data_Model[[#This Row],[PerformanceScore]]=1,H165,1-H165)</f>
        <v>0.97235478006546983</v>
      </c>
      <c r="J165">
        <f t="shared" si="10"/>
        <v>-1.2175246480992767E-2</v>
      </c>
      <c r="K165">
        <f t="shared" si="11"/>
        <v>0</v>
      </c>
    </row>
    <row r="166" spans="1:11" x14ac:dyDescent="0.25">
      <c r="A166">
        <v>0</v>
      </c>
      <c r="B166">
        <v>4.46</v>
      </c>
      <c r="C166">
        <v>5</v>
      </c>
      <c r="D166">
        <v>7</v>
      </c>
      <c r="F1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-5.7355096182715695</v>
      </c>
      <c r="G166">
        <f t="shared" si="8"/>
        <v>3.2292362711330209E-3</v>
      </c>
      <c r="H166">
        <f t="shared" si="9"/>
        <v>3.2188418702146821E-3</v>
      </c>
      <c r="I166">
        <f>IF(Truncated_Employee_Performance_Score__for_Data_Model[[#This Row],[PerformanceScore]]=1,H166,1-H166)</f>
        <v>0.99678115812978529</v>
      </c>
      <c r="J166">
        <f t="shared" si="10"/>
        <v>-1.4001799521630293E-3</v>
      </c>
      <c r="K166">
        <f t="shared" si="11"/>
        <v>0</v>
      </c>
    </row>
    <row r="167" spans="1:11" x14ac:dyDescent="0.25">
      <c r="A167">
        <v>0</v>
      </c>
      <c r="B167">
        <v>4.78</v>
      </c>
      <c r="C167">
        <v>4</v>
      </c>
      <c r="D167">
        <v>9</v>
      </c>
      <c r="F1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-5.9514689403032488</v>
      </c>
      <c r="G167">
        <f t="shared" si="8"/>
        <v>2.6020155042936633E-3</v>
      </c>
      <c r="H167">
        <f t="shared" si="9"/>
        <v>2.5952625907947023E-3</v>
      </c>
      <c r="I167">
        <f>IF(Truncated_Employee_Performance_Score__for_Data_Model[[#This Row],[PerformanceScore]]=1,H167,1-H167)</f>
        <v>0.99740473740920532</v>
      </c>
      <c r="J167">
        <f t="shared" si="10"/>
        <v>-1.1285733286140252E-3</v>
      </c>
      <c r="K167">
        <f t="shared" si="11"/>
        <v>0</v>
      </c>
    </row>
    <row r="168" spans="1:11" x14ac:dyDescent="0.25">
      <c r="A168">
        <v>0</v>
      </c>
      <c r="B168">
        <v>4.5199999999999996</v>
      </c>
      <c r="C168">
        <v>3</v>
      </c>
      <c r="D168">
        <v>20</v>
      </c>
      <c r="F1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-4.6074320446271297</v>
      </c>
      <c r="G168">
        <f t="shared" si="8"/>
        <v>9.9774069743569001E-3</v>
      </c>
      <c r="H168">
        <f t="shared" si="9"/>
        <v>9.8788417497840363E-3</v>
      </c>
      <c r="I168">
        <f>IF(Truncated_Employee_Performance_Score__for_Data_Model[[#This Row],[PerformanceScore]]=1,H168,1-H168)</f>
        <v>0.99012115825021596</v>
      </c>
      <c r="J168">
        <f t="shared" si="10"/>
        <v>-4.3116587963928999E-3</v>
      </c>
      <c r="K168">
        <f t="shared" si="11"/>
        <v>0</v>
      </c>
    </row>
    <row r="169" spans="1:11" x14ac:dyDescent="0.25">
      <c r="A169">
        <v>0</v>
      </c>
      <c r="B169">
        <v>5</v>
      </c>
      <c r="C169">
        <v>5</v>
      </c>
      <c r="D169">
        <v>13</v>
      </c>
      <c r="F1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-7.3004662456743148</v>
      </c>
      <c r="G169">
        <f t="shared" si="8"/>
        <v>6.752238815766761E-4</v>
      </c>
      <c r="H169">
        <f t="shared" si="9"/>
        <v>6.7476826193168995E-4</v>
      </c>
      <c r="I169">
        <f>IF(Truncated_Employee_Performance_Score__for_Data_Model[[#This Row],[PerformanceScore]]=1,H169,1-H169)</f>
        <v>0.99932523173806831</v>
      </c>
      <c r="J169">
        <f t="shared" si="10"/>
        <v>-2.9314704700862161E-4</v>
      </c>
      <c r="K169">
        <f t="shared" si="11"/>
        <v>0</v>
      </c>
    </row>
    <row r="170" spans="1:11" x14ac:dyDescent="0.25">
      <c r="A170">
        <v>0</v>
      </c>
      <c r="B170">
        <v>5</v>
      </c>
      <c r="C170">
        <v>4</v>
      </c>
      <c r="D170">
        <v>3</v>
      </c>
      <c r="F1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-6.5229494932580971</v>
      </c>
      <c r="G170">
        <f t="shared" si="8"/>
        <v>1.469328929074298E-3</v>
      </c>
      <c r="H170">
        <f t="shared" si="9"/>
        <v>1.4671731690929879E-3</v>
      </c>
      <c r="I170">
        <f>IF(Truncated_Employee_Performance_Score__for_Data_Model[[#This Row],[PerformanceScore]]=1,H170,1-H170)</f>
        <v>0.99853282683090705</v>
      </c>
      <c r="J170">
        <f t="shared" si="10"/>
        <v>-6.3765309956118098E-4</v>
      </c>
      <c r="K170">
        <f t="shared" si="11"/>
        <v>0</v>
      </c>
    </row>
    <row r="171" spans="1:11" x14ac:dyDescent="0.25">
      <c r="A171">
        <v>0</v>
      </c>
      <c r="B171">
        <v>4.9000000000000004</v>
      </c>
      <c r="C171">
        <v>3</v>
      </c>
      <c r="D171">
        <v>20</v>
      </c>
      <c r="F1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-5.6756506348059297</v>
      </c>
      <c r="G171">
        <f t="shared" si="8"/>
        <v>3.4284375896417602E-3</v>
      </c>
      <c r="H171">
        <f t="shared" si="9"/>
        <v>3.4167235661342107E-3</v>
      </c>
      <c r="I171">
        <f>IF(Truncated_Employee_Performance_Score__for_Data_Model[[#This Row],[PerformanceScore]]=1,H171,1-H171)</f>
        <v>0.99658327643386579</v>
      </c>
      <c r="J171">
        <f t="shared" si="10"/>
        <v>-1.4864049568833579E-3</v>
      </c>
      <c r="K171">
        <f t="shared" si="11"/>
        <v>0</v>
      </c>
    </row>
    <row r="172" spans="1:11" x14ac:dyDescent="0.25">
      <c r="A172">
        <v>0</v>
      </c>
      <c r="B172">
        <v>4.0999999999999996</v>
      </c>
      <c r="C172">
        <v>5</v>
      </c>
      <c r="D172">
        <v>2</v>
      </c>
      <c r="F1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-4.6843782352151351</v>
      </c>
      <c r="G172">
        <f t="shared" si="8"/>
        <v>9.2384769864995581E-3</v>
      </c>
      <c r="H172">
        <f t="shared" si="9"/>
        <v>9.153908810616165E-3</v>
      </c>
      <c r="I172">
        <f>IF(Truncated_Employee_Performance_Score__for_Data_Model[[#This Row],[PerformanceScore]]=1,H172,1-H172)</f>
        <v>0.99084609118938383</v>
      </c>
      <c r="J172">
        <f t="shared" si="10"/>
        <v>-3.9937995391299231E-3</v>
      </c>
      <c r="K172">
        <f t="shared" si="11"/>
        <v>0</v>
      </c>
    </row>
    <row r="173" spans="1:11" x14ac:dyDescent="0.25">
      <c r="A173">
        <v>0</v>
      </c>
      <c r="B173">
        <v>4.88</v>
      </c>
      <c r="C173">
        <v>3</v>
      </c>
      <c r="D173">
        <v>17</v>
      </c>
      <c r="F1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-5.5959477093800798</v>
      </c>
      <c r="G173">
        <f t="shared" si="8"/>
        <v>3.7128789374072848E-3</v>
      </c>
      <c r="H173">
        <f t="shared" si="9"/>
        <v>3.6991444618484611E-3</v>
      </c>
      <c r="I173">
        <f>IF(Truncated_Employee_Performance_Score__for_Data_Model[[#This Row],[PerformanceScore]]=1,H173,1-H173)</f>
        <v>0.99630085553815151</v>
      </c>
      <c r="J173">
        <f t="shared" si="10"/>
        <v>-1.6094967467533551E-3</v>
      </c>
      <c r="K173">
        <f t="shared" si="11"/>
        <v>0</v>
      </c>
    </row>
    <row r="174" spans="1:11" x14ac:dyDescent="0.25">
      <c r="A174">
        <v>0</v>
      </c>
      <c r="B174">
        <v>4.0999999999999996</v>
      </c>
      <c r="C174">
        <v>4</v>
      </c>
      <c r="D174">
        <v>20</v>
      </c>
      <c r="F1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-4.1260164968611113</v>
      </c>
      <c r="G174">
        <f t="shared" si="8"/>
        <v>1.6147072794417322E-2</v>
      </c>
      <c r="H174">
        <f t="shared" si="9"/>
        <v>1.5890487929087538E-2</v>
      </c>
      <c r="I174">
        <f>IF(Truncated_Employee_Performance_Score__for_Data_Model[[#This Row],[PerformanceScore]]=1,H174,1-H174)</f>
        <v>0.98410951207091246</v>
      </c>
      <c r="J174">
        <f t="shared" si="10"/>
        <v>-6.9565704286924752E-3</v>
      </c>
      <c r="K174">
        <f t="shared" si="11"/>
        <v>0</v>
      </c>
    </row>
    <row r="175" spans="1:11" x14ac:dyDescent="0.25">
      <c r="A175">
        <v>0</v>
      </c>
      <c r="B175">
        <v>4.0999999999999996</v>
      </c>
      <c r="C175">
        <v>3</v>
      </c>
      <c r="D175">
        <v>10</v>
      </c>
      <c r="F1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-3.3484997444448941</v>
      </c>
      <c r="G175">
        <f t="shared" si="8"/>
        <v>3.5137029101083059E-2</v>
      </c>
      <c r="H175">
        <f t="shared" si="9"/>
        <v>3.3944326319382268E-2</v>
      </c>
      <c r="I175">
        <f>IF(Truncated_Employee_Performance_Score__for_Data_Model[[#This Row],[PerformanceScore]]=1,H175,1-H175)</f>
        <v>0.96605567368061773</v>
      </c>
      <c r="J175">
        <f t="shared" si="10"/>
        <v>-1.4997844520783917E-2</v>
      </c>
      <c r="K175">
        <f t="shared" si="11"/>
        <v>0</v>
      </c>
    </row>
    <row r="176" spans="1:11" x14ac:dyDescent="0.25">
      <c r="A176">
        <v>0</v>
      </c>
      <c r="B176">
        <v>4.53</v>
      </c>
      <c r="C176">
        <v>3</v>
      </c>
      <c r="D176">
        <v>16</v>
      </c>
      <c r="F1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-4.6042352010064107</v>
      </c>
      <c r="G176">
        <f t="shared" si="8"/>
        <v>1.0009354222163973E-2</v>
      </c>
      <c r="H176">
        <f t="shared" si="9"/>
        <v>9.9101599211152379E-3</v>
      </c>
      <c r="I176">
        <f>IF(Truncated_Employee_Performance_Score__for_Data_Model[[#This Row],[PerformanceScore]]=1,H176,1-H176)</f>
        <v>0.99008984007888479</v>
      </c>
      <c r="J176">
        <f t="shared" si="10"/>
        <v>-4.3253960284404345E-3</v>
      </c>
      <c r="K176">
        <f t="shared" si="11"/>
        <v>0</v>
      </c>
    </row>
    <row r="177" spans="1:11" x14ac:dyDescent="0.25">
      <c r="A177">
        <v>0</v>
      </c>
      <c r="B177">
        <v>4.0999999999999996</v>
      </c>
      <c r="C177">
        <v>3</v>
      </c>
      <c r="D177">
        <v>11</v>
      </c>
      <c r="F1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-3.3563267092328295</v>
      </c>
      <c r="G177">
        <f t="shared" si="8"/>
        <v>3.4863086280469767E-2</v>
      </c>
      <c r="H177">
        <f t="shared" si="9"/>
        <v>3.3688597789080996E-2</v>
      </c>
      <c r="I177">
        <f>IF(Truncated_Employee_Performance_Score__for_Data_Model[[#This Row],[PerformanceScore]]=1,H177,1-H177)</f>
        <v>0.96631140221091905</v>
      </c>
      <c r="J177">
        <f t="shared" si="10"/>
        <v>-1.4882895874008598E-2</v>
      </c>
      <c r="K177">
        <f t="shared" si="11"/>
        <v>0</v>
      </c>
    </row>
    <row r="178" spans="1:11" x14ac:dyDescent="0.25">
      <c r="A178">
        <v>0</v>
      </c>
      <c r="B178">
        <v>3.18</v>
      </c>
      <c r="C178">
        <v>4</v>
      </c>
      <c r="D178">
        <v>16</v>
      </c>
      <c r="F1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-1.5084952088554404</v>
      </c>
      <c r="G178">
        <f t="shared" si="8"/>
        <v>0.22124265157733808</v>
      </c>
      <c r="H178">
        <f t="shared" si="9"/>
        <v>0.18116191019989722</v>
      </c>
      <c r="I178">
        <f>IF(Truncated_Employee_Performance_Score__for_Data_Model[[#This Row],[PerformanceScore]]=1,H178,1-H178)</f>
        <v>0.81883808980010275</v>
      </c>
      <c r="J178">
        <f t="shared" si="10"/>
        <v>-8.6801963511669397E-2</v>
      </c>
      <c r="K178">
        <f t="shared" si="11"/>
        <v>0</v>
      </c>
    </row>
    <row r="179" spans="1:11" x14ac:dyDescent="0.25">
      <c r="A179">
        <v>0</v>
      </c>
      <c r="B179">
        <v>4</v>
      </c>
      <c r="C179">
        <v>3</v>
      </c>
      <c r="D179">
        <v>7</v>
      </c>
      <c r="F1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-3.0439086947708782</v>
      </c>
      <c r="G179">
        <f t="shared" si="8"/>
        <v>4.7648282444347018E-2</v>
      </c>
      <c r="H179">
        <f t="shared" si="9"/>
        <v>4.5481182227660628E-2</v>
      </c>
      <c r="I179">
        <f>IF(Truncated_Employee_Performance_Score__for_Data_Model[[#This Row],[PerformanceScore]]=1,H179,1-H179)</f>
        <v>0.95451881777233938</v>
      </c>
      <c r="J179">
        <f t="shared" si="10"/>
        <v>-2.0215505327799352E-2</v>
      </c>
      <c r="K179">
        <f t="shared" si="11"/>
        <v>0</v>
      </c>
    </row>
    <row r="180" spans="1:11" x14ac:dyDescent="0.25">
      <c r="A180">
        <v>0</v>
      </c>
      <c r="B180">
        <v>4.6399999999999997</v>
      </c>
      <c r="C180">
        <v>4</v>
      </c>
      <c r="D180">
        <v>14</v>
      </c>
      <c r="F1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-5.5970495468086314</v>
      </c>
      <c r="G180">
        <f t="shared" si="8"/>
        <v>3.7087902014012112E-3</v>
      </c>
      <c r="H180">
        <f t="shared" si="9"/>
        <v>3.6950859030107888E-3</v>
      </c>
      <c r="I180">
        <f>IF(Truncated_Employee_Performance_Score__for_Data_Model[[#This Row],[PerformanceScore]]=1,H180,1-H180)</f>
        <v>0.99630491409698918</v>
      </c>
      <c r="J180">
        <f t="shared" si="10"/>
        <v>-1.6077275962926437E-3</v>
      </c>
      <c r="K180">
        <f t="shared" si="11"/>
        <v>0</v>
      </c>
    </row>
    <row r="181" spans="1:11" x14ac:dyDescent="0.25">
      <c r="A181">
        <v>0</v>
      </c>
      <c r="B181">
        <v>4.6500000000000004</v>
      </c>
      <c r="C181">
        <v>4</v>
      </c>
      <c r="D181">
        <v>15</v>
      </c>
      <c r="F1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-5.6329875271275895</v>
      </c>
      <c r="G181">
        <f t="shared" si="8"/>
        <v>3.577870359844631E-3</v>
      </c>
      <c r="H181">
        <f t="shared" si="9"/>
        <v>3.5651148411251273E-3</v>
      </c>
      <c r="I181">
        <f>IF(Truncated_Employee_Performance_Score__for_Data_Model[[#This Row],[PerformanceScore]]=1,H181,1-H181)</f>
        <v>0.99643488515887491</v>
      </c>
      <c r="J181">
        <f t="shared" si="10"/>
        <v>-1.5510762310866157E-3</v>
      </c>
      <c r="K181">
        <f t="shared" si="11"/>
        <v>0</v>
      </c>
    </row>
    <row r="182" spans="1:11" x14ac:dyDescent="0.25">
      <c r="A182">
        <v>0</v>
      </c>
      <c r="B182">
        <v>4.2</v>
      </c>
      <c r="C182">
        <v>4</v>
      </c>
      <c r="D182">
        <v>19</v>
      </c>
      <c r="F1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-4.3992996873833876</v>
      </c>
      <c r="G182">
        <f t="shared" si="8"/>
        <v>1.2285940890439464E-2</v>
      </c>
      <c r="H182">
        <f t="shared" si="9"/>
        <v>1.2136828532491871E-2</v>
      </c>
      <c r="I182">
        <f>IF(Truncated_Employee_Performance_Score__for_Data_Model[[#This Row],[PerformanceScore]]=1,H182,1-H182)</f>
        <v>0.98786317146750813</v>
      </c>
      <c r="J182">
        <f t="shared" si="10"/>
        <v>-5.3032052016702899E-3</v>
      </c>
      <c r="K182">
        <f t="shared" si="11"/>
        <v>0</v>
      </c>
    </row>
    <row r="183" spans="1:11" x14ac:dyDescent="0.25">
      <c r="A183">
        <v>0</v>
      </c>
      <c r="B183">
        <v>5</v>
      </c>
      <c r="C183">
        <v>3</v>
      </c>
      <c r="D183">
        <v>6</v>
      </c>
      <c r="F1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-5.8471832830850419</v>
      </c>
      <c r="G183">
        <f t="shared" si="8"/>
        <v>2.8880224539017843E-3</v>
      </c>
      <c r="H183">
        <f t="shared" si="9"/>
        <v>2.8797057988939473E-3</v>
      </c>
      <c r="I183">
        <f>IF(Truncated_Employee_Performance_Score__for_Data_Model[[#This Row],[PerformanceScore]]=1,H183,1-H183)</f>
        <v>0.99712029420110604</v>
      </c>
      <c r="J183">
        <f t="shared" si="10"/>
        <v>-1.2524445406289623E-3</v>
      </c>
      <c r="K183">
        <f t="shared" si="11"/>
        <v>0</v>
      </c>
    </row>
    <row r="184" spans="1:11" x14ac:dyDescent="0.25">
      <c r="A184">
        <v>0</v>
      </c>
      <c r="B184">
        <v>5</v>
      </c>
      <c r="C184">
        <v>4</v>
      </c>
      <c r="D184">
        <v>17</v>
      </c>
      <c r="F1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-6.632527000289195</v>
      </c>
      <c r="G184">
        <f t="shared" si="8"/>
        <v>1.3168312450748804E-3</v>
      </c>
      <c r="H184">
        <f t="shared" si="9"/>
        <v>1.3150994809879336E-3</v>
      </c>
      <c r="I184">
        <f>IF(Truncated_Employee_Performance_Score__for_Data_Model[[#This Row],[PerformanceScore]]=1,H184,1-H184)</f>
        <v>0.99868490051901204</v>
      </c>
      <c r="J184">
        <f t="shared" si="10"/>
        <v>-5.7151633058512698E-4</v>
      </c>
      <c r="K184">
        <f t="shared" si="11"/>
        <v>0</v>
      </c>
    </row>
    <row r="185" spans="1:11" x14ac:dyDescent="0.25">
      <c r="A185">
        <v>0</v>
      </c>
      <c r="B185">
        <v>3.08</v>
      </c>
      <c r="C185">
        <v>4</v>
      </c>
      <c r="D185">
        <v>18</v>
      </c>
      <c r="F1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-1.2430389831211024</v>
      </c>
      <c r="G185">
        <f t="shared" si="8"/>
        <v>0.28850611912475882</v>
      </c>
      <c r="H185">
        <f t="shared" si="9"/>
        <v>0.22390744975330953</v>
      </c>
      <c r="I185">
        <f>IF(Truncated_Employee_Performance_Score__for_Data_Model[[#This Row],[PerformanceScore]]=1,H185,1-H185)</f>
        <v>0.77609255024669044</v>
      </c>
      <c r="J185">
        <f t="shared" si="10"/>
        <v>-0.11008648535941605</v>
      </c>
      <c r="K185">
        <f t="shared" si="11"/>
        <v>0</v>
      </c>
    </row>
    <row r="186" spans="1:11" x14ac:dyDescent="0.25">
      <c r="A186">
        <v>0</v>
      </c>
      <c r="B186">
        <v>4.5999999999999996</v>
      </c>
      <c r="C186">
        <v>4</v>
      </c>
      <c r="D186">
        <v>14</v>
      </c>
      <c r="F1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-5.4846054846845478</v>
      </c>
      <c r="G186">
        <f t="shared" si="8"/>
        <v>4.1501720627950189E-3</v>
      </c>
      <c r="H186">
        <f t="shared" si="9"/>
        <v>4.1330193214720538E-3</v>
      </c>
      <c r="I186">
        <f>IF(Truncated_Employee_Performance_Score__for_Data_Model[[#This Row],[PerformanceScore]]=1,H186,1-H186)</f>
        <v>0.99586698067852797</v>
      </c>
      <c r="J186">
        <f t="shared" si="10"/>
        <v>-1.7986670133591364E-3</v>
      </c>
      <c r="K186">
        <f t="shared" si="11"/>
        <v>0</v>
      </c>
    </row>
    <row r="187" spans="1:11" x14ac:dyDescent="0.25">
      <c r="A187">
        <v>0</v>
      </c>
      <c r="B187">
        <v>5</v>
      </c>
      <c r="C187">
        <v>3</v>
      </c>
      <c r="D187">
        <v>4</v>
      </c>
      <c r="F1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-5.8315293535091701</v>
      </c>
      <c r="G187">
        <f t="shared" si="8"/>
        <v>2.9335870560993731E-3</v>
      </c>
      <c r="H187">
        <f t="shared" si="9"/>
        <v>2.9250062954919087E-3</v>
      </c>
      <c r="I187">
        <f>IF(Truncated_Employee_Performance_Score__for_Data_Model[[#This Row],[PerformanceScore]]=1,H187,1-H187)</f>
        <v>0.99707499370450814</v>
      </c>
      <c r="J187">
        <f t="shared" si="10"/>
        <v>-1.2721755627837594E-3</v>
      </c>
      <c r="K187">
        <f t="shared" si="11"/>
        <v>0</v>
      </c>
    </row>
    <row r="188" spans="1:11" x14ac:dyDescent="0.25">
      <c r="A188">
        <v>0</v>
      </c>
      <c r="B188">
        <v>5</v>
      </c>
      <c r="C188">
        <v>4</v>
      </c>
      <c r="D188">
        <v>16</v>
      </c>
      <c r="F1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-6.6247000355012595</v>
      </c>
      <c r="G188">
        <f t="shared" si="8"/>
        <v>1.3271784777508814E-3</v>
      </c>
      <c r="H188">
        <f t="shared" si="9"/>
        <v>1.3254194096364187E-3</v>
      </c>
      <c r="I188">
        <f>IF(Truncated_Employee_Performance_Score__for_Data_Model[[#This Row],[PerformanceScore]]=1,H188,1-H188)</f>
        <v>0.99867458059036363</v>
      </c>
      <c r="J188">
        <f t="shared" si="10"/>
        <v>-5.7600414372850086E-4</v>
      </c>
      <c r="K188">
        <f t="shared" si="11"/>
        <v>0</v>
      </c>
    </row>
    <row r="189" spans="1:11" x14ac:dyDescent="0.25">
      <c r="A189">
        <v>0</v>
      </c>
      <c r="B189">
        <v>4.0999999999999996</v>
      </c>
      <c r="C189">
        <v>3</v>
      </c>
      <c r="D189">
        <v>11</v>
      </c>
      <c r="F1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-3.3563267092328295</v>
      </c>
      <c r="G189">
        <f t="shared" si="8"/>
        <v>3.4863086280469767E-2</v>
      </c>
      <c r="H189">
        <f t="shared" si="9"/>
        <v>3.3688597789080996E-2</v>
      </c>
      <c r="I189">
        <f>IF(Truncated_Employee_Performance_Score__for_Data_Model[[#This Row],[PerformanceScore]]=1,H189,1-H189)</f>
        <v>0.96631140221091905</v>
      </c>
      <c r="J189">
        <f t="shared" si="10"/>
        <v>-1.4882895874008598E-2</v>
      </c>
      <c r="K189">
        <f t="shared" si="11"/>
        <v>0</v>
      </c>
    </row>
    <row r="190" spans="1:11" x14ac:dyDescent="0.25">
      <c r="A190">
        <v>0</v>
      </c>
      <c r="B190">
        <v>4.5</v>
      </c>
      <c r="C190">
        <v>5</v>
      </c>
      <c r="D190">
        <v>14</v>
      </c>
      <c r="F1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-5.9027424339112011</v>
      </c>
      <c r="G190">
        <f t="shared" si="8"/>
        <v>2.7319423645940145E-3</v>
      </c>
      <c r="H190">
        <f t="shared" si="9"/>
        <v>2.7244991898350023E-3</v>
      </c>
      <c r="I190">
        <f>IF(Truncated_Employee_Performance_Score__for_Data_Model[[#This Row],[PerformanceScore]]=1,H190,1-H190)</f>
        <v>0.99727550081016503</v>
      </c>
      <c r="J190">
        <f t="shared" si="10"/>
        <v>-1.1848497591177769E-3</v>
      </c>
      <c r="K190">
        <f t="shared" si="11"/>
        <v>0</v>
      </c>
    </row>
    <row r="191" spans="1:11" x14ac:dyDescent="0.25">
      <c r="A191">
        <v>0</v>
      </c>
      <c r="B191">
        <v>5</v>
      </c>
      <c r="C191">
        <v>4</v>
      </c>
      <c r="D191">
        <v>8</v>
      </c>
      <c r="F1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-6.5620843171977752</v>
      </c>
      <c r="G191">
        <f t="shared" si="8"/>
        <v>1.4129376288464269E-3</v>
      </c>
      <c r="H191">
        <f t="shared" si="9"/>
        <v>1.4109440529018846E-3</v>
      </c>
      <c r="I191">
        <f>IF(Truncated_Employee_Performance_Score__for_Data_Model[[#This Row],[PerformanceScore]]=1,H191,1-H191)</f>
        <v>0.99858905594709813</v>
      </c>
      <c r="J191">
        <f t="shared" si="10"/>
        <v>-6.1319791222272455E-4</v>
      </c>
      <c r="K191">
        <f t="shared" si="11"/>
        <v>0</v>
      </c>
    </row>
    <row r="192" spans="1:11" x14ac:dyDescent="0.25">
      <c r="A192">
        <v>0</v>
      </c>
      <c r="B192">
        <v>5</v>
      </c>
      <c r="C192">
        <v>5</v>
      </c>
      <c r="D192">
        <v>16</v>
      </c>
      <c r="F1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-7.323947140038122</v>
      </c>
      <c r="G192">
        <f t="shared" si="8"/>
        <v>6.5955371567193968E-4</v>
      </c>
      <c r="H192">
        <f t="shared" si="9"/>
        <v>6.5911899129216303E-4</v>
      </c>
      <c r="I192">
        <f>IF(Truncated_Employee_Performance_Score__for_Data_Model[[#This Row],[PerformanceScore]]=1,H192,1-H192)</f>
        <v>0.99934088100870788</v>
      </c>
      <c r="J192">
        <f t="shared" si="10"/>
        <v>-2.8634611928850771E-4</v>
      </c>
      <c r="K192">
        <f t="shared" si="11"/>
        <v>0</v>
      </c>
    </row>
    <row r="193" spans="1:11" x14ac:dyDescent="0.25">
      <c r="A193">
        <v>0</v>
      </c>
      <c r="B193">
        <v>3.93</v>
      </c>
      <c r="C193">
        <v>3</v>
      </c>
      <c r="D193">
        <v>20</v>
      </c>
      <c r="F1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-2.9488821282968938</v>
      </c>
      <c r="G193">
        <f t="shared" si="8"/>
        <v>5.2398247739670653E-2</v>
      </c>
      <c r="H193">
        <f t="shared" si="9"/>
        <v>4.9789371896248429E-2</v>
      </c>
      <c r="I193">
        <f>IF(Truncated_Employee_Performance_Score__for_Data_Model[[#This Row],[PerformanceScore]]=1,H193,1-H193)</f>
        <v>0.95021062810375156</v>
      </c>
      <c r="J193">
        <f t="shared" si="10"/>
        <v>-2.2180116306837687E-2</v>
      </c>
      <c r="K193">
        <f t="shared" si="11"/>
        <v>0</v>
      </c>
    </row>
    <row r="194" spans="1:11" x14ac:dyDescent="0.25">
      <c r="A194">
        <v>0</v>
      </c>
      <c r="B194">
        <v>3.4</v>
      </c>
      <c r="C194">
        <v>4</v>
      </c>
      <c r="D194">
        <v>7</v>
      </c>
      <c r="F1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-2.0564948674464825</v>
      </c>
      <c r="G194">
        <f t="shared" si="8"/>
        <v>0.12790149681617324</v>
      </c>
      <c r="H194">
        <f t="shared" si="9"/>
        <v>0.11339775430497438</v>
      </c>
      <c r="I194">
        <f>IF(Truncated_Employee_Performance_Score__for_Data_Model[[#This Row],[PerformanceScore]]=1,H194,1-H194)</f>
        <v>0.88660224569502566</v>
      </c>
      <c r="J194">
        <f t="shared" si="10"/>
        <v>-5.2271173000904357E-2</v>
      </c>
      <c r="K194">
        <f t="shared" si="11"/>
        <v>0</v>
      </c>
    </row>
    <row r="195" spans="1:11" x14ac:dyDescent="0.25">
      <c r="A195">
        <v>0</v>
      </c>
      <c r="B195">
        <v>4.18</v>
      </c>
      <c r="C195">
        <v>4</v>
      </c>
      <c r="D195">
        <v>17</v>
      </c>
      <c r="F1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-4.3274237267454732</v>
      </c>
      <c r="G195">
        <f t="shared" si="8"/>
        <v>1.3201514425773074E-2</v>
      </c>
      <c r="H195">
        <f t="shared" si="9"/>
        <v>1.3029505224589963E-2</v>
      </c>
      <c r="I195">
        <f>IF(Truncated_Employee_Performance_Score__for_Data_Model[[#This Row],[PerformanceScore]]=1,H195,1-H195)</f>
        <v>0.98697049477540999</v>
      </c>
      <c r="J195">
        <f t="shared" si="10"/>
        <v>-5.6958302561583869E-3</v>
      </c>
      <c r="K195">
        <f t="shared" si="11"/>
        <v>0</v>
      </c>
    </row>
    <row r="196" spans="1:11" x14ac:dyDescent="0.25">
      <c r="A196">
        <v>0</v>
      </c>
      <c r="B196">
        <v>5</v>
      </c>
      <c r="C196">
        <v>4</v>
      </c>
      <c r="D196">
        <v>10</v>
      </c>
      <c r="F1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-6.577738246773646</v>
      </c>
      <c r="G196">
        <f t="shared" si="8"/>
        <v>1.390991819924707E-3</v>
      </c>
      <c r="H196">
        <f t="shared" si="9"/>
        <v>1.3890596493151223E-3</v>
      </c>
      <c r="I196">
        <f>IF(Truncated_Employee_Performance_Score__for_Data_Model[[#This Row],[PerformanceScore]]=1,H196,1-H196)</f>
        <v>0.99861094035068487</v>
      </c>
      <c r="J196">
        <f t="shared" si="10"/>
        <v>-6.0368031184673159E-4</v>
      </c>
      <c r="K196">
        <f t="shared" si="11"/>
        <v>0</v>
      </c>
    </row>
    <row r="197" spans="1:11" x14ac:dyDescent="0.25">
      <c r="A197">
        <v>0</v>
      </c>
      <c r="B197">
        <v>4.37</v>
      </c>
      <c r="C197">
        <v>3</v>
      </c>
      <c r="D197">
        <v>2</v>
      </c>
      <c r="F1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-4.0448814454789783</v>
      </c>
      <c r="G197">
        <f t="shared" si="8"/>
        <v>1.751178063349881E-2</v>
      </c>
      <c r="H197">
        <f t="shared" si="9"/>
        <v>1.7210395954920587E-2</v>
      </c>
      <c r="I197">
        <f>IF(Truncated_Employee_Performance_Score__for_Data_Model[[#This Row],[PerformanceScore]]=1,H197,1-H197)</f>
        <v>0.98278960404507942</v>
      </c>
      <c r="J197">
        <f t="shared" si="10"/>
        <v>-7.539446137556402E-3</v>
      </c>
      <c r="K197">
        <f t="shared" si="11"/>
        <v>0</v>
      </c>
    </row>
    <row r="198" spans="1:11" x14ac:dyDescent="0.25">
      <c r="A198">
        <v>1</v>
      </c>
      <c r="B198">
        <v>3</v>
      </c>
      <c r="C198">
        <v>2</v>
      </c>
      <c r="D198">
        <v>6</v>
      </c>
      <c r="F1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0.47426692765601758</v>
      </c>
      <c r="G198">
        <f t="shared" si="8"/>
        <v>1.6068358387127593</v>
      </c>
      <c r="H198">
        <f t="shared" si="9"/>
        <v>0.61639318243614671</v>
      </c>
      <c r="I198">
        <f>IF(Truncated_Employee_Performance_Score__for_Data_Model[[#This Row],[PerformanceScore]]=1,H198,1-H198)</f>
        <v>0.61639318243614671</v>
      </c>
      <c r="J198">
        <f t="shared" si="10"/>
        <v>-0.21014217340387048</v>
      </c>
      <c r="K198">
        <f t="shared" si="11"/>
        <v>1</v>
      </c>
    </row>
    <row r="199" spans="1:11" x14ac:dyDescent="0.25">
      <c r="A199">
        <v>0</v>
      </c>
      <c r="B199">
        <v>3.7</v>
      </c>
      <c r="C199">
        <v>3</v>
      </c>
      <c r="D199">
        <v>14</v>
      </c>
      <c r="F1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-2.255366982355798</v>
      </c>
      <c r="G199">
        <f t="shared" si="8"/>
        <v>0.10483506405725915</v>
      </c>
      <c r="H199">
        <f t="shared" si="9"/>
        <v>9.4887524362483461E-2</v>
      </c>
      <c r="I199">
        <f>IF(Truncated_Employee_Performance_Score__for_Data_Model[[#This Row],[PerformanceScore]]=1,H199,1-H199)</f>
        <v>0.90511247563751651</v>
      </c>
      <c r="J199">
        <f t="shared" si="10"/>
        <v>-4.329744895664598E-2</v>
      </c>
      <c r="K199">
        <f t="shared" si="11"/>
        <v>0</v>
      </c>
    </row>
    <row r="200" spans="1:11" x14ac:dyDescent="0.25">
      <c r="A200">
        <v>1</v>
      </c>
      <c r="B200">
        <v>2.39</v>
      </c>
      <c r="C200">
        <v>3</v>
      </c>
      <c r="D200">
        <v>13</v>
      </c>
      <c r="F2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1.4350030169958858</v>
      </c>
      <c r="G200">
        <f t="shared" si="8"/>
        <v>4.1996576791187508</v>
      </c>
      <c r="H200">
        <f t="shared" si="9"/>
        <v>0.80767964706294237</v>
      </c>
      <c r="I200">
        <f>IF(Truncated_Employee_Performance_Score__for_Data_Model[[#This Row],[PerformanceScore]]=1,H200,1-H200)</f>
        <v>0.80767964706294237</v>
      </c>
      <c r="J200">
        <f t="shared" si="10"/>
        <v>-9.2760860884455912E-2</v>
      </c>
      <c r="K200">
        <f t="shared" si="11"/>
        <v>1</v>
      </c>
    </row>
    <row r="201" spans="1:11" x14ac:dyDescent="0.25">
      <c r="A201">
        <v>0</v>
      </c>
      <c r="B201">
        <v>4.7</v>
      </c>
      <c r="C201">
        <v>3</v>
      </c>
      <c r="D201">
        <v>1</v>
      </c>
      <c r="F2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-4.9647179932147347</v>
      </c>
      <c r="G201">
        <f t="shared" si="8"/>
        <v>6.9799188160441124E-3</v>
      </c>
      <c r="H201">
        <f t="shared" si="9"/>
        <v>6.9315372487772607E-3</v>
      </c>
      <c r="I201">
        <f>IF(Truncated_Employee_Performance_Score__for_Data_Model[[#This Row],[PerformanceScore]]=1,H201,1-H201)</f>
        <v>0.99306846275122274</v>
      </c>
      <c r="J201">
        <f t="shared" si="10"/>
        <v>-3.0208099435484284E-3</v>
      </c>
      <c r="K201">
        <f t="shared" si="11"/>
        <v>0</v>
      </c>
    </row>
    <row r="202" spans="1:11" x14ac:dyDescent="0.25">
      <c r="A202">
        <v>0</v>
      </c>
      <c r="B202">
        <v>4.0999999999999996</v>
      </c>
      <c r="C202">
        <v>4</v>
      </c>
      <c r="D202">
        <v>12</v>
      </c>
      <c r="F2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-4.0634007785576278</v>
      </c>
      <c r="G202">
        <f t="shared" si="8"/>
        <v>1.7190458653020067E-2</v>
      </c>
      <c r="H202">
        <f t="shared" si="9"/>
        <v>1.6899940917440327E-2</v>
      </c>
      <c r="I202">
        <f>IF(Truncated_Employee_Performance_Score__for_Data_Model[[#This Row],[PerformanceScore]]=1,H202,1-H202)</f>
        <v>0.98310005908255971</v>
      </c>
      <c r="J202">
        <f t="shared" si="10"/>
        <v>-7.4022777976373837E-3</v>
      </c>
      <c r="K202">
        <f t="shared" si="11"/>
        <v>0</v>
      </c>
    </row>
    <row r="203" spans="1:11" x14ac:dyDescent="0.25">
      <c r="A203">
        <v>0</v>
      </c>
      <c r="B203">
        <v>3.81</v>
      </c>
      <c r="C203">
        <v>3</v>
      </c>
      <c r="D203">
        <v>6</v>
      </c>
      <c r="F2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-2.5019724348935437</v>
      </c>
      <c r="G203">
        <f t="shared" ref="G203:G266" si="12">EXP(F203)</f>
        <v>8.192325087926422E-2</v>
      </c>
      <c r="H203">
        <f t="shared" ref="H203:H266" si="13">G203/(G203+1)</f>
        <v>7.5720020632412066E-2</v>
      </c>
      <c r="I203">
        <f>IF(Truncated_Employee_Performance_Score__for_Data_Model[[#This Row],[PerformanceScore]]=1,H203,1-H203)</f>
        <v>0.92427997936758799</v>
      </c>
      <c r="J203">
        <f t="shared" ref="J203:J266" si="14">LOG(I203)</f>
        <v>-3.419645402208861E-2</v>
      </c>
      <c r="K203">
        <f t="shared" ref="K203:K266" si="15">IF(H203&gt;$I$1,1,0)</f>
        <v>0</v>
      </c>
    </row>
    <row r="204" spans="1:11" x14ac:dyDescent="0.25">
      <c r="A204">
        <v>0</v>
      </c>
      <c r="B204">
        <v>4.4000000000000004</v>
      </c>
      <c r="C204">
        <v>4</v>
      </c>
      <c r="D204">
        <v>18</v>
      </c>
      <c r="F2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-4.9536930332158722</v>
      </c>
      <c r="G204">
        <f t="shared" si="12"/>
        <v>7.0572979087044907E-3</v>
      </c>
      <c r="H204">
        <f t="shared" si="13"/>
        <v>7.0078414836573432E-3</v>
      </c>
      <c r="I204">
        <f>IF(Truncated_Employee_Performance_Score__for_Data_Model[[#This Row],[PerformanceScore]]=1,H204,1-H204)</f>
        <v>0.9929921585163427</v>
      </c>
      <c r="J204">
        <f t="shared" si="14"/>
        <v>-3.0541810378802844E-3</v>
      </c>
      <c r="K204">
        <f t="shared" si="15"/>
        <v>0</v>
      </c>
    </row>
    <row r="205" spans="1:11" x14ac:dyDescent="0.25">
      <c r="A205">
        <v>0</v>
      </c>
      <c r="B205">
        <v>4.29</v>
      </c>
      <c r="C205">
        <v>5</v>
      </c>
      <c r="D205">
        <v>11</v>
      </c>
      <c r="F2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-5.2889302133959539</v>
      </c>
      <c r="G205">
        <f t="shared" si="12"/>
        <v>5.0471567533112351E-3</v>
      </c>
      <c r="H205">
        <f t="shared" si="13"/>
        <v>5.0218108865811746E-3</v>
      </c>
      <c r="I205">
        <f>IF(Truncated_Employee_Performance_Score__for_Data_Model[[#This Row],[PerformanceScore]]=1,H205,1-H205)</f>
        <v>0.99497818911341884</v>
      </c>
      <c r="J205">
        <f t="shared" si="14"/>
        <v>-2.1864393060417593E-3</v>
      </c>
      <c r="K205">
        <f t="shared" si="15"/>
        <v>0</v>
      </c>
    </row>
    <row r="206" spans="1:11" x14ac:dyDescent="0.25">
      <c r="A206">
        <v>0</v>
      </c>
      <c r="B206">
        <v>4.0999999999999996</v>
      </c>
      <c r="C206">
        <v>4</v>
      </c>
      <c r="D206">
        <v>13</v>
      </c>
      <c r="F2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-4.0712277433455633</v>
      </c>
      <c r="G206">
        <f t="shared" si="12"/>
        <v>1.7056434722951961E-2</v>
      </c>
      <c r="H206">
        <f t="shared" si="13"/>
        <v>1.6770391632788956E-2</v>
      </c>
      <c r="I206">
        <f>IF(Truncated_Employee_Performance_Score__for_Data_Model[[#This Row],[PerformanceScore]]=1,H206,1-H206)</f>
        <v>0.98322960836721107</v>
      </c>
      <c r="J206">
        <f t="shared" si="14"/>
        <v>-7.3450518497494323E-3</v>
      </c>
      <c r="K206">
        <f t="shared" si="15"/>
        <v>0</v>
      </c>
    </row>
    <row r="207" spans="1:11" x14ac:dyDescent="0.25">
      <c r="A207">
        <v>0</v>
      </c>
      <c r="B207">
        <v>5</v>
      </c>
      <c r="C207">
        <v>3</v>
      </c>
      <c r="D207">
        <v>17</v>
      </c>
      <c r="F2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-5.9332798957523325</v>
      </c>
      <c r="G207">
        <f t="shared" si="12"/>
        <v>2.6497767289701151E-3</v>
      </c>
      <c r="H207">
        <f t="shared" si="13"/>
        <v>2.6427739680097546E-3</v>
      </c>
      <c r="I207">
        <f>IF(Truncated_Employee_Performance_Score__for_Data_Model[[#This Row],[PerformanceScore]]=1,H207,1-H207)</f>
        <v>0.99735722603199028</v>
      </c>
      <c r="J207">
        <f t="shared" si="14"/>
        <v>-1.1492614401122216E-3</v>
      </c>
      <c r="K207">
        <f t="shared" si="15"/>
        <v>0</v>
      </c>
    </row>
    <row r="208" spans="1:11" x14ac:dyDescent="0.25">
      <c r="A208">
        <v>0</v>
      </c>
      <c r="B208">
        <v>4.3</v>
      </c>
      <c r="C208">
        <v>3</v>
      </c>
      <c r="D208">
        <v>19</v>
      </c>
      <c r="F2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-3.9811627381567338</v>
      </c>
      <c r="G208">
        <f t="shared" si="12"/>
        <v>1.8663925458116362E-2</v>
      </c>
      <c r="H208">
        <f t="shared" si="13"/>
        <v>1.8321965656850729E-2</v>
      </c>
      <c r="I208">
        <f>IF(Truncated_Employee_Performance_Score__for_Data_Model[[#This Row],[PerformanceScore]]=1,H208,1-H208)</f>
        <v>0.98167803434314926</v>
      </c>
      <c r="J208">
        <f t="shared" si="14"/>
        <v>-8.0309265059640925E-3</v>
      </c>
      <c r="K208">
        <f t="shared" si="15"/>
        <v>0</v>
      </c>
    </row>
    <row r="209" spans="1:11" x14ac:dyDescent="0.25">
      <c r="A209">
        <v>0</v>
      </c>
      <c r="B209">
        <v>3.18</v>
      </c>
      <c r="C209">
        <v>3</v>
      </c>
      <c r="D209">
        <v>10</v>
      </c>
      <c r="F2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-0.76228631559096494</v>
      </c>
      <c r="G209">
        <f t="shared" si="12"/>
        <v>0.46659841533756385</v>
      </c>
      <c r="H209">
        <f t="shared" si="13"/>
        <v>0.3181500882981439</v>
      </c>
      <c r="I209">
        <f>IF(Truncated_Employee_Performance_Score__for_Data_Model[[#This Row],[PerformanceScore]]=1,H209,1-H209)</f>
        <v>0.68184991170185616</v>
      </c>
      <c r="J209">
        <f t="shared" si="14"/>
        <v>-0.16631121140381405</v>
      </c>
      <c r="K209">
        <f t="shared" si="15"/>
        <v>0</v>
      </c>
    </row>
    <row r="210" spans="1:11" x14ac:dyDescent="0.25">
      <c r="A210">
        <v>0</v>
      </c>
      <c r="B210">
        <v>5</v>
      </c>
      <c r="C210">
        <v>5</v>
      </c>
      <c r="D210">
        <v>11</v>
      </c>
      <c r="F2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-7.2848123160984439</v>
      </c>
      <c r="G210">
        <f t="shared" si="12"/>
        <v>6.8587695233683762E-4</v>
      </c>
      <c r="H210">
        <f t="shared" si="13"/>
        <v>6.8540684757711066E-4</v>
      </c>
      <c r="I210">
        <f>IF(Truncated_Employee_Performance_Score__for_Data_Model[[#This Row],[PerformanceScore]]=1,H210,1-H210)</f>
        <v>0.99931459315242288</v>
      </c>
      <c r="J210">
        <f t="shared" si="14"/>
        <v>-2.9777047038242679E-4</v>
      </c>
      <c r="K210">
        <f t="shared" si="15"/>
        <v>0</v>
      </c>
    </row>
    <row r="211" spans="1:11" x14ac:dyDescent="0.25">
      <c r="A211">
        <v>0</v>
      </c>
      <c r="B211">
        <v>4</v>
      </c>
      <c r="C211">
        <v>3</v>
      </c>
      <c r="D211">
        <v>12</v>
      </c>
      <c r="F2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-3.0830435187105558</v>
      </c>
      <c r="G211">
        <f t="shared" si="12"/>
        <v>4.5819591436163876E-2</v>
      </c>
      <c r="H211">
        <f t="shared" si="13"/>
        <v>4.3812137209289094E-2</v>
      </c>
      <c r="I211">
        <f>IF(Truncated_Employee_Performance_Score__for_Data_Model[[#This Row],[PerformanceScore]]=1,H211,1-H211)</f>
        <v>0.95618786279071089</v>
      </c>
      <c r="J211">
        <f t="shared" si="14"/>
        <v>-1.9456773248965952E-2</v>
      </c>
      <c r="K211">
        <f t="shared" si="15"/>
        <v>0</v>
      </c>
    </row>
    <row r="212" spans="1:11" x14ac:dyDescent="0.25">
      <c r="A212">
        <v>0</v>
      </c>
      <c r="B212">
        <v>5</v>
      </c>
      <c r="C212">
        <v>5</v>
      </c>
      <c r="D212">
        <v>2</v>
      </c>
      <c r="F2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-7.2143696330070242</v>
      </c>
      <c r="G212">
        <f t="shared" si="12"/>
        <v>7.3593435631163064E-4</v>
      </c>
      <c r="H212">
        <f t="shared" si="13"/>
        <v>7.3539315522330544E-4</v>
      </c>
      <c r="I212">
        <f>IF(Truncated_Employee_Performance_Score__for_Data_Model[[#This Row],[PerformanceScore]]=1,H212,1-H212)</f>
        <v>0.99926460684477669</v>
      </c>
      <c r="J212">
        <f t="shared" si="14"/>
        <v>-3.194946808475561E-4</v>
      </c>
      <c r="K212">
        <f t="shared" si="15"/>
        <v>0</v>
      </c>
    </row>
    <row r="213" spans="1:11" x14ac:dyDescent="0.25">
      <c r="A213">
        <v>0</v>
      </c>
      <c r="B213">
        <v>3.6</v>
      </c>
      <c r="C213">
        <v>5</v>
      </c>
      <c r="D213">
        <v>4</v>
      </c>
      <c r="F2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-3.2944813882399586</v>
      </c>
      <c r="G213">
        <f t="shared" si="12"/>
        <v>3.7087273957021126E-2</v>
      </c>
      <c r="H213">
        <f t="shared" si="13"/>
        <v>3.576099609776727E-2</v>
      </c>
      <c r="I213">
        <f>IF(Truncated_Employee_Performance_Score__for_Data_Model[[#This Row],[PerformanceScore]]=1,H213,1-H213)</f>
        <v>0.96423900390223272</v>
      </c>
      <c r="J213">
        <f t="shared" si="14"/>
        <v>-1.581530509019393E-2</v>
      </c>
      <c r="K213">
        <f t="shared" si="15"/>
        <v>0</v>
      </c>
    </row>
    <row r="214" spans="1:11" x14ac:dyDescent="0.25">
      <c r="A214">
        <v>0</v>
      </c>
      <c r="B214">
        <v>4.53</v>
      </c>
      <c r="C214">
        <v>5</v>
      </c>
      <c r="D214">
        <v>5</v>
      </c>
      <c r="F2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-5.9166327974128441</v>
      </c>
      <c r="G214">
        <f t="shared" si="12"/>
        <v>2.6942570295081119E-3</v>
      </c>
      <c r="H214">
        <f t="shared" si="13"/>
        <v>2.6870175136834589E-3</v>
      </c>
      <c r="I214">
        <f>IF(Truncated_Employee_Performance_Score__for_Data_Model[[#This Row],[PerformanceScore]]=1,H214,1-H214)</f>
        <v>0.9973129824863165</v>
      </c>
      <c r="J214">
        <f t="shared" si="14"/>
        <v>-1.1685275099287283E-3</v>
      </c>
      <c r="K214">
        <f t="shared" si="15"/>
        <v>0</v>
      </c>
    </row>
    <row r="215" spans="1:11" x14ac:dyDescent="0.25">
      <c r="A215">
        <v>1</v>
      </c>
      <c r="B215">
        <v>2.33</v>
      </c>
      <c r="C215">
        <v>2</v>
      </c>
      <c r="D215">
        <v>3</v>
      </c>
      <c r="F2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2.3811858625982283</v>
      </c>
      <c r="G215">
        <f t="shared" si="12"/>
        <v>10.81772359442502</v>
      </c>
      <c r="H215">
        <f t="shared" si="13"/>
        <v>0.91538133448376235</v>
      </c>
      <c r="I215">
        <f>IF(Truncated_Employee_Performance_Score__for_Data_Model[[#This Row],[PerformanceScore]]=1,H215,1-H215)</f>
        <v>0.91538133448376235</v>
      </c>
      <c r="J215">
        <f t="shared" si="14"/>
        <v>-3.8397947505563614E-2</v>
      </c>
      <c r="K215">
        <f t="shared" si="15"/>
        <v>1</v>
      </c>
    </row>
    <row r="216" spans="1:11" x14ac:dyDescent="0.25">
      <c r="A216">
        <v>0</v>
      </c>
      <c r="B216">
        <v>5</v>
      </c>
      <c r="C216">
        <v>3</v>
      </c>
      <c r="D216">
        <v>17</v>
      </c>
      <c r="F2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-5.9332798957523325</v>
      </c>
      <c r="G216">
        <f t="shared" si="12"/>
        <v>2.6497767289701151E-3</v>
      </c>
      <c r="H216">
        <f t="shared" si="13"/>
        <v>2.6427739680097546E-3</v>
      </c>
      <c r="I216">
        <f>IF(Truncated_Employee_Performance_Score__for_Data_Model[[#This Row],[PerformanceScore]]=1,H216,1-H216)</f>
        <v>0.99735722603199028</v>
      </c>
      <c r="J216">
        <f t="shared" si="14"/>
        <v>-1.1492614401122216E-3</v>
      </c>
      <c r="K216">
        <f t="shared" si="15"/>
        <v>0</v>
      </c>
    </row>
    <row r="217" spans="1:11" x14ac:dyDescent="0.25">
      <c r="A217">
        <v>0</v>
      </c>
      <c r="B217">
        <v>4.28</v>
      </c>
      <c r="C217">
        <v>3</v>
      </c>
      <c r="D217">
        <v>1</v>
      </c>
      <c r="F2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-3.7840553409118525</v>
      </c>
      <c r="G217">
        <f t="shared" si="12"/>
        <v>2.2730325046002683E-2</v>
      </c>
      <c r="H217">
        <f t="shared" si="13"/>
        <v>2.2225140380950636E-2</v>
      </c>
      <c r="I217">
        <f>IF(Truncated_Employee_Performance_Score__for_Data_Model[[#This Row],[PerformanceScore]]=1,H217,1-H217)</f>
        <v>0.97777485961904942</v>
      </c>
      <c r="J217">
        <f t="shared" si="14"/>
        <v>-9.7611334345105681E-3</v>
      </c>
      <c r="K217">
        <f t="shared" si="15"/>
        <v>0</v>
      </c>
    </row>
    <row r="218" spans="1:11" x14ac:dyDescent="0.25">
      <c r="A218">
        <v>0</v>
      </c>
      <c r="B218">
        <v>5</v>
      </c>
      <c r="C218">
        <v>3</v>
      </c>
      <c r="D218">
        <v>13</v>
      </c>
      <c r="F2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-5.9019720366005899</v>
      </c>
      <c r="G218">
        <f t="shared" si="12"/>
        <v>2.7340478565729856E-3</v>
      </c>
      <c r="H218">
        <f t="shared" si="13"/>
        <v>2.7265932202234873E-3</v>
      </c>
      <c r="I218">
        <f>IF(Truncated_Employee_Performance_Score__for_Data_Model[[#This Row],[PerformanceScore]]=1,H218,1-H218)</f>
        <v>0.99727340677977649</v>
      </c>
      <c r="J218">
        <f t="shared" si="14"/>
        <v>-1.1857616704168353E-3</v>
      </c>
      <c r="K218">
        <f t="shared" si="15"/>
        <v>0</v>
      </c>
    </row>
    <row r="219" spans="1:11" x14ac:dyDescent="0.25">
      <c r="A219">
        <v>1</v>
      </c>
      <c r="B219">
        <v>4.25</v>
      </c>
      <c r="C219">
        <v>3</v>
      </c>
      <c r="D219">
        <v>6</v>
      </c>
      <c r="F2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-3.7388571182584673</v>
      </c>
      <c r="G219">
        <f t="shared" si="12"/>
        <v>2.3781266781523473E-2</v>
      </c>
      <c r="H219">
        <f t="shared" si="13"/>
        <v>2.3228855179471101E-2</v>
      </c>
      <c r="I219">
        <f>IF(Truncated_Employee_Performance_Score__for_Data_Model[[#This Row],[PerformanceScore]]=1,H219,1-H219)</f>
        <v>2.3228855179471101E-2</v>
      </c>
      <c r="J219">
        <f t="shared" si="14"/>
        <v>-1.6339721936216376</v>
      </c>
      <c r="K219">
        <f t="shared" si="15"/>
        <v>0</v>
      </c>
    </row>
    <row r="220" spans="1:11" x14ac:dyDescent="0.25">
      <c r="A220">
        <v>0</v>
      </c>
      <c r="B220">
        <v>5</v>
      </c>
      <c r="C220">
        <v>5</v>
      </c>
      <c r="D220">
        <v>18</v>
      </c>
      <c r="F2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-7.3396010696139928</v>
      </c>
      <c r="G220">
        <f t="shared" si="12"/>
        <v>6.4930949857258744E-4</v>
      </c>
      <c r="H220">
        <f t="shared" si="13"/>
        <v>6.4888816932073606E-4</v>
      </c>
      <c r="I220">
        <f>IF(Truncated_Employee_Performance_Score__for_Data_Model[[#This Row],[PerformanceScore]]=1,H220,1-H220)</f>
        <v>0.99935111183067926</v>
      </c>
      <c r="J220">
        <f t="shared" si="14"/>
        <v>-2.8190002199741731E-4</v>
      </c>
      <c r="K220">
        <f t="shared" si="15"/>
        <v>0</v>
      </c>
    </row>
    <row r="221" spans="1:11" x14ac:dyDescent="0.25">
      <c r="A221">
        <v>0</v>
      </c>
      <c r="B221">
        <v>3.89</v>
      </c>
      <c r="C221">
        <v>4</v>
      </c>
      <c r="D221">
        <v>7</v>
      </c>
      <c r="F2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-3.4339346284665107</v>
      </c>
      <c r="G221">
        <f t="shared" si="12"/>
        <v>3.2259760561315444E-2</v>
      </c>
      <c r="H221">
        <f t="shared" si="13"/>
        <v>3.1251591696041157E-2</v>
      </c>
      <c r="I221">
        <f>IF(Truncated_Employee_Performance_Score__for_Data_Model[[#This Row],[PerformanceScore]]=1,H221,1-H221)</f>
        <v>0.96874840830395881</v>
      </c>
      <c r="J221">
        <f t="shared" si="14"/>
        <v>-1.3788998049891822E-2</v>
      </c>
      <c r="K221">
        <f t="shared" si="15"/>
        <v>0</v>
      </c>
    </row>
    <row r="222" spans="1:11" x14ac:dyDescent="0.25">
      <c r="A222">
        <v>0</v>
      </c>
      <c r="B222">
        <v>5</v>
      </c>
      <c r="C222">
        <v>5</v>
      </c>
      <c r="D222">
        <v>13</v>
      </c>
      <c r="F2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-7.3004662456743148</v>
      </c>
      <c r="G222">
        <f t="shared" si="12"/>
        <v>6.752238815766761E-4</v>
      </c>
      <c r="H222">
        <f t="shared" si="13"/>
        <v>6.7476826193168995E-4</v>
      </c>
      <c r="I222">
        <f>IF(Truncated_Employee_Performance_Score__for_Data_Model[[#This Row],[PerformanceScore]]=1,H222,1-H222)</f>
        <v>0.99932523173806831</v>
      </c>
      <c r="J222">
        <f t="shared" si="14"/>
        <v>-2.9314704700862161E-4</v>
      </c>
      <c r="K222">
        <f t="shared" si="15"/>
        <v>0</v>
      </c>
    </row>
    <row r="223" spans="1:11" x14ac:dyDescent="0.25">
      <c r="A223">
        <v>0</v>
      </c>
      <c r="B223">
        <v>4.7</v>
      </c>
      <c r="C223">
        <v>4</v>
      </c>
      <c r="D223">
        <v>19</v>
      </c>
      <c r="F2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-5.8048504639344367</v>
      </c>
      <c r="G223">
        <f t="shared" si="12"/>
        <v>3.0129052574019055E-3</v>
      </c>
      <c r="H223">
        <f t="shared" si="13"/>
        <v>3.0038549270995744E-3</v>
      </c>
      <c r="I223">
        <f>IF(Truncated_Employee_Performance_Score__for_Data_Model[[#This Row],[PerformanceScore]]=1,H223,1-H223)</f>
        <v>0.99699614507290046</v>
      </c>
      <c r="J223">
        <f t="shared" si="14"/>
        <v>-1.3065209027917171E-3</v>
      </c>
      <c r="K223">
        <f t="shared" si="15"/>
        <v>0</v>
      </c>
    </row>
    <row r="224" spans="1:11" x14ac:dyDescent="0.25">
      <c r="A224">
        <v>1</v>
      </c>
      <c r="B224">
        <v>3.54</v>
      </c>
      <c r="C224">
        <v>5</v>
      </c>
      <c r="D224">
        <v>15</v>
      </c>
      <c r="F2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-3.211911907721122</v>
      </c>
      <c r="G224">
        <f t="shared" si="12"/>
        <v>4.0279528864136473E-2</v>
      </c>
      <c r="H224">
        <f t="shared" si="13"/>
        <v>3.8719909165296183E-2</v>
      </c>
      <c r="I224">
        <f>IF(Truncated_Employee_Performance_Score__for_Data_Model[[#This Row],[PerformanceScore]]=1,H224,1-H224)</f>
        <v>3.8719909165296183E-2</v>
      </c>
      <c r="J224">
        <f t="shared" si="14"/>
        <v>-1.4120656701925929</v>
      </c>
      <c r="K224">
        <f t="shared" si="15"/>
        <v>0</v>
      </c>
    </row>
    <row r="225" spans="1:11" x14ac:dyDescent="0.25">
      <c r="A225">
        <v>1</v>
      </c>
      <c r="B225">
        <v>2.4</v>
      </c>
      <c r="C225">
        <v>5</v>
      </c>
      <c r="D225">
        <v>2</v>
      </c>
      <c r="F2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9.4494405058430708E-2</v>
      </c>
      <c r="G225">
        <f t="shared" si="12"/>
        <v>1.099103013698647</v>
      </c>
      <c r="H225">
        <f t="shared" si="13"/>
        <v>0.52360603863933919</v>
      </c>
      <c r="I225">
        <f>IF(Truncated_Employee_Performance_Score__for_Data_Model[[#This Row],[PerformanceScore]]=1,H225,1-H225)</f>
        <v>0.52360603863933919</v>
      </c>
      <c r="J225">
        <f t="shared" si="14"/>
        <v>-0.28099535346463456</v>
      </c>
      <c r="K225">
        <f t="shared" si="15"/>
        <v>1</v>
      </c>
    </row>
    <row r="226" spans="1:11" x14ac:dyDescent="0.25">
      <c r="A226">
        <v>0</v>
      </c>
      <c r="B226">
        <v>3.45</v>
      </c>
      <c r="C226">
        <v>4</v>
      </c>
      <c r="D226">
        <v>5</v>
      </c>
      <c r="F2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-2.1813960155257162</v>
      </c>
      <c r="G226">
        <f t="shared" si="12"/>
        <v>0.11288383300840731</v>
      </c>
      <c r="H226">
        <f t="shared" si="13"/>
        <v>0.10143361747223309</v>
      </c>
      <c r="I226">
        <f>IF(Truncated_Employee_Performance_Score__for_Data_Model[[#This Row],[PerformanceScore]]=1,H226,1-H226)</f>
        <v>0.89856638252776688</v>
      </c>
      <c r="J226">
        <f t="shared" si="14"/>
        <v>-4.6449833412469117E-2</v>
      </c>
      <c r="K226">
        <f t="shared" si="15"/>
        <v>0</v>
      </c>
    </row>
    <row r="227" spans="1:11" x14ac:dyDescent="0.25">
      <c r="A227">
        <v>0</v>
      </c>
      <c r="B227">
        <v>4.2</v>
      </c>
      <c r="C227">
        <v>5</v>
      </c>
      <c r="D227">
        <v>12</v>
      </c>
      <c r="F2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-5.0437580384047012</v>
      </c>
      <c r="G227">
        <f t="shared" si="12"/>
        <v>6.4494653801726049E-3</v>
      </c>
      <c r="H227">
        <f t="shared" si="13"/>
        <v>6.408136326781601E-3</v>
      </c>
      <c r="I227">
        <f>IF(Truncated_Employee_Performance_Score__for_Data_Model[[#This Row],[PerformanceScore]]=1,H227,1-H227)</f>
        <v>0.99359186367321839</v>
      </c>
      <c r="J227">
        <f t="shared" si="14"/>
        <v>-2.7919735043428488E-3</v>
      </c>
      <c r="K227">
        <f t="shared" si="15"/>
        <v>0</v>
      </c>
    </row>
    <row r="228" spans="1:11" x14ac:dyDescent="0.25">
      <c r="A228">
        <v>0</v>
      </c>
      <c r="B228">
        <v>4.16</v>
      </c>
      <c r="C228">
        <v>5</v>
      </c>
      <c r="D228">
        <v>6</v>
      </c>
      <c r="F2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-4.8843521875530049</v>
      </c>
      <c r="G228">
        <f t="shared" si="12"/>
        <v>7.5640222429801188E-3</v>
      </c>
      <c r="H228">
        <f t="shared" si="13"/>
        <v>7.5072373328114034E-3</v>
      </c>
      <c r="I228">
        <f>IF(Truncated_Employee_Performance_Score__for_Data_Model[[#This Row],[PerformanceScore]]=1,H228,1-H228)</f>
        <v>0.99249276266718855</v>
      </c>
      <c r="J228">
        <f t="shared" si="14"/>
        <v>-3.2726514617376673E-3</v>
      </c>
      <c r="K228">
        <f t="shared" si="15"/>
        <v>0</v>
      </c>
    </row>
    <row r="229" spans="1:11" x14ac:dyDescent="0.25">
      <c r="A229">
        <v>0</v>
      </c>
      <c r="B229">
        <v>4.3</v>
      </c>
      <c r="C229">
        <v>3</v>
      </c>
      <c r="D229">
        <v>14</v>
      </c>
      <c r="F2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-3.9420279142170562</v>
      </c>
      <c r="G229">
        <f t="shared" si="12"/>
        <v>1.9408815396958545E-2</v>
      </c>
      <c r="H229">
        <f t="shared" si="13"/>
        <v>1.9039285420933642E-2</v>
      </c>
      <c r="I229">
        <f>IF(Truncated_Employee_Performance_Score__for_Data_Model[[#This Row],[PerformanceScore]]=1,H229,1-H229)</f>
        <v>0.98096071457906631</v>
      </c>
      <c r="J229">
        <f t="shared" si="14"/>
        <v>-8.3483848556923455E-3</v>
      </c>
      <c r="K229">
        <f t="shared" si="15"/>
        <v>0</v>
      </c>
    </row>
    <row r="230" spans="1:11" x14ac:dyDescent="0.25">
      <c r="A230">
        <v>0</v>
      </c>
      <c r="B230">
        <v>4.5999999999999996</v>
      </c>
      <c r="C230">
        <v>5</v>
      </c>
      <c r="D230">
        <v>16</v>
      </c>
      <c r="F2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-6.199506518797282</v>
      </c>
      <c r="G230">
        <f t="shared" si="12"/>
        <v>2.0304323693148452E-3</v>
      </c>
      <c r="H230">
        <f t="shared" si="13"/>
        <v>2.0263180675200252E-3</v>
      </c>
      <c r="I230">
        <f>IF(Truncated_Employee_Performance_Score__for_Data_Model[[#This Row],[PerformanceScore]]=1,H230,1-H230)</f>
        <v>0.99797368193247993</v>
      </c>
      <c r="J230">
        <f t="shared" si="14"/>
        <v>-8.8091156053209617E-4</v>
      </c>
      <c r="K230">
        <f t="shared" si="15"/>
        <v>0</v>
      </c>
    </row>
    <row r="231" spans="1:11" x14ac:dyDescent="0.25">
      <c r="A231">
        <v>0</v>
      </c>
      <c r="B231">
        <v>5</v>
      </c>
      <c r="C231">
        <v>3</v>
      </c>
      <c r="D231">
        <v>13</v>
      </c>
      <c r="F2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-5.9019720366005899</v>
      </c>
      <c r="G231">
        <f t="shared" si="12"/>
        <v>2.7340478565729856E-3</v>
      </c>
      <c r="H231">
        <f t="shared" si="13"/>
        <v>2.7265932202234873E-3</v>
      </c>
      <c r="I231">
        <f>IF(Truncated_Employee_Performance_Score__for_Data_Model[[#This Row],[PerformanceScore]]=1,H231,1-H231)</f>
        <v>0.99727340677977649</v>
      </c>
      <c r="J231">
        <f t="shared" si="14"/>
        <v>-1.1857616704168353E-3</v>
      </c>
      <c r="K231">
        <f t="shared" si="15"/>
        <v>0</v>
      </c>
    </row>
    <row r="232" spans="1:11" x14ac:dyDescent="0.25">
      <c r="A232">
        <v>0</v>
      </c>
      <c r="B232">
        <v>3.66</v>
      </c>
      <c r="C232">
        <v>3</v>
      </c>
      <c r="D232">
        <v>15</v>
      </c>
      <c r="F2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-2.1507498850196498</v>
      </c>
      <c r="G232">
        <f t="shared" si="12"/>
        <v>0.1163968407914962</v>
      </c>
      <c r="H232">
        <f t="shared" si="13"/>
        <v>0.10426116998770248</v>
      </c>
      <c r="I232">
        <f>IF(Truncated_Employee_Performance_Score__for_Data_Model[[#This Row],[PerformanceScore]]=1,H232,1-H232)</f>
        <v>0.89573883001229748</v>
      </c>
      <c r="J232">
        <f t="shared" si="14"/>
        <v>-4.7818598840633518E-2</v>
      </c>
      <c r="K232">
        <f t="shared" si="15"/>
        <v>0</v>
      </c>
    </row>
    <row r="233" spans="1:11" x14ac:dyDescent="0.25">
      <c r="A233">
        <v>0</v>
      </c>
      <c r="B233">
        <v>4.2</v>
      </c>
      <c r="C233">
        <v>5</v>
      </c>
      <c r="D233">
        <v>9</v>
      </c>
      <c r="F2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-5.0202771440408949</v>
      </c>
      <c r="G233">
        <f t="shared" si="12"/>
        <v>6.6026965577139097E-3</v>
      </c>
      <c r="H233">
        <f t="shared" si="13"/>
        <v>6.5593869163009357E-3</v>
      </c>
      <c r="I233">
        <f>IF(Truncated_Employee_Performance_Score__for_Data_Model[[#This Row],[PerformanceScore]]=1,H233,1-H233)</f>
        <v>0.99344061308369902</v>
      </c>
      <c r="J233">
        <f t="shared" si="14"/>
        <v>-2.8580894811153588E-3</v>
      </c>
      <c r="K233">
        <f t="shared" si="15"/>
        <v>0</v>
      </c>
    </row>
    <row r="234" spans="1:11" x14ac:dyDescent="0.25">
      <c r="A234">
        <v>0</v>
      </c>
      <c r="B234">
        <v>3.17</v>
      </c>
      <c r="C234">
        <v>4</v>
      </c>
      <c r="D234">
        <v>14</v>
      </c>
      <c r="F2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-1.4647302637485486</v>
      </c>
      <c r="G234">
        <f t="shared" si="12"/>
        <v>0.23114032999564538</v>
      </c>
      <c r="H234">
        <f t="shared" si="13"/>
        <v>0.18774490962899651</v>
      </c>
      <c r="I234">
        <f>IF(Truncated_Employee_Performance_Score__for_Data_Model[[#This Row],[PerformanceScore]]=1,H234,1-H234)</f>
        <v>0.81225509037100352</v>
      </c>
      <c r="J234">
        <f t="shared" si="14"/>
        <v>-9.0307558267854443E-2</v>
      </c>
      <c r="K234">
        <f t="shared" si="15"/>
        <v>0</v>
      </c>
    </row>
    <row r="235" spans="1:11" x14ac:dyDescent="0.25">
      <c r="A235">
        <v>0</v>
      </c>
      <c r="B235">
        <v>4.8</v>
      </c>
      <c r="C235">
        <v>3</v>
      </c>
      <c r="D235">
        <v>14</v>
      </c>
      <c r="F2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-5.3475786907681053</v>
      </c>
      <c r="G235">
        <f t="shared" si="12"/>
        <v>4.7596616710849039E-3</v>
      </c>
      <c r="H235">
        <f t="shared" si="13"/>
        <v>4.7371146082524681E-3</v>
      </c>
      <c r="I235">
        <f>IF(Truncated_Employee_Performance_Score__for_Data_Model[[#This Row],[PerformanceScore]]=1,H235,1-H235)</f>
        <v>0.99526288539174756</v>
      </c>
      <c r="J235">
        <f t="shared" si="14"/>
        <v>-2.0621910176070266E-3</v>
      </c>
      <c r="K235">
        <f t="shared" si="15"/>
        <v>0</v>
      </c>
    </row>
    <row r="236" spans="1:11" x14ac:dyDescent="0.25">
      <c r="A236">
        <v>0</v>
      </c>
      <c r="B236">
        <v>4.5</v>
      </c>
      <c r="C236">
        <v>5</v>
      </c>
      <c r="D236">
        <v>16</v>
      </c>
      <c r="F2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-5.9183963634870729</v>
      </c>
      <c r="G236">
        <f t="shared" si="12"/>
        <v>2.6895097165460717E-3</v>
      </c>
      <c r="H236">
        <f t="shared" si="13"/>
        <v>2.6822956563157612E-3</v>
      </c>
      <c r="I236">
        <f>IF(Truncated_Employee_Performance_Score__for_Data_Model[[#This Row],[PerformanceScore]]=1,H236,1-H236)</f>
        <v>0.99731770434368427</v>
      </c>
      <c r="J236">
        <f t="shared" si="14"/>
        <v>-1.1664713131473371E-3</v>
      </c>
      <c r="K236">
        <f t="shared" si="15"/>
        <v>0</v>
      </c>
    </row>
    <row r="237" spans="1:11" x14ac:dyDescent="0.25">
      <c r="A237">
        <v>0</v>
      </c>
      <c r="B237">
        <v>4.1500000000000004</v>
      </c>
      <c r="C237">
        <v>4</v>
      </c>
      <c r="D237">
        <v>4</v>
      </c>
      <c r="F2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-4.1413401379092498</v>
      </c>
      <c r="G237">
        <f t="shared" si="12"/>
        <v>1.5901526979680718E-2</v>
      </c>
      <c r="H237">
        <f t="shared" si="13"/>
        <v>1.5652626319951155E-2</v>
      </c>
      <c r="I237">
        <f>IF(Truncated_Employee_Performance_Score__for_Data_Model[[#This Row],[PerformanceScore]]=1,H237,1-H237)</f>
        <v>0.98434737368004888</v>
      </c>
      <c r="J237">
        <f t="shared" si="14"/>
        <v>-6.8516131034341669E-3</v>
      </c>
      <c r="K237">
        <f t="shared" si="15"/>
        <v>0</v>
      </c>
    </row>
    <row r="238" spans="1:11" x14ac:dyDescent="0.25">
      <c r="A238">
        <v>0</v>
      </c>
      <c r="B238">
        <v>4.4000000000000004</v>
      </c>
      <c r="C238">
        <v>4</v>
      </c>
      <c r="D238">
        <v>10</v>
      </c>
      <c r="F2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-4.8910773149123878</v>
      </c>
      <c r="G238">
        <f t="shared" si="12"/>
        <v>7.51332389754099E-3</v>
      </c>
      <c r="H238">
        <f t="shared" si="13"/>
        <v>7.4572948261129477E-3</v>
      </c>
      <c r="I238">
        <f>IF(Truncated_Employee_Performance_Score__for_Data_Model[[#This Row],[PerformanceScore]]=1,H238,1-H238)</f>
        <v>0.9925427051738871</v>
      </c>
      <c r="J238">
        <f t="shared" si="14"/>
        <v>-3.2507981947028381E-3</v>
      </c>
      <c r="K238">
        <f t="shared" si="15"/>
        <v>0</v>
      </c>
    </row>
    <row r="239" spans="1:11" x14ac:dyDescent="0.25">
      <c r="A239">
        <v>0</v>
      </c>
      <c r="B239">
        <v>3.8</v>
      </c>
      <c r="C239">
        <v>5</v>
      </c>
      <c r="D239">
        <v>19</v>
      </c>
      <c r="F2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-3.9741061706794096</v>
      </c>
      <c r="G239">
        <f t="shared" si="12"/>
        <v>1.8796094488897824E-2</v>
      </c>
      <c r="H239">
        <f t="shared" si="13"/>
        <v>1.8449319339339743E-2</v>
      </c>
      <c r="I239">
        <f>IF(Truncated_Employee_Performance_Score__for_Data_Model[[#This Row],[PerformanceScore]]=1,H239,1-H239)</f>
        <v>0.9815506806606602</v>
      </c>
      <c r="J239">
        <f t="shared" si="14"/>
        <v>-8.0872714455118323E-3</v>
      </c>
      <c r="K239">
        <f t="shared" si="15"/>
        <v>0</v>
      </c>
    </row>
    <row r="240" spans="1:11" x14ac:dyDescent="0.25">
      <c r="A240">
        <v>0</v>
      </c>
      <c r="B240">
        <v>3.98</v>
      </c>
      <c r="C240">
        <v>3</v>
      </c>
      <c r="D240">
        <v>4</v>
      </c>
      <c r="F2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-2.9642057693450301</v>
      </c>
      <c r="G240">
        <f t="shared" si="12"/>
        <v>5.1601436416911624E-2</v>
      </c>
      <c r="H240">
        <f t="shared" si="13"/>
        <v>4.9069385634096852E-2</v>
      </c>
      <c r="I240">
        <f>IF(Truncated_Employee_Performance_Score__for_Data_Model[[#This Row],[PerformanceScore]]=1,H240,1-H240)</f>
        <v>0.95093061436590309</v>
      </c>
      <c r="J240">
        <f t="shared" si="14"/>
        <v>-2.1851170651815036E-2</v>
      </c>
      <c r="K240">
        <f t="shared" si="15"/>
        <v>0</v>
      </c>
    </row>
    <row r="241" spans="1:11" x14ac:dyDescent="0.25">
      <c r="A241">
        <v>0</v>
      </c>
      <c r="B241">
        <v>5</v>
      </c>
      <c r="C241">
        <v>4</v>
      </c>
      <c r="D241">
        <v>11</v>
      </c>
      <c r="F2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-6.5855652115615815</v>
      </c>
      <c r="G241">
        <f t="shared" si="12"/>
        <v>1.3801470720234553E-3</v>
      </c>
      <c r="H241">
        <f t="shared" si="13"/>
        <v>1.3782448913720968E-3</v>
      </c>
      <c r="I241">
        <f>IF(Truncated_Employee_Performance_Score__for_Data_Model[[#This Row],[PerformanceScore]]=1,H241,1-H241)</f>
        <v>0.99862175510862794</v>
      </c>
      <c r="J241">
        <f t="shared" si="14"/>
        <v>-5.9897701442073066E-4</v>
      </c>
      <c r="K241">
        <f t="shared" si="15"/>
        <v>0</v>
      </c>
    </row>
    <row r="242" spans="1:11" x14ac:dyDescent="0.25">
      <c r="A242">
        <v>0</v>
      </c>
      <c r="B242">
        <v>4.3600000000000003</v>
      </c>
      <c r="C242">
        <v>5</v>
      </c>
      <c r="D242">
        <v>16</v>
      </c>
      <c r="F2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-5.5248421460527801</v>
      </c>
      <c r="G242">
        <f t="shared" si="12"/>
        <v>3.9864979268967333E-3</v>
      </c>
      <c r="H242">
        <f t="shared" si="13"/>
        <v>3.9706688637031872E-3</v>
      </c>
      <c r="I242">
        <f>IF(Truncated_Employee_Performance_Score__for_Data_Model[[#This Row],[PerformanceScore]]=1,H242,1-H242)</f>
        <v>0.99602933113629677</v>
      </c>
      <c r="J242">
        <f t="shared" si="14"/>
        <v>-1.7278722559399126E-3</v>
      </c>
      <c r="K242">
        <f t="shared" si="15"/>
        <v>0</v>
      </c>
    </row>
    <row r="243" spans="1:11" x14ac:dyDescent="0.25">
      <c r="A243">
        <v>0</v>
      </c>
      <c r="B243">
        <v>4.5</v>
      </c>
      <c r="C243">
        <v>4</v>
      </c>
      <c r="D243">
        <v>10</v>
      </c>
      <c r="F2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-5.172187470222597</v>
      </c>
      <c r="G243">
        <f t="shared" si="12"/>
        <v>5.6721475846925702E-3</v>
      </c>
      <c r="H243">
        <f t="shared" si="13"/>
        <v>5.6401557886586401E-3</v>
      </c>
      <c r="I243">
        <f>IF(Truncated_Employee_Performance_Score__for_Data_Model[[#This Row],[PerformanceScore]]=1,H243,1-H243)</f>
        <v>0.99435984421134138</v>
      </c>
      <c r="J243">
        <f t="shared" si="14"/>
        <v>-2.4564223687843778E-3</v>
      </c>
      <c r="K243">
        <f t="shared" si="15"/>
        <v>0</v>
      </c>
    </row>
    <row r="244" spans="1:11" x14ac:dyDescent="0.25">
      <c r="A244">
        <v>0</v>
      </c>
      <c r="B244">
        <v>4.2</v>
      </c>
      <c r="C244">
        <v>5</v>
      </c>
      <c r="D244">
        <v>13</v>
      </c>
      <c r="F2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-5.0515850031926366</v>
      </c>
      <c r="G244">
        <f t="shared" si="12"/>
        <v>6.399182678905815E-3</v>
      </c>
      <c r="H244">
        <f t="shared" si="13"/>
        <v>6.3584935173258087E-3</v>
      </c>
      <c r="I244">
        <f>IF(Truncated_Employee_Performance_Score__for_Data_Model[[#This Row],[PerformanceScore]]=1,H244,1-H244)</f>
        <v>0.99364150648267424</v>
      </c>
      <c r="J244">
        <f t="shared" si="14"/>
        <v>-2.7702754002941585E-3</v>
      </c>
      <c r="K244">
        <f t="shared" si="15"/>
        <v>0</v>
      </c>
    </row>
    <row r="245" spans="1:11" x14ac:dyDescent="0.25">
      <c r="A245">
        <v>0</v>
      </c>
      <c r="B245">
        <v>5</v>
      </c>
      <c r="C245">
        <v>3</v>
      </c>
      <c r="D245">
        <v>11</v>
      </c>
      <c r="F2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-5.886318107024719</v>
      </c>
      <c r="G245">
        <f t="shared" si="12"/>
        <v>2.7771831870499375E-3</v>
      </c>
      <c r="H245">
        <f t="shared" si="13"/>
        <v>2.7694918009835731E-3</v>
      </c>
      <c r="I245">
        <f>IF(Truncated_Employee_Performance_Score__for_Data_Model[[#This Row],[PerformanceScore]]=1,H245,1-H245)</f>
        <v>0.99723050819901637</v>
      </c>
      <c r="J245">
        <f t="shared" si="14"/>
        <v>-1.204443626133801E-3</v>
      </c>
      <c r="K245">
        <f t="shared" si="15"/>
        <v>0</v>
      </c>
    </row>
    <row r="246" spans="1:11" x14ac:dyDescent="0.25">
      <c r="A246">
        <v>1</v>
      </c>
      <c r="B246">
        <v>3.6</v>
      </c>
      <c r="C246">
        <v>3</v>
      </c>
      <c r="D246">
        <v>16</v>
      </c>
      <c r="F2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-1.9899107566214598</v>
      </c>
      <c r="G246">
        <f t="shared" si="12"/>
        <v>0.13670762515148499</v>
      </c>
      <c r="H246">
        <f t="shared" si="13"/>
        <v>0.12026630430429852</v>
      </c>
      <c r="I246">
        <f>IF(Truncated_Employee_Performance_Score__for_Data_Model[[#This Row],[PerformanceScore]]=1,H246,1-H246)</f>
        <v>0.12026630430429852</v>
      </c>
      <c r="J246">
        <f t="shared" si="14"/>
        <v>-0.91985603437703667</v>
      </c>
      <c r="K246">
        <f t="shared" si="15"/>
        <v>0</v>
      </c>
    </row>
    <row r="247" spans="1:11" x14ac:dyDescent="0.25">
      <c r="A247">
        <v>0</v>
      </c>
      <c r="B247">
        <v>3.6</v>
      </c>
      <c r="C247">
        <v>5</v>
      </c>
      <c r="D247">
        <v>4</v>
      </c>
      <c r="F2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-3.2944813882399586</v>
      </c>
      <c r="G247">
        <f t="shared" si="12"/>
        <v>3.7087273957021126E-2</v>
      </c>
      <c r="H247">
        <f t="shared" si="13"/>
        <v>3.576099609776727E-2</v>
      </c>
      <c r="I247">
        <f>IF(Truncated_Employee_Performance_Score__for_Data_Model[[#This Row],[PerformanceScore]]=1,H247,1-H247)</f>
        <v>0.96423900390223272</v>
      </c>
      <c r="J247">
        <f t="shared" si="14"/>
        <v>-1.581530509019393E-2</v>
      </c>
      <c r="K247">
        <f t="shared" si="15"/>
        <v>0</v>
      </c>
    </row>
    <row r="248" spans="1:11" x14ac:dyDescent="0.25">
      <c r="A248">
        <v>0</v>
      </c>
      <c r="B248">
        <v>3.69</v>
      </c>
      <c r="C248">
        <v>5</v>
      </c>
      <c r="D248">
        <v>15</v>
      </c>
      <c r="F2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-3.6335771406864374</v>
      </c>
      <c r="G248">
        <f t="shared" si="12"/>
        <v>2.6421501734382454E-2</v>
      </c>
      <c r="H248">
        <f t="shared" si="13"/>
        <v>2.5741375925715761E-2</v>
      </c>
      <c r="I248">
        <f>IF(Truncated_Employee_Performance_Score__for_Data_Model[[#This Row],[PerformanceScore]]=1,H248,1-H248)</f>
        <v>0.97425862407428421</v>
      </c>
      <c r="J248">
        <f t="shared" si="14"/>
        <v>-1.1325741171611677E-2</v>
      </c>
      <c r="K248">
        <f t="shared" si="15"/>
        <v>0</v>
      </c>
    </row>
    <row r="249" spans="1:11" x14ac:dyDescent="0.25">
      <c r="A249">
        <v>0</v>
      </c>
      <c r="B249">
        <v>3.88</v>
      </c>
      <c r="C249">
        <v>3</v>
      </c>
      <c r="D249">
        <v>12</v>
      </c>
      <c r="F2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-2.7457113323383031</v>
      </c>
      <c r="G249">
        <f t="shared" si="12"/>
        <v>6.4202615301124394E-2</v>
      </c>
      <c r="H249">
        <f t="shared" si="13"/>
        <v>6.0329315468706839E-2</v>
      </c>
      <c r="I249">
        <f>IF(Truncated_Employee_Performance_Score__for_Data_Model[[#This Row],[PerformanceScore]]=1,H249,1-H249)</f>
        <v>0.93967068453129321</v>
      </c>
      <c r="J249">
        <f t="shared" si="14"/>
        <v>-2.7024321878170981E-2</v>
      </c>
      <c r="K249">
        <f t="shared" si="15"/>
        <v>0</v>
      </c>
    </row>
    <row r="250" spans="1:11" x14ac:dyDescent="0.25">
      <c r="A250">
        <v>0</v>
      </c>
      <c r="B250">
        <v>4.9400000000000004</v>
      </c>
      <c r="C250">
        <v>3</v>
      </c>
      <c r="D250">
        <v>17</v>
      </c>
      <c r="F2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-5.764613802566207</v>
      </c>
      <c r="G250">
        <f t="shared" si="12"/>
        <v>3.136606479274232E-3</v>
      </c>
      <c r="H250">
        <f t="shared" si="13"/>
        <v>3.1267989414550763E-3</v>
      </c>
      <c r="I250">
        <f>IF(Truncated_Employee_Performance_Score__for_Data_Model[[#This Row],[PerformanceScore]]=1,H250,1-H250)</f>
        <v>0.99687320105854493</v>
      </c>
      <c r="J250">
        <f t="shared" si="14"/>
        <v>-1.3600789829025393E-3</v>
      </c>
      <c r="K250">
        <f t="shared" si="15"/>
        <v>0</v>
      </c>
    </row>
    <row r="251" spans="1:11" x14ac:dyDescent="0.25">
      <c r="A251">
        <v>0</v>
      </c>
      <c r="B251">
        <v>5</v>
      </c>
      <c r="C251">
        <v>4</v>
      </c>
      <c r="D251">
        <v>8</v>
      </c>
      <c r="F2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-6.5620843171977752</v>
      </c>
      <c r="G251">
        <f t="shared" si="12"/>
        <v>1.4129376288464269E-3</v>
      </c>
      <c r="H251">
        <f t="shared" si="13"/>
        <v>1.4109440529018846E-3</v>
      </c>
      <c r="I251">
        <f>IF(Truncated_Employee_Performance_Score__for_Data_Model[[#This Row],[PerformanceScore]]=1,H251,1-H251)</f>
        <v>0.99858905594709813</v>
      </c>
      <c r="J251">
        <f t="shared" si="14"/>
        <v>-6.1319791222272455E-4</v>
      </c>
      <c r="K251">
        <f t="shared" si="15"/>
        <v>0</v>
      </c>
    </row>
    <row r="252" spans="1:11" x14ac:dyDescent="0.25">
      <c r="A252">
        <v>0</v>
      </c>
      <c r="B252">
        <v>5</v>
      </c>
      <c r="C252">
        <v>5</v>
      </c>
      <c r="D252">
        <v>4</v>
      </c>
      <c r="F2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-7.230023562582895</v>
      </c>
      <c r="G252">
        <f t="shared" si="12"/>
        <v>7.2450379176807746E-4</v>
      </c>
      <c r="H252">
        <f t="shared" si="13"/>
        <v>7.2397926604466669E-4</v>
      </c>
      <c r="I252">
        <f>IF(Truncated_Employee_Performance_Score__for_Data_Model[[#This Row],[PerformanceScore]]=1,H252,1-H252)</f>
        <v>0.99927602073395538</v>
      </c>
      <c r="J252">
        <f t="shared" si="14"/>
        <v>-3.145340720723219E-4</v>
      </c>
      <c r="K252">
        <f t="shared" si="15"/>
        <v>0</v>
      </c>
    </row>
    <row r="253" spans="1:11" x14ac:dyDescent="0.25">
      <c r="A253">
        <v>0</v>
      </c>
      <c r="B253">
        <v>3.6</v>
      </c>
      <c r="C253">
        <v>5</v>
      </c>
      <c r="D253">
        <v>13</v>
      </c>
      <c r="F2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-3.3649240713313784</v>
      </c>
      <c r="G253">
        <f t="shared" si="12"/>
        <v>3.4564640465503171E-2</v>
      </c>
      <c r="H253">
        <f t="shared" si="13"/>
        <v>3.3409841312526188E-2</v>
      </c>
      <c r="I253">
        <f>IF(Truncated_Employee_Performance_Score__for_Data_Model[[#This Row],[PerformanceScore]]=1,H253,1-H253)</f>
        <v>0.96659015868747378</v>
      </c>
      <c r="J253">
        <f t="shared" si="14"/>
        <v>-1.4757630932584941E-2</v>
      </c>
      <c r="K253">
        <f t="shared" si="15"/>
        <v>0</v>
      </c>
    </row>
    <row r="254" spans="1:11" x14ac:dyDescent="0.25">
      <c r="A254">
        <v>0</v>
      </c>
      <c r="B254">
        <v>4.3</v>
      </c>
      <c r="C254">
        <v>4</v>
      </c>
      <c r="D254">
        <v>8</v>
      </c>
      <c r="F2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-4.5943132300263061</v>
      </c>
      <c r="G254">
        <f t="shared" si="12"/>
        <v>1.0109161065795661E-2</v>
      </c>
      <c r="H254">
        <f t="shared" si="13"/>
        <v>1.0007988696121902E-2</v>
      </c>
      <c r="I254">
        <f>IF(Truncated_Employee_Performance_Score__for_Data_Model[[#This Row],[PerformanceScore]]=1,H254,1-H254)</f>
        <v>0.98999201130387815</v>
      </c>
      <c r="J254">
        <f t="shared" si="14"/>
        <v>-4.3683099081486257E-3</v>
      </c>
      <c r="K254">
        <f t="shared" si="15"/>
        <v>0</v>
      </c>
    </row>
    <row r="255" spans="1:11" x14ac:dyDescent="0.25">
      <c r="A255">
        <v>0</v>
      </c>
      <c r="B255">
        <v>4.2</v>
      </c>
      <c r="C255">
        <v>3</v>
      </c>
      <c r="D255">
        <v>2</v>
      </c>
      <c r="F2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-3.5669941814516206</v>
      </c>
      <c r="G255">
        <f t="shared" si="12"/>
        <v>2.8240612388370386E-2</v>
      </c>
      <c r="H255">
        <f t="shared" si="13"/>
        <v>2.7464984409411562E-2</v>
      </c>
      <c r="I255">
        <f>IF(Truncated_Employee_Performance_Score__for_Data_Model[[#This Row],[PerformanceScore]]=1,H255,1-H255)</f>
        <v>0.97253501559058841</v>
      </c>
      <c r="J255">
        <f t="shared" si="14"/>
        <v>-1.2094753185793377E-2</v>
      </c>
      <c r="K255">
        <f t="shared" si="15"/>
        <v>0</v>
      </c>
    </row>
    <row r="256" spans="1:11" x14ac:dyDescent="0.25">
      <c r="A256">
        <v>1</v>
      </c>
      <c r="B256">
        <v>2.6</v>
      </c>
      <c r="C256">
        <v>4</v>
      </c>
      <c r="D256">
        <v>4</v>
      </c>
      <c r="F2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0.21586726939900214</v>
      </c>
      <c r="G256">
        <f t="shared" si="12"/>
        <v>1.2409376576680298</v>
      </c>
      <c r="H256">
        <f t="shared" si="13"/>
        <v>0.55375822411738906</v>
      </c>
      <c r="I256">
        <f>IF(Truncated_Employee_Performance_Score__for_Data_Model[[#This Row],[PerformanceScore]]=1,H256,1-H256)</f>
        <v>0.55375822411738906</v>
      </c>
      <c r="J256">
        <f t="shared" si="14"/>
        <v>-0.25667981081442154</v>
      </c>
      <c r="K256">
        <f t="shared" si="15"/>
        <v>1</v>
      </c>
    </row>
    <row r="257" spans="1:11" x14ac:dyDescent="0.25">
      <c r="A257">
        <v>0</v>
      </c>
      <c r="B257">
        <v>4.5999999999999996</v>
      </c>
      <c r="C257">
        <v>5</v>
      </c>
      <c r="D257">
        <v>7</v>
      </c>
      <c r="F2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-6.1290638357058622</v>
      </c>
      <c r="G257">
        <f t="shared" si="12"/>
        <v>2.1786195521732278E-3</v>
      </c>
      <c r="H257">
        <f t="shared" si="13"/>
        <v>2.1738834871040764E-3</v>
      </c>
      <c r="I257">
        <f>IF(Truncated_Employee_Performance_Score__for_Data_Model[[#This Row],[PerformanceScore]]=1,H257,1-H257)</f>
        <v>0.99782611651289588</v>
      </c>
      <c r="J257">
        <f t="shared" si="14"/>
        <v>-9.4513328017731832E-4</v>
      </c>
      <c r="K257">
        <f t="shared" si="15"/>
        <v>0</v>
      </c>
    </row>
    <row r="258" spans="1:11" x14ac:dyDescent="0.25">
      <c r="A258">
        <v>0</v>
      </c>
      <c r="B258">
        <v>4.0999999999999996</v>
      </c>
      <c r="C258">
        <v>3</v>
      </c>
      <c r="D258">
        <v>13</v>
      </c>
      <c r="F2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-3.3719806388087008</v>
      </c>
      <c r="G258">
        <f t="shared" si="12"/>
        <v>3.4321591302692647E-2</v>
      </c>
      <c r="H258">
        <f t="shared" si="13"/>
        <v>3.3182707961714089E-2</v>
      </c>
      <c r="I258">
        <f>IF(Truncated_Employee_Performance_Score__for_Data_Model[[#This Row],[PerformanceScore]]=1,H258,1-H258)</f>
        <v>0.96681729203828592</v>
      </c>
      <c r="J258">
        <f t="shared" si="14"/>
        <v>-1.4655590608564594E-2</v>
      </c>
      <c r="K258">
        <f t="shared" si="15"/>
        <v>0</v>
      </c>
    </row>
    <row r="259" spans="1:11" x14ac:dyDescent="0.25">
      <c r="A259">
        <v>0</v>
      </c>
      <c r="B259">
        <v>4.2</v>
      </c>
      <c r="C259">
        <v>3</v>
      </c>
      <c r="D259">
        <v>2</v>
      </c>
      <c r="F2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-3.5669941814516206</v>
      </c>
      <c r="G259">
        <f t="shared" si="12"/>
        <v>2.8240612388370386E-2</v>
      </c>
      <c r="H259">
        <f t="shared" si="13"/>
        <v>2.7464984409411562E-2</v>
      </c>
      <c r="I259">
        <f>IF(Truncated_Employee_Performance_Score__for_Data_Model[[#This Row],[PerformanceScore]]=1,H259,1-H259)</f>
        <v>0.97253501559058841</v>
      </c>
      <c r="J259">
        <f t="shared" si="14"/>
        <v>-1.2094753185793377E-2</v>
      </c>
      <c r="K259">
        <f t="shared" si="15"/>
        <v>0</v>
      </c>
    </row>
    <row r="260" spans="1:11" x14ac:dyDescent="0.25">
      <c r="A260">
        <v>0</v>
      </c>
      <c r="B260">
        <v>3.51</v>
      </c>
      <c r="C260">
        <v>3</v>
      </c>
      <c r="D260">
        <v>2</v>
      </c>
      <c r="F2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-1.6273341098111727</v>
      </c>
      <c r="G260">
        <f t="shared" si="12"/>
        <v>0.19645259770823298</v>
      </c>
      <c r="H260">
        <f t="shared" si="13"/>
        <v>0.16419588881710123</v>
      </c>
      <c r="I260">
        <f>IF(Truncated_Employee_Performance_Score__for_Data_Model[[#This Row],[PerformanceScore]]=1,H260,1-H260)</f>
        <v>0.83580411118289877</v>
      </c>
      <c r="J260">
        <f t="shared" si="14"/>
        <v>-7.7895496964041827E-2</v>
      </c>
      <c r="K260">
        <f t="shared" si="15"/>
        <v>0</v>
      </c>
    </row>
    <row r="261" spans="1:11" x14ac:dyDescent="0.25">
      <c r="A261">
        <v>0</v>
      </c>
      <c r="B261">
        <v>5</v>
      </c>
      <c r="C261">
        <v>5</v>
      </c>
      <c r="D261">
        <v>14</v>
      </c>
      <c r="F2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-7.3082932104622502</v>
      </c>
      <c r="G261">
        <f t="shared" si="12"/>
        <v>6.6995955674908642E-4</v>
      </c>
      <c r="H261">
        <f t="shared" si="13"/>
        <v>6.6951101144861779E-4</v>
      </c>
      <c r="I261">
        <f>IF(Truncated_Employee_Performance_Score__for_Data_Model[[#This Row],[PerformanceScore]]=1,H261,1-H261)</f>
        <v>0.99933048898855137</v>
      </c>
      <c r="J261">
        <f t="shared" si="14"/>
        <v>-2.9086231647589022E-4</v>
      </c>
      <c r="K261">
        <f t="shared" si="15"/>
        <v>0</v>
      </c>
    </row>
    <row r="262" spans="1:11" x14ac:dyDescent="0.25">
      <c r="A262">
        <v>0</v>
      </c>
      <c r="B262">
        <v>3.31</v>
      </c>
      <c r="C262">
        <v>3</v>
      </c>
      <c r="D262">
        <v>7</v>
      </c>
      <c r="F2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-1.1042486231304303</v>
      </c>
      <c r="G262">
        <f t="shared" si="12"/>
        <v>0.33145983995666878</v>
      </c>
      <c r="H262">
        <f t="shared" si="13"/>
        <v>0.24894467712030716</v>
      </c>
      <c r="I262">
        <f>IF(Truncated_Employee_Performance_Score__for_Data_Model[[#This Row],[PerformanceScore]]=1,H262,1-H262)</f>
        <v>0.75105532287969279</v>
      </c>
      <c r="J262">
        <f t="shared" si="14"/>
        <v>-0.12432807160241426</v>
      </c>
      <c r="K262">
        <f t="shared" si="15"/>
        <v>0</v>
      </c>
    </row>
    <row r="263" spans="1:11" x14ac:dyDescent="0.25">
      <c r="A263">
        <v>0</v>
      </c>
      <c r="B263">
        <v>4.8099999999999996</v>
      </c>
      <c r="C263">
        <v>4</v>
      </c>
      <c r="D263">
        <v>15</v>
      </c>
      <c r="F2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-6.0827637756239223</v>
      </c>
      <c r="G263">
        <f t="shared" si="12"/>
        <v>2.2818613770882114E-3</v>
      </c>
      <c r="H263">
        <f t="shared" si="13"/>
        <v>2.2766663400982244E-3</v>
      </c>
      <c r="I263">
        <f>IF(Truncated_Employee_Performance_Score__for_Data_Model[[#This Row],[PerformanceScore]]=1,H263,1-H263)</f>
        <v>0.99772333365990173</v>
      </c>
      <c r="J263">
        <f t="shared" si="14"/>
        <v>-9.8987085951942624E-4</v>
      </c>
      <c r="K263">
        <f t="shared" si="15"/>
        <v>0</v>
      </c>
    </row>
    <row r="264" spans="1:11" x14ac:dyDescent="0.25">
      <c r="A264">
        <v>0</v>
      </c>
      <c r="B264">
        <v>3.32</v>
      </c>
      <c r="C264">
        <v>3</v>
      </c>
      <c r="D264">
        <v>16</v>
      </c>
      <c r="F2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-1.2028023217528707</v>
      </c>
      <c r="G264">
        <f t="shared" si="12"/>
        <v>0.30035135035654092</v>
      </c>
      <c r="H264">
        <f t="shared" si="13"/>
        <v>0.23097707421474062</v>
      </c>
      <c r="I264">
        <f>IF(Truncated_Employee_Performance_Score__for_Data_Model[[#This Row],[PerformanceScore]]=1,H264,1-H264)</f>
        <v>0.76902292578525944</v>
      </c>
      <c r="J264">
        <f t="shared" si="14"/>
        <v>-0.11406071300270434</v>
      </c>
      <c r="K264">
        <f t="shared" si="15"/>
        <v>0</v>
      </c>
    </row>
    <row r="265" spans="1:11" x14ac:dyDescent="0.25">
      <c r="A265">
        <v>0</v>
      </c>
      <c r="B265">
        <v>5</v>
      </c>
      <c r="C265">
        <v>3</v>
      </c>
      <c r="D265">
        <v>2</v>
      </c>
      <c r="F2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-5.8158754239332993</v>
      </c>
      <c r="G265">
        <f t="shared" si="12"/>
        <v>2.9798705353162908E-3</v>
      </c>
      <c r="H265">
        <f t="shared" si="13"/>
        <v>2.9710172884385572E-3</v>
      </c>
      <c r="I265">
        <f>IF(Truncated_Employee_Performance_Score__for_Data_Model[[#This Row],[PerformanceScore]]=1,H265,1-H265)</f>
        <v>0.99702898271156148</v>
      </c>
      <c r="J265">
        <f t="shared" si="14"/>
        <v>-1.2922169654222327E-3</v>
      </c>
      <c r="K265">
        <f t="shared" si="15"/>
        <v>0</v>
      </c>
    </row>
    <row r="266" spans="1:11" x14ac:dyDescent="0.25">
      <c r="A266">
        <v>0</v>
      </c>
      <c r="B266">
        <v>4.68</v>
      </c>
      <c r="C266">
        <v>4</v>
      </c>
      <c r="D266">
        <v>20</v>
      </c>
      <c r="F2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-5.7564553976603285</v>
      </c>
      <c r="G266">
        <f t="shared" si="12"/>
        <v>3.1623008550060051E-3</v>
      </c>
      <c r="H266">
        <f t="shared" si="13"/>
        <v>3.1523322320931939E-3</v>
      </c>
      <c r="I266">
        <f>IF(Truncated_Employee_Performance_Score__for_Data_Model[[#This Row],[PerformanceScore]]=1,H266,1-H266)</f>
        <v>0.99684766776790679</v>
      </c>
      <c r="J266">
        <f t="shared" si="14"/>
        <v>-1.3712028743188061E-3</v>
      </c>
      <c r="K266">
        <f t="shared" si="15"/>
        <v>0</v>
      </c>
    </row>
    <row r="267" spans="1:11" x14ac:dyDescent="0.25">
      <c r="A267">
        <v>0</v>
      </c>
      <c r="B267">
        <v>4.3</v>
      </c>
      <c r="C267">
        <v>3</v>
      </c>
      <c r="D267">
        <v>4</v>
      </c>
      <c r="F2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-3.863758266337701</v>
      </c>
      <c r="G267">
        <f t="shared" ref="G267:G320" si="16">EXP(F267)</f>
        <v>2.0988968971584542E-2</v>
      </c>
      <c r="H267">
        <f t="shared" ref="H267:H320" si="17">G267/(G267+1)</f>
        <v>2.0557488483667147E-2</v>
      </c>
      <c r="I267">
        <f>IF(Truncated_Employee_Performance_Score__for_Data_Model[[#This Row],[PerformanceScore]]=1,H267,1-H267)</f>
        <v>0.97944251151633288</v>
      </c>
      <c r="J267">
        <f t="shared" ref="J267:J320" si="18">LOG(I267)</f>
        <v>-9.0210498825512558E-3</v>
      </c>
      <c r="K267">
        <f t="shared" ref="K267:K320" si="19">IF(H267&gt;$I$1,1,0)</f>
        <v>0</v>
      </c>
    </row>
    <row r="268" spans="1:11" x14ac:dyDescent="0.25">
      <c r="A268">
        <v>1</v>
      </c>
      <c r="B268">
        <v>2.4</v>
      </c>
      <c r="C268">
        <v>4</v>
      </c>
      <c r="D268">
        <v>16</v>
      </c>
      <c r="F2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0.68416400256419596</v>
      </c>
      <c r="G268">
        <f t="shared" si="16"/>
        <v>1.9821141003971419</v>
      </c>
      <c r="H268">
        <f t="shared" si="17"/>
        <v>0.66466742507712051</v>
      </c>
      <c r="I268">
        <f>IF(Truncated_Employee_Performance_Score__for_Data_Model[[#This Row],[PerformanceScore]]=1,H268,1-H268)</f>
        <v>0.66466742507712051</v>
      </c>
      <c r="J268">
        <f t="shared" si="18"/>
        <v>-0.17739560519745501</v>
      </c>
      <c r="K268">
        <f t="shared" si="19"/>
        <v>1</v>
      </c>
    </row>
    <row r="269" spans="1:11" x14ac:dyDescent="0.25">
      <c r="A269">
        <v>0</v>
      </c>
      <c r="B269">
        <v>3.8</v>
      </c>
      <c r="C269">
        <v>4</v>
      </c>
      <c r="D269">
        <v>17</v>
      </c>
      <c r="F2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-3.2592051365666759</v>
      </c>
      <c r="G269">
        <f t="shared" si="16"/>
        <v>3.841892368166E-2</v>
      </c>
      <c r="H269">
        <f t="shared" si="17"/>
        <v>3.6997518829344628E-2</v>
      </c>
      <c r="I269">
        <f>IF(Truncated_Employee_Performance_Score__for_Data_Model[[#This Row],[PerformanceScore]]=1,H269,1-H269)</f>
        <v>0.96300248117065534</v>
      </c>
      <c r="J269">
        <f t="shared" si="18"/>
        <v>-1.637259391665332E-2</v>
      </c>
      <c r="K269">
        <f t="shared" si="19"/>
        <v>0</v>
      </c>
    </row>
    <row r="270" spans="1:11" x14ac:dyDescent="0.25">
      <c r="A270">
        <v>0</v>
      </c>
      <c r="B270">
        <v>3.73</v>
      </c>
      <c r="C270">
        <v>3</v>
      </c>
      <c r="D270">
        <v>16</v>
      </c>
      <c r="F2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-2.3553539585247316</v>
      </c>
      <c r="G270">
        <f t="shared" si="16"/>
        <v>9.4859924112786362E-2</v>
      </c>
      <c r="H270">
        <f t="shared" si="17"/>
        <v>8.664115109488145E-2</v>
      </c>
      <c r="I270">
        <f>IF(Truncated_Employee_Performance_Score__for_Data_Model[[#This Row],[PerformanceScore]]=1,H270,1-H270)</f>
        <v>0.91335884890511854</v>
      </c>
      <c r="J270">
        <f t="shared" si="18"/>
        <v>-3.935855928915287E-2</v>
      </c>
      <c r="K270">
        <f t="shared" si="19"/>
        <v>0</v>
      </c>
    </row>
    <row r="271" spans="1:11" x14ac:dyDescent="0.25">
      <c r="A271">
        <v>0</v>
      </c>
      <c r="B271">
        <v>4.3</v>
      </c>
      <c r="C271">
        <v>3</v>
      </c>
      <c r="D271">
        <v>19</v>
      </c>
      <c r="F2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-3.9811627381567338</v>
      </c>
      <c r="G271">
        <f t="shared" si="16"/>
        <v>1.8663925458116362E-2</v>
      </c>
      <c r="H271">
        <f t="shared" si="17"/>
        <v>1.8321965656850729E-2</v>
      </c>
      <c r="I271">
        <f>IF(Truncated_Employee_Performance_Score__for_Data_Model[[#This Row],[PerformanceScore]]=1,H271,1-H271)</f>
        <v>0.98167803434314926</v>
      </c>
      <c r="J271">
        <f t="shared" si="18"/>
        <v>-8.0309265059640925E-3</v>
      </c>
      <c r="K271">
        <f t="shared" si="19"/>
        <v>0</v>
      </c>
    </row>
    <row r="272" spans="1:11" x14ac:dyDescent="0.25">
      <c r="A272">
        <v>0</v>
      </c>
      <c r="B272">
        <v>3.27</v>
      </c>
      <c r="C272">
        <v>4</v>
      </c>
      <c r="D272">
        <v>13</v>
      </c>
      <c r="F2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-1.7380134542708221</v>
      </c>
      <c r="G272">
        <f t="shared" si="16"/>
        <v>0.17586942648236537</v>
      </c>
      <c r="H272">
        <f t="shared" si="17"/>
        <v>0.14956543857805871</v>
      </c>
      <c r="I272">
        <f>IF(Truncated_Employee_Performance_Score__for_Data_Model[[#This Row],[PerformanceScore]]=1,H272,1-H272)</f>
        <v>0.85043456142194129</v>
      </c>
      <c r="J272">
        <f t="shared" si="18"/>
        <v>-7.0359098520232422E-2</v>
      </c>
      <c r="K272">
        <f t="shared" si="19"/>
        <v>0</v>
      </c>
    </row>
    <row r="273" spans="1:11" x14ac:dyDescent="0.25">
      <c r="A273">
        <v>1</v>
      </c>
      <c r="B273">
        <v>2.4</v>
      </c>
      <c r="C273">
        <v>2</v>
      </c>
      <c r="D273">
        <v>20</v>
      </c>
      <c r="F2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2.0513503524861783</v>
      </c>
      <c r="G273">
        <f t="shared" si="16"/>
        <v>7.7783975962637282</v>
      </c>
      <c r="H273">
        <f t="shared" si="17"/>
        <v>0.88608399323065279</v>
      </c>
      <c r="I273">
        <f>IF(Truncated_Employee_Performance_Score__for_Data_Model[[#This Row],[PerformanceScore]]=1,H273,1-H273)</f>
        <v>0.88608399323065279</v>
      </c>
      <c r="J273">
        <f t="shared" si="18"/>
        <v>-5.2525108736377488E-2</v>
      </c>
      <c r="K273">
        <f t="shared" si="19"/>
        <v>1</v>
      </c>
    </row>
    <row r="274" spans="1:11" x14ac:dyDescent="0.25">
      <c r="A274">
        <v>0</v>
      </c>
      <c r="B274">
        <v>4.83</v>
      </c>
      <c r="C274">
        <v>5</v>
      </c>
      <c r="D274">
        <v>15</v>
      </c>
      <c r="F2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-6.8382329112228284</v>
      </c>
      <c r="G274">
        <f t="shared" si="16"/>
        <v>1.0719960390859864E-3</v>
      </c>
      <c r="H274">
        <f t="shared" si="17"/>
        <v>1.0708480941705727E-3</v>
      </c>
      <c r="I274">
        <f>IF(Truncated_Employee_Performance_Score__for_Data_Model[[#This Row],[PerformanceScore]]=1,H274,1-H274)</f>
        <v>0.99892915190582943</v>
      </c>
      <c r="J274">
        <f t="shared" si="18"/>
        <v>-4.653126023005044E-4</v>
      </c>
      <c r="K274">
        <f t="shared" si="19"/>
        <v>0</v>
      </c>
    </row>
    <row r="275" spans="1:11" x14ac:dyDescent="0.25">
      <c r="A275">
        <v>0</v>
      </c>
      <c r="B275">
        <v>4.0999999999999996</v>
      </c>
      <c r="C275">
        <v>4</v>
      </c>
      <c r="D275">
        <v>16</v>
      </c>
      <c r="F2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-4.0947086377093695</v>
      </c>
      <c r="G275">
        <f t="shared" si="16"/>
        <v>1.6660599846336149E-2</v>
      </c>
      <c r="H275">
        <f t="shared" si="17"/>
        <v>1.6387573049309011E-2</v>
      </c>
      <c r="I275">
        <f>IF(Truncated_Employee_Performance_Score__for_Data_Model[[#This Row],[PerformanceScore]]=1,H275,1-H275)</f>
        <v>0.98361242695069095</v>
      </c>
      <c r="J275">
        <f t="shared" si="18"/>
        <v>-7.1759930260214769E-3</v>
      </c>
      <c r="K275">
        <f t="shared" si="19"/>
        <v>0</v>
      </c>
    </row>
    <row r="276" spans="1:11" x14ac:dyDescent="0.25">
      <c r="A276">
        <v>0</v>
      </c>
      <c r="B276">
        <v>4.0999999999999996</v>
      </c>
      <c r="C276">
        <v>4</v>
      </c>
      <c r="D276">
        <v>9</v>
      </c>
      <c r="F2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-4.0399198841938206</v>
      </c>
      <c r="G276">
        <f t="shared" si="16"/>
        <v>1.7598882307789259E-2</v>
      </c>
      <c r="H276">
        <f t="shared" si="17"/>
        <v>1.7294518118845765E-2</v>
      </c>
      <c r="I276">
        <f>IF(Truncated_Employee_Performance_Score__for_Data_Model[[#This Row],[PerformanceScore]]=1,H276,1-H276)</f>
        <v>0.98270548188115425</v>
      </c>
      <c r="J276">
        <f t="shared" si="18"/>
        <v>-7.5766212919308566E-3</v>
      </c>
      <c r="K276">
        <f t="shared" si="19"/>
        <v>0</v>
      </c>
    </row>
    <row r="277" spans="1:11" x14ac:dyDescent="0.25">
      <c r="A277">
        <v>1</v>
      </c>
      <c r="B277">
        <v>1.81</v>
      </c>
      <c r="C277">
        <v>2</v>
      </c>
      <c r="D277">
        <v>5</v>
      </c>
      <c r="F2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3.8273047406354483</v>
      </c>
      <c r="G277">
        <f t="shared" si="16"/>
        <v>45.938554905353371</v>
      </c>
      <c r="H277">
        <f t="shared" si="17"/>
        <v>0.97869555204636371</v>
      </c>
      <c r="I277">
        <f>IF(Truncated_Employee_Performance_Score__for_Data_Model[[#This Row],[PerformanceScore]]=1,H277,1-H277)</f>
        <v>0.97869555204636371</v>
      </c>
      <c r="J277">
        <f t="shared" si="18"/>
        <v>-9.3523854484998531E-3</v>
      </c>
      <c r="K277">
        <f t="shared" si="19"/>
        <v>1</v>
      </c>
    </row>
    <row r="278" spans="1:11" x14ac:dyDescent="0.25">
      <c r="A278">
        <v>0</v>
      </c>
      <c r="B278">
        <v>3.9</v>
      </c>
      <c r="C278">
        <v>5</v>
      </c>
      <c r="D278">
        <v>9</v>
      </c>
      <c r="F2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-4.176946678110264</v>
      </c>
      <c r="G278">
        <f t="shared" si="16"/>
        <v>1.5345290219663087E-2</v>
      </c>
      <c r="H278">
        <f t="shared" si="17"/>
        <v>1.5113371153120961E-2</v>
      </c>
      <c r="I278">
        <f>IF(Truncated_Employee_Performance_Score__for_Data_Model[[#This Row],[PerformanceScore]]=1,H278,1-H278)</f>
        <v>0.98488662884687905</v>
      </c>
      <c r="J278">
        <f t="shared" si="18"/>
        <v>-6.6137586393678095E-3</v>
      </c>
      <c r="K278">
        <f t="shared" si="19"/>
        <v>0</v>
      </c>
    </row>
    <row r="279" spans="1:11" x14ac:dyDescent="0.25">
      <c r="A279">
        <v>0</v>
      </c>
      <c r="B279">
        <v>4.7</v>
      </c>
      <c r="C279">
        <v>3</v>
      </c>
      <c r="D279">
        <v>4</v>
      </c>
      <c r="F2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-4.988198887578541</v>
      </c>
      <c r="G279">
        <f t="shared" si="16"/>
        <v>6.8179333045222165E-3</v>
      </c>
      <c r="H279">
        <f t="shared" si="17"/>
        <v>6.7717638701018891E-3</v>
      </c>
      <c r="I279">
        <f>IF(Truncated_Employee_Performance_Score__for_Data_Model[[#This Row],[PerformanceScore]]=1,H279,1-H279)</f>
        <v>0.99322823612989808</v>
      </c>
      <c r="J279">
        <f t="shared" si="18"/>
        <v>-2.9509425396480136E-3</v>
      </c>
      <c r="K279">
        <f t="shared" si="19"/>
        <v>0</v>
      </c>
    </row>
    <row r="280" spans="1:11" x14ac:dyDescent="0.25">
      <c r="A280">
        <v>0</v>
      </c>
      <c r="B280">
        <v>4.0999999999999996</v>
      </c>
      <c r="C280">
        <v>4</v>
      </c>
      <c r="D280">
        <v>18</v>
      </c>
      <c r="F2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-4.1103625672852404</v>
      </c>
      <c r="G280">
        <f t="shared" si="16"/>
        <v>1.6401826682337788E-2</v>
      </c>
      <c r="H280">
        <f t="shared" si="17"/>
        <v>1.6137147978054499E-2</v>
      </c>
      <c r="I280">
        <f>IF(Truncated_Employee_Performance_Score__for_Data_Model[[#This Row],[PerformanceScore]]=1,H280,1-H280)</f>
        <v>0.98386285202194546</v>
      </c>
      <c r="J280">
        <f t="shared" si="18"/>
        <v>-7.0654368952017058E-3</v>
      </c>
      <c r="K280">
        <f t="shared" si="19"/>
        <v>0</v>
      </c>
    </row>
    <row r="281" spans="1:11" x14ac:dyDescent="0.25">
      <c r="A281">
        <v>0</v>
      </c>
      <c r="B281">
        <v>3.73</v>
      </c>
      <c r="C281">
        <v>4</v>
      </c>
      <c r="D281">
        <v>12</v>
      </c>
      <c r="F2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-3.0232932039098519</v>
      </c>
      <c r="G281">
        <f t="shared" si="16"/>
        <v>4.8640770337935194E-2</v>
      </c>
      <c r="H281">
        <f t="shared" si="17"/>
        <v>4.638458823440577E-2</v>
      </c>
      <c r="I281">
        <f>IF(Truncated_Employee_Performance_Score__for_Data_Model[[#This Row],[PerformanceScore]]=1,H281,1-H281)</f>
        <v>0.95361541176559428</v>
      </c>
      <c r="J281">
        <f t="shared" si="18"/>
        <v>-2.062673873778639E-2</v>
      </c>
      <c r="K281">
        <f t="shared" si="19"/>
        <v>0</v>
      </c>
    </row>
    <row r="282" spans="1:11" x14ac:dyDescent="0.25">
      <c r="A282">
        <v>0</v>
      </c>
      <c r="B282">
        <v>4.3600000000000003</v>
      </c>
      <c r="C282">
        <v>5</v>
      </c>
      <c r="D282">
        <v>10</v>
      </c>
      <c r="F2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-5.4778803573251666</v>
      </c>
      <c r="G282">
        <f t="shared" si="16"/>
        <v>4.1781765598379603E-3</v>
      </c>
      <c r="H282">
        <f t="shared" si="17"/>
        <v>4.1607920360824408E-3</v>
      </c>
      <c r="I282">
        <f>IF(Truncated_Employee_Performance_Score__for_Data_Model[[#This Row],[PerformanceScore]]=1,H282,1-H282)</f>
        <v>0.99583920796391756</v>
      </c>
      <c r="J282">
        <f t="shared" si="18"/>
        <v>-1.810778776401633E-3</v>
      </c>
      <c r="K282">
        <f t="shared" si="19"/>
        <v>0</v>
      </c>
    </row>
    <row r="283" spans="1:11" x14ac:dyDescent="0.25">
      <c r="A283">
        <v>0</v>
      </c>
      <c r="B283">
        <v>3.4</v>
      </c>
      <c r="C283">
        <v>5</v>
      </c>
      <c r="D283">
        <v>13</v>
      </c>
      <c r="F2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-2.8027037607109584</v>
      </c>
      <c r="G283">
        <f t="shared" si="16"/>
        <v>6.064586883744294E-2</v>
      </c>
      <c r="H283">
        <f t="shared" si="17"/>
        <v>5.7178244519931906E-2</v>
      </c>
      <c r="I283">
        <f>IF(Truncated_Employee_Performance_Score__for_Data_Model[[#This Row],[PerformanceScore]]=1,H283,1-H283)</f>
        <v>0.94282175548006808</v>
      </c>
      <c r="J283">
        <f t="shared" si="18"/>
        <v>-2.5570404747697981E-2</v>
      </c>
      <c r="K283">
        <f t="shared" si="19"/>
        <v>0</v>
      </c>
    </row>
    <row r="284" spans="1:11" x14ac:dyDescent="0.25">
      <c r="A284">
        <v>0</v>
      </c>
      <c r="B284">
        <v>4.5</v>
      </c>
      <c r="C284">
        <v>5</v>
      </c>
      <c r="D284">
        <v>1</v>
      </c>
      <c r="F2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-5.8009918916680396</v>
      </c>
      <c r="G284">
        <f t="shared" si="16"/>
        <v>3.0245532278855244E-3</v>
      </c>
      <c r="H284">
        <f t="shared" si="17"/>
        <v>3.0154328906027801E-3</v>
      </c>
      <c r="I284">
        <f>IF(Truncated_Employee_Performance_Score__for_Data_Model[[#This Row],[PerformanceScore]]=1,H284,1-H284)</f>
        <v>0.9969845671093972</v>
      </c>
      <c r="J284">
        <f t="shared" si="18"/>
        <v>-1.3115643273649642E-3</v>
      </c>
      <c r="K284">
        <f t="shared" si="19"/>
        <v>0</v>
      </c>
    </row>
    <row r="285" spans="1:11" x14ac:dyDescent="0.25">
      <c r="A285">
        <v>0</v>
      </c>
      <c r="B285">
        <v>3.4</v>
      </c>
      <c r="C285">
        <v>3</v>
      </c>
      <c r="D285">
        <v>14</v>
      </c>
      <c r="F2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-1.4120365164251689</v>
      </c>
      <c r="G285">
        <f t="shared" si="16"/>
        <v>0.24364658728351546</v>
      </c>
      <c r="H285">
        <f t="shared" si="17"/>
        <v>0.19591304296159429</v>
      </c>
      <c r="I285">
        <f>IF(Truncated_Employee_Performance_Score__for_Data_Model[[#This Row],[PerformanceScore]]=1,H285,1-H285)</f>
        <v>0.80408695703840571</v>
      </c>
      <c r="J285">
        <f t="shared" si="18"/>
        <v>-9.469698244577146E-2</v>
      </c>
      <c r="K285">
        <f t="shared" si="19"/>
        <v>0</v>
      </c>
    </row>
    <row r="286" spans="1:11" x14ac:dyDescent="0.25">
      <c r="A286">
        <v>0</v>
      </c>
      <c r="B286">
        <v>4.5</v>
      </c>
      <c r="C286">
        <v>5</v>
      </c>
      <c r="D286">
        <v>11</v>
      </c>
      <c r="F2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-5.8792615395473948</v>
      </c>
      <c r="G286">
        <f t="shared" si="16"/>
        <v>2.7968498756551119E-3</v>
      </c>
      <c r="H286">
        <f t="shared" si="17"/>
        <v>2.7890493234017594E-3</v>
      </c>
      <c r="I286">
        <f>IF(Truncated_Employee_Performance_Score__for_Data_Model[[#This Row],[PerformanceScore]]=1,H286,1-H286)</f>
        <v>0.99721095067659826</v>
      </c>
      <c r="J286">
        <f t="shared" si="18"/>
        <v>-1.2129610223485245E-3</v>
      </c>
      <c r="K286">
        <f t="shared" si="19"/>
        <v>0</v>
      </c>
    </row>
    <row r="287" spans="1:11" x14ac:dyDescent="0.25">
      <c r="A287">
        <v>0</v>
      </c>
      <c r="B287">
        <v>3.93</v>
      </c>
      <c r="C287">
        <v>3</v>
      </c>
      <c r="D287">
        <v>3</v>
      </c>
      <c r="F2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-2.8158237269019901</v>
      </c>
      <c r="G287">
        <f t="shared" si="16"/>
        <v>5.9855393929605483E-2</v>
      </c>
      <c r="H287">
        <f t="shared" si="17"/>
        <v>5.6475057137446633E-2</v>
      </c>
      <c r="I287">
        <f>IF(Truncated_Employee_Performance_Score__for_Data_Model[[#This Row],[PerformanceScore]]=1,H287,1-H287)</f>
        <v>0.9435249428625534</v>
      </c>
      <c r="J287">
        <f t="shared" si="18"/>
        <v>-2.5246614413321301E-2</v>
      </c>
      <c r="K287">
        <f t="shared" si="19"/>
        <v>0</v>
      </c>
    </row>
    <row r="288" spans="1:11" x14ac:dyDescent="0.25">
      <c r="A288">
        <v>0</v>
      </c>
      <c r="B288">
        <v>3.69</v>
      </c>
      <c r="C288">
        <v>3</v>
      </c>
      <c r="D288">
        <v>18</v>
      </c>
      <c r="F2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-2.2585638259765188</v>
      </c>
      <c r="G288">
        <f t="shared" si="16"/>
        <v>0.10450045787828176</v>
      </c>
      <c r="H288">
        <f t="shared" si="17"/>
        <v>9.4613322369304004E-2</v>
      </c>
      <c r="I288">
        <f>IF(Truncated_Employee_Performance_Score__for_Data_Model[[#This Row],[PerformanceScore]]=1,H288,1-H288)</f>
        <v>0.90538667763069602</v>
      </c>
      <c r="J288">
        <f t="shared" si="18"/>
        <v>-4.3165900247263522E-2</v>
      </c>
      <c r="K288">
        <f t="shared" si="19"/>
        <v>0</v>
      </c>
    </row>
    <row r="289" spans="1:11" x14ac:dyDescent="0.25">
      <c r="A289">
        <v>0</v>
      </c>
      <c r="B289">
        <v>3.98</v>
      </c>
      <c r="C289">
        <v>4</v>
      </c>
      <c r="D289">
        <v>1</v>
      </c>
      <c r="F2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-3.6399719795180858</v>
      </c>
      <c r="G289">
        <f t="shared" si="16"/>
        <v>2.6253079579323334E-2</v>
      </c>
      <c r="H289">
        <f t="shared" si="17"/>
        <v>2.5581486771357478E-2</v>
      </c>
      <c r="I289">
        <f>IF(Truncated_Employee_Performance_Score__for_Data_Model[[#This Row],[PerformanceScore]]=1,H289,1-H289)</f>
        <v>0.97441851322864248</v>
      </c>
      <c r="J289">
        <f t="shared" si="18"/>
        <v>-1.1254473359945442E-2</v>
      </c>
      <c r="K289">
        <f t="shared" si="19"/>
        <v>0</v>
      </c>
    </row>
    <row r="290" spans="1:11" x14ac:dyDescent="0.25">
      <c r="A290">
        <v>0</v>
      </c>
      <c r="B290">
        <v>4.0999999999999996</v>
      </c>
      <c r="C290">
        <v>4</v>
      </c>
      <c r="D290">
        <v>15</v>
      </c>
      <c r="F2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-4.0868816729214341</v>
      </c>
      <c r="G290">
        <f t="shared" si="16"/>
        <v>1.6791513434373004E-2</v>
      </c>
      <c r="H290">
        <f t="shared" si="17"/>
        <v>1.6514214775118479E-2</v>
      </c>
      <c r="I290">
        <f>IF(Truncated_Employee_Performance_Score__for_Data_Model[[#This Row],[PerformanceScore]]=1,H290,1-H290)</f>
        <v>0.9834857852248815</v>
      </c>
      <c r="J290">
        <f t="shared" si="18"/>
        <v>-7.2319127583798408E-3</v>
      </c>
      <c r="K290">
        <f t="shared" si="19"/>
        <v>0</v>
      </c>
    </row>
    <row r="291" spans="1:11" x14ac:dyDescent="0.25">
      <c r="A291">
        <v>0</v>
      </c>
      <c r="B291">
        <v>4.21</v>
      </c>
      <c r="C291">
        <v>5</v>
      </c>
      <c r="D291">
        <v>4</v>
      </c>
      <c r="F2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-5.0092533356322377</v>
      </c>
      <c r="G291">
        <f t="shared" si="16"/>
        <v>6.6758860920576512E-3</v>
      </c>
      <c r="H291">
        <f t="shared" si="17"/>
        <v>6.6316141911113187E-3</v>
      </c>
      <c r="I291">
        <f>IF(Truncated_Employee_Performance_Score__for_Data_Model[[#This Row],[PerformanceScore]]=1,H291,1-H291)</f>
        <v>0.99336838580888864</v>
      </c>
      <c r="J291">
        <f t="shared" si="18"/>
        <v>-2.8896656486527097E-3</v>
      </c>
      <c r="K291">
        <f t="shared" si="19"/>
        <v>0</v>
      </c>
    </row>
    <row r="292" spans="1:11" x14ac:dyDescent="0.25">
      <c r="A292">
        <v>0</v>
      </c>
      <c r="B292">
        <v>4.0999999999999996</v>
      </c>
      <c r="C292">
        <v>3</v>
      </c>
      <c r="D292">
        <v>6</v>
      </c>
      <c r="F2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-3.3171918852931519</v>
      </c>
      <c r="G292">
        <f t="shared" si="16"/>
        <v>3.6254495727833139E-2</v>
      </c>
      <c r="H292">
        <f t="shared" si="17"/>
        <v>3.4986092583722976E-2</v>
      </c>
      <c r="I292">
        <f>IF(Truncated_Employee_Performance_Score__for_Data_Model[[#This Row],[PerformanceScore]]=1,H292,1-H292)</f>
        <v>0.96501390741627702</v>
      </c>
      <c r="J292">
        <f t="shared" si="18"/>
        <v>-1.5466427722918369E-2</v>
      </c>
      <c r="K292">
        <f t="shared" si="19"/>
        <v>0</v>
      </c>
    </row>
    <row r="293" spans="1:11" x14ac:dyDescent="0.25">
      <c r="A293">
        <v>1</v>
      </c>
      <c r="B293">
        <v>2.44</v>
      </c>
      <c r="C293">
        <v>5</v>
      </c>
      <c r="D293">
        <v>18</v>
      </c>
      <c r="F2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-0.14318109367262122</v>
      </c>
      <c r="G293">
        <f t="shared" si="16"/>
        <v>0.86659711942959983</v>
      </c>
      <c r="H293">
        <f t="shared" si="17"/>
        <v>0.46426575419467975</v>
      </c>
      <c r="I293">
        <f>IF(Truncated_Employee_Performance_Score__for_Data_Model[[#This Row],[PerformanceScore]]=1,H293,1-H293)</f>
        <v>0.46426575419467975</v>
      </c>
      <c r="J293">
        <f t="shared" si="18"/>
        <v>-0.33323335017573424</v>
      </c>
      <c r="K293">
        <f t="shared" si="19"/>
        <v>0</v>
      </c>
    </row>
    <row r="294" spans="1:11" x14ac:dyDescent="0.25">
      <c r="A294">
        <v>0</v>
      </c>
      <c r="B294">
        <v>5</v>
      </c>
      <c r="C294">
        <v>3</v>
      </c>
      <c r="D294">
        <v>11</v>
      </c>
      <c r="F2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-5.886318107024719</v>
      </c>
      <c r="G294">
        <f t="shared" si="16"/>
        <v>2.7771831870499375E-3</v>
      </c>
      <c r="H294">
        <f t="shared" si="17"/>
        <v>2.7694918009835731E-3</v>
      </c>
      <c r="I294">
        <f>IF(Truncated_Employee_Performance_Score__for_Data_Model[[#This Row],[PerformanceScore]]=1,H294,1-H294)</f>
        <v>0.99723050819901637</v>
      </c>
      <c r="J294">
        <f t="shared" si="18"/>
        <v>-1.204443626133801E-3</v>
      </c>
      <c r="K294">
        <f t="shared" si="19"/>
        <v>0</v>
      </c>
    </row>
    <row r="295" spans="1:11" x14ac:dyDescent="0.25">
      <c r="A295">
        <v>0</v>
      </c>
      <c r="B295">
        <v>4.5999999999999996</v>
      </c>
      <c r="C295">
        <v>3</v>
      </c>
      <c r="D295">
        <v>9</v>
      </c>
      <c r="F2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-4.7462235562080082</v>
      </c>
      <c r="G295">
        <f t="shared" si="16"/>
        <v>8.6844296146897908E-3</v>
      </c>
      <c r="H295">
        <f t="shared" si="17"/>
        <v>8.609659631612615E-3</v>
      </c>
      <c r="I295">
        <f>IF(Truncated_Employee_Performance_Score__for_Data_Model[[#This Row],[PerformanceScore]]=1,H295,1-H295)</f>
        <v>0.99139034036838736</v>
      </c>
      <c r="J295">
        <f t="shared" si="18"/>
        <v>-3.7553169672247155E-3</v>
      </c>
      <c r="K295">
        <f t="shared" si="19"/>
        <v>0</v>
      </c>
    </row>
    <row r="296" spans="1:11" x14ac:dyDescent="0.25">
      <c r="A296">
        <v>0</v>
      </c>
      <c r="B296">
        <v>4.4000000000000004</v>
      </c>
      <c r="C296">
        <v>3</v>
      </c>
      <c r="D296">
        <v>5</v>
      </c>
      <c r="F2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-4.1526953864358473</v>
      </c>
      <c r="G296">
        <f t="shared" si="16"/>
        <v>1.572198250417076E-2</v>
      </c>
      <c r="H296">
        <f t="shared" si="17"/>
        <v>1.5478627788885332E-2</v>
      </c>
      <c r="I296">
        <f>IF(Truncated_Employee_Performance_Score__for_Data_Model[[#This Row],[PerformanceScore]]=1,H296,1-H296)</f>
        <v>0.98452137221111469</v>
      </c>
      <c r="J296">
        <f t="shared" si="18"/>
        <v>-6.774851661356749E-3</v>
      </c>
      <c r="K296">
        <f t="shared" si="19"/>
        <v>0</v>
      </c>
    </row>
    <row r="297" spans="1:11" x14ac:dyDescent="0.25">
      <c r="A297">
        <v>0</v>
      </c>
      <c r="B297">
        <v>5</v>
      </c>
      <c r="C297">
        <v>4</v>
      </c>
      <c r="D297">
        <v>8</v>
      </c>
      <c r="F2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-6.5620843171977752</v>
      </c>
      <c r="G297">
        <f t="shared" si="16"/>
        <v>1.4129376288464269E-3</v>
      </c>
      <c r="H297">
        <f t="shared" si="17"/>
        <v>1.4109440529018846E-3</v>
      </c>
      <c r="I297">
        <f>IF(Truncated_Employee_Performance_Score__for_Data_Model[[#This Row],[PerformanceScore]]=1,H297,1-H297)</f>
        <v>0.99858905594709813</v>
      </c>
      <c r="J297">
        <f t="shared" si="18"/>
        <v>-6.1319791222272455E-4</v>
      </c>
      <c r="K297">
        <f t="shared" si="19"/>
        <v>0</v>
      </c>
    </row>
    <row r="298" spans="1:11" x14ac:dyDescent="0.25">
      <c r="A298">
        <v>0</v>
      </c>
      <c r="B298">
        <v>2.81</v>
      </c>
      <c r="C298">
        <v>3</v>
      </c>
      <c r="D298">
        <v>16</v>
      </c>
      <c r="F2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0.23085947032919835</v>
      </c>
      <c r="G298">
        <f t="shared" si="16"/>
        <v>1.2596822042846934</v>
      </c>
      <c r="H298">
        <f t="shared" si="17"/>
        <v>0.55745989497821802</v>
      </c>
      <c r="I298">
        <f>IF(Truncated_Employee_Performance_Score__for_Data_Model[[#This Row],[PerformanceScore]]=1,H298,1-H298)</f>
        <v>0.44254010502178198</v>
      </c>
      <c r="J298">
        <f t="shared" si="18"/>
        <v>-0.35404736541720511</v>
      </c>
      <c r="K298">
        <f t="shared" si="19"/>
        <v>1</v>
      </c>
    </row>
    <row r="299" spans="1:11" x14ac:dyDescent="0.25">
      <c r="A299">
        <v>0</v>
      </c>
      <c r="B299">
        <v>4.5</v>
      </c>
      <c r="C299">
        <v>5</v>
      </c>
      <c r="D299">
        <v>15</v>
      </c>
      <c r="F2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-5.9105693986991366</v>
      </c>
      <c r="G299">
        <f t="shared" si="16"/>
        <v>2.7106430112833852E-3</v>
      </c>
      <c r="H299">
        <f t="shared" si="17"/>
        <v>2.7033152885890758E-3</v>
      </c>
      <c r="I299">
        <f>IF(Truncated_Employee_Performance_Score__for_Data_Model[[#This Row],[PerformanceScore]]=1,H299,1-H299)</f>
        <v>0.99729668471141097</v>
      </c>
      <c r="J299">
        <f t="shared" si="18"/>
        <v>-1.1756246716695246E-3</v>
      </c>
      <c r="K299">
        <f t="shared" si="19"/>
        <v>0</v>
      </c>
    </row>
    <row r="300" spans="1:11" x14ac:dyDescent="0.25">
      <c r="A300">
        <v>0</v>
      </c>
      <c r="B300">
        <v>3.93</v>
      </c>
      <c r="C300">
        <v>3</v>
      </c>
      <c r="D300">
        <v>19</v>
      </c>
      <c r="F3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-2.9410551635089583</v>
      </c>
      <c r="G300">
        <f t="shared" si="16"/>
        <v>5.2809976169721912E-2</v>
      </c>
      <c r="H300">
        <f t="shared" si="17"/>
        <v>5.0160976211350509E-2</v>
      </c>
      <c r="I300">
        <f>IF(Truncated_Employee_Performance_Score__for_Data_Model[[#This Row],[PerformanceScore]]=1,H300,1-H300)</f>
        <v>0.94983902378864948</v>
      </c>
      <c r="J300">
        <f t="shared" si="18"/>
        <v>-2.2349991557620952E-2</v>
      </c>
      <c r="K300">
        <f t="shared" si="19"/>
        <v>0</v>
      </c>
    </row>
    <row r="301" spans="1:11" x14ac:dyDescent="0.25">
      <c r="A301">
        <v>0</v>
      </c>
      <c r="B301">
        <v>4.5</v>
      </c>
      <c r="C301">
        <v>4</v>
      </c>
      <c r="D301">
        <v>11</v>
      </c>
      <c r="F3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-5.1800144350105324</v>
      </c>
      <c r="G301">
        <f t="shared" si="16"/>
        <v>5.6279251746585452E-3</v>
      </c>
      <c r="H301">
        <f t="shared" si="17"/>
        <v>5.5964288916112602E-3</v>
      </c>
      <c r="I301">
        <f>IF(Truncated_Employee_Performance_Score__for_Data_Model[[#This Row],[PerformanceScore]]=1,H301,1-H301)</f>
        <v>0.99440357110838873</v>
      </c>
      <c r="J301">
        <f t="shared" si="18"/>
        <v>-2.4373247225231991E-3</v>
      </c>
      <c r="K301">
        <f t="shared" si="19"/>
        <v>0</v>
      </c>
    </row>
    <row r="302" spans="1:11" x14ac:dyDescent="0.25">
      <c r="A302">
        <v>0</v>
      </c>
      <c r="B302">
        <v>4.33</v>
      </c>
      <c r="C302">
        <v>3</v>
      </c>
      <c r="D302">
        <v>9</v>
      </c>
      <c r="F3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-3.9872261368704414</v>
      </c>
      <c r="G302">
        <f t="shared" si="16"/>
        <v>1.8551101031905048E-2</v>
      </c>
      <c r="H302">
        <f t="shared" si="17"/>
        <v>1.8213225642886969E-2</v>
      </c>
      <c r="I302">
        <f>IF(Truncated_Employee_Performance_Score__for_Data_Model[[#This Row],[PerformanceScore]]=1,H302,1-H302)</f>
        <v>0.98178677435711303</v>
      </c>
      <c r="J302">
        <f t="shared" si="18"/>
        <v>-7.9828225747242028E-3</v>
      </c>
      <c r="K302">
        <f t="shared" si="19"/>
        <v>0</v>
      </c>
    </row>
    <row r="303" spans="1:11" x14ac:dyDescent="0.25">
      <c r="A303">
        <v>0</v>
      </c>
      <c r="B303">
        <v>4.3</v>
      </c>
      <c r="C303">
        <v>5</v>
      </c>
      <c r="D303">
        <v>18</v>
      </c>
      <c r="F3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-5.3718299824425237</v>
      </c>
      <c r="G303">
        <f t="shared" si="16"/>
        <v>4.645622119909403E-3</v>
      </c>
      <c r="H303">
        <f t="shared" si="17"/>
        <v>4.6241401123180582E-3</v>
      </c>
      <c r="I303">
        <f>IF(Truncated_Employee_Performance_Score__for_Data_Model[[#This Row],[PerformanceScore]]=1,H303,1-H303)</f>
        <v>0.99537585988768196</v>
      </c>
      <c r="J303">
        <f t="shared" si="18"/>
        <v>-2.0128960861694315E-3</v>
      </c>
      <c r="K303">
        <f t="shared" si="19"/>
        <v>0</v>
      </c>
    </row>
    <row r="304" spans="1:11" x14ac:dyDescent="0.25">
      <c r="A304">
        <v>0</v>
      </c>
      <c r="B304">
        <v>3.21</v>
      </c>
      <c r="C304">
        <v>3</v>
      </c>
      <c r="D304">
        <v>7</v>
      </c>
      <c r="F3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-0.82313846782022115</v>
      </c>
      <c r="G304">
        <f t="shared" si="16"/>
        <v>0.43905154078541647</v>
      </c>
      <c r="H304">
        <f t="shared" si="17"/>
        <v>0.30509785670761141</v>
      </c>
      <c r="I304">
        <f>IF(Truncated_Employee_Performance_Score__for_Data_Model[[#This Row],[PerformanceScore]]=1,H304,1-H304)</f>
        <v>0.69490214329238853</v>
      </c>
      <c r="J304">
        <f t="shared" si="18"/>
        <v>-0.15807634882044555</v>
      </c>
      <c r="K304">
        <f t="shared" si="19"/>
        <v>0</v>
      </c>
    </row>
    <row r="305" spans="1:11" x14ac:dyDescent="0.25">
      <c r="A305">
        <v>0</v>
      </c>
      <c r="B305">
        <v>3.11</v>
      </c>
      <c r="C305">
        <v>5</v>
      </c>
      <c r="D305">
        <v>4</v>
      </c>
      <c r="F3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-1.9170416272199287</v>
      </c>
      <c r="G305">
        <f t="shared" si="16"/>
        <v>0.14704132235943251</v>
      </c>
      <c r="H305">
        <f t="shared" si="17"/>
        <v>0.12819182665274217</v>
      </c>
      <c r="I305">
        <f>IF(Truncated_Employee_Performance_Score__for_Data_Model[[#This Row],[PerformanceScore]]=1,H305,1-H305)</f>
        <v>0.8718081733472578</v>
      </c>
      <c r="J305">
        <f t="shared" si="18"/>
        <v>-5.9579063715933536E-2</v>
      </c>
      <c r="K305">
        <f t="shared" si="19"/>
        <v>0</v>
      </c>
    </row>
    <row r="306" spans="1:11" x14ac:dyDescent="0.25">
      <c r="A306">
        <v>0</v>
      </c>
      <c r="B306">
        <v>4.5</v>
      </c>
      <c r="C306">
        <v>3</v>
      </c>
      <c r="D306">
        <v>5</v>
      </c>
      <c r="F3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-4.4338055417460565</v>
      </c>
      <c r="G306">
        <f t="shared" si="16"/>
        <v>1.1869234749322813E-2</v>
      </c>
      <c r="H306">
        <f t="shared" si="17"/>
        <v>1.1730008524533568E-2</v>
      </c>
      <c r="I306">
        <f>IF(Truncated_Employee_Performance_Score__for_Data_Model[[#This Row],[PerformanceScore]]=1,H306,1-H306)</f>
        <v>0.98826999147546646</v>
      </c>
      <c r="J306">
        <f t="shared" si="18"/>
        <v>-5.1243916577318055E-3</v>
      </c>
      <c r="K306">
        <f t="shared" si="19"/>
        <v>0</v>
      </c>
    </row>
    <row r="307" spans="1:11" x14ac:dyDescent="0.25">
      <c r="A307">
        <v>1</v>
      </c>
      <c r="B307">
        <v>2.5</v>
      </c>
      <c r="C307">
        <v>3</v>
      </c>
      <c r="D307">
        <v>13</v>
      </c>
      <c r="F3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1.1257818461546549</v>
      </c>
      <c r="G307">
        <f t="shared" si="16"/>
        <v>3.0826260463049922</v>
      </c>
      <c r="H307">
        <f t="shared" si="17"/>
        <v>0.755059613920541</v>
      </c>
      <c r="I307">
        <f>IF(Truncated_Employee_Performance_Score__for_Data_Model[[#This Row],[PerformanceScore]]=1,H307,1-H307)</f>
        <v>0.755059613920541</v>
      </c>
      <c r="J307">
        <f t="shared" si="18"/>
        <v>-0.12201875833813973</v>
      </c>
      <c r="K307">
        <f t="shared" si="19"/>
        <v>1</v>
      </c>
    </row>
    <row r="308" spans="1:11" x14ac:dyDescent="0.25">
      <c r="A308">
        <v>0</v>
      </c>
      <c r="B308">
        <v>3.42</v>
      </c>
      <c r="C308">
        <v>4</v>
      </c>
      <c r="D308">
        <v>17</v>
      </c>
      <c r="F3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-2.1909865463878795</v>
      </c>
      <c r="G308">
        <f t="shared" si="16"/>
        <v>0.11180639199814985</v>
      </c>
      <c r="H308">
        <f t="shared" si="17"/>
        <v>0.1005628253289768</v>
      </c>
      <c r="I308">
        <f>IF(Truncated_Employee_Performance_Score__for_Data_Model[[#This Row],[PerformanceScore]]=1,H308,1-H308)</f>
        <v>0.89943717467102324</v>
      </c>
      <c r="J308">
        <f t="shared" si="18"/>
        <v>-4.6029166555882496E-2</v>
      </c>
      <c r="K308">
        <f t="shared" si="19"/>
        <v>0</v>
      </c>
    </row>
    <row r="309" spans="1:11" x14ac:dyDescent="0.25">
      <c r="A309">
        <v>0</v>
      </c>
      <c r="B309">
        <v>4.2</v>
      </c>
      <c r="C309">
        <v>4</v>
      </c>
      <c r="D309">
        <v>7</v>
      </c>
      <c r="F3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-4.3053761099281616</v>
      </c>
      <c r="G309">
        <f t="shared" si="16"/>
        <v>1.3495808679500022E-2</v>
      </c>
      <c r="H309">
        <f t="shared" si="17"/>
        <v>1.3316097179606422E-2</v>
      </c>
      <c r="I309">
        <f>IF(Truncated_Employee_Performance_Score__for_Data_Model[[#This Row],[PerformanceScore]]=1,H309,1-H309)</f>
        <v>0.98668390282039353</v>
      </c>
      <c r="J309">
        <f t="shared" si="18"/>
        <v>-5.8219570042333663E-3</v>
      </c>
      <c r="K309">
        <f t="shared" si="19"/>
        <v>0</v>
      </c>
    </row>
    <row r="310" spans="1:11" x14ac:dyDescent="0.25">
      <c r="A310">
        <v>0</v>
      </c>
      <c r="B310">
        <v>5</v>
      </c>
      <c r="C310">
        <v>5</v>
      </c>
      <c r="D310">
        <v>11</v>
      </c>
      <c r="F3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-7.2848123160984439</v>
      </c>
      <c r="G310">
        <f t="shared" si="16"/>
        <v>6.8587695233683762E-4</v>
      </c>
      <c r="H310">
        <f t="shared" si="17"/>
        <v>6.8540684757711066E-4</v>
      </c>
      <c r="I310">
        <f>IF(Truncated_Employee_Performance_Score__for_Data_Model[[#This Row],[PerformanceScore]]=1,H310,1-H310)</f>
        <v>0.99931459315242288</v>
      </c>
      <c r="J310">
        <f t="shared" si="18"/>
        <v>-2.9777047038242679E-4</v>
      </c>
      <c r="K310">
        <f t="shared" si="19"/>
        <v>0</v>
      </c>
    </row>
    <row r="311" spans="1:11" x14ac:dyDescent="0.25">
      <c r="A311">
        <v>0</v>
      </c>
      <c r="B311">
        <v>5</v>
      </c>
      <c r="C311">
        <v>3</v>
      </c>
      <c r="D311">
        <v>7</v>
      </c>
      <c r="F3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-5.8550102478729773</v>
      </c>
      <c r="G311">
        <f t="shared" si="16"/>
        <v>2.8655062356199154E-3</v>
      </c>
      <c r="H311">
        <f t="shared" si="17"/>
        <v>2.8573185714363116E-3</v>
      </c>
      <c r="I311">
        <f>IF(Truncated_Employee_Performance_Score__for_Data_Model[[#This Row],[PerformanceScore]]=1,H311,1-H311)</f>
        <v>0.99714268142856366</v>
      </c>
      <c r="J311">
        <f t="shared" si="18"/>
        <v>-1.2426939215088371E-3</v>
      </c>
      <c r="K311">
        <f t="shared" si="19"/>
        <v>0</v>
      </c>
    </row>
    <row r="312" spans="1:11" x14ac:dyDescent="0.25">
      <c r="A312">
        <v>0</v>
      </c>
      <c r="B312">
        <v>3.6</v>
      </c>
      <c r="C312">
        <v>5</v>
      </c>
      <c r="D312">
        <v>9</v>
      </c>
      <c r="F3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-3.3336162121796362</v>
      </c>
      <c r="G312">
        <f t="shared" si="16"/>
        <v>3.5663903356361083E-2</v>
      </c>
      <c r="H312">
        <f t="shared" si="17"/>
        <v>3.4435788715607589E-2</v>
      </c>
      <c r="I312">
        <f>IF(Truncated_Employee_Performance_Score__for_Data_Model[[#This Row],[PerformanceScore]]=1,H312,1-H312)</f>
        <v>0.9655642112843924</v>
      </c>
      <c r="J312">
        <f t="shared" si="18"/>
        <v>-1.5218839772500456E-2</v>
      </c>
      <c r="K312">
        <f t="shared" si="19"/>
        <v>0</v>
      </c>
    </row>
    <row r="313" spans="1:11" x14ac:dyDescent="0.25">
      <c r="A313">
        <v>0</v>
      </c>
      <c r="B313">
        <v>4.3</v>
      </c>
      <c r="C313">
        <v>4</v>
      </c>
      <c r="D313">
        <v>16</v>
      </c>
      <c r="F3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-4.6569289483297904</v>
      </c>
      <c r="G313">
        <f t="shared" si="16"/>
        <v>9.495579083412909E-3</v>
      </c>
      <c r="H313">
        <f t="shared" si="17"/>
        <v>9.4062611864378521E-3</v>
      </c>
      <c r="I313">
        <f>IF(Truncated_Employee_Performance_Score__for_Data_Model[[#This Row],[PerformanceScore]]=1,H313,1-H313)</f>
        <v>0.99059373881356216</v>
      </c>
      <c r="J313">
        <f t="shared" si="18"/>
        <v>-4.1044213639742418E-3</v>
      </c>
      <c r="K313">
        <f t="shared" si="19"/>
        <v>0</v>
      </c>
    </row>
    <row r="314" spans="1:11" x14ac:dyDescent="0.25">
      <c r="A314">
        <v>0</v>
      </c>
      <c r="B314">
        <v>5</v>
      </c>
      <c r="C314">
        <v>3</v>
      </c>
      <c r="D314">
        <v>7</v>
      </c>
      <c r="F3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-5.8550102478729773</v>
      </c>
      <c r="G314">
        <f t="shared" si="16"/>
        <v>2.8655062356199154E-3</v>
      </c>
      <c r="H314">
        <f t="shared" si="17"/>
        <v>2.8573185714363116E-3</v>
      </c>
      <c r="I314">
        <f>IF(Truncated_Employee_Performance_Score__for_Data_Model[[#This Row],[PerformanceScore]]=1,H314,1-H314)</f>
        <v>0.99714268142856366</v>
      </c>
      <c r="J314">
        <f t="shared" si="18"/>
        <v>-1.2426939215088371E-3</v>
      </c>
      <c r="K314">
        <f t="shared" si="19"/>
        <v>0</v>
      </c>
    </row>
    <row r="315" spans="1:11" x14ac:dyDescent="0.25">
      <c r="A315">
        <v>0</v>
      </c>
      <c r="B315">
        <v>3.4</v>
      </c>
      <c r="C315">
        <v>4</v>
      </c>
      <c r="D315">
        <v>14</v>
      </c>
      <c r="F3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-2.1112836209620314</v>
      </c>
      <c r="G315">
        <f t="shared" si="16"/>
        <v>0.12108244267640549</v>
      </c>
      <c r="H315">
        <f t="shared" si="17"/>
        <v>0.10800494064231393</v>
      </c>
      <c r="I315">
        <f>IF(Truncated_Employee_Performance_Score__for_Data_Model[[#This Row],[PerformanceScore]]=1,H315,1-H315)</f>
        <v>0.89199505935768608</v>
      </c>
      <c r="J315">
        <f t="shared" si="18"/>
        <v>-4.9637551116742784E-2</v>
      </c>
      <c r="K315">
        <f t="shared" si="19"/>
        <v>0</v>
      </c>
    </row>
    <row r="316" spans="1:11" x14ac:dyDescent="0.25">
      <c r="A316">
        <v>0</v>
      </c>
      <c r="B316">
        <v>4.07</v>
      </c>
      <c r="C316">
        <v>4</v>
      </c>
      <c r="D316">
        <v>13</v>
      </c>
      <c r="F3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-3.9868946967525023</v>
      </c>
      <c r="G316">
        <f t="shared" si="16"/>
        <v>1.8557250630074438E-2</v>
      </c>
      <c r="H316">
        <f t="shared" si="17"/>
        <v>1.8219153237184278E-2</v>
      </c>
      <c r="I316">
        <f>IF(Truncated_Employee_Performance_Score__for_Data_Model[[#This Row],[PerformanceScore]]=1,H316,1-H316)</f>
        <v>0.98178084676281574</v>
      </c>
      <c r="J316">
        <f t="shared" si="18"/>
        <v>-7.9854446606321128E-3</v>
      </c>
      <c r="K316">
        <f t="shared" si="19"/>
        <v>0</v>
      </c>
    </row>
    <row r="317" spans="1:11" x14ac:dyDescent="0.25">
      <c r="A317">
        <v>1</v>
      </c>
      <c r="B317">
        <v>3.2</v>
      </c>
      <c r="C317">
        <v>2</v>
      </c>
      <c r="D317">
        <v>4</v>
      </c>
      <c r="F3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-7.2299453388531401E-2</v>
      </c>
      <c r="G317">
        <f t="shared" si="16"/>
        <v>0.93025228689859529</v>
      </c>
      <c r="H317">
        <f t="shared" si="17"/>
        <v>0.4819330059664193</v>
      </c>
      <c r="I317">
        <f>IF(Truncated_Employee_Performance_Score__for_Data_Model[[#This Row],[PerformanceScore]]=1,H317,1-H317)</f>
        <v>0.4819330059664193</v>
      </c>
      <c r="J317">
        <f t="shared" si="18"/>
        <v>-0.31701332931568232</v>
      </c>
      <c r="K317">
        <f t="shared" si="19"/>
        <v>0</v>
      </c>
    </row>
    <row r="318" spans="1:11" x14ac:dyDescent="0.25">
      <c r="A318">
        <v>0</v>
      </c>
      <c r="B318">
        <v>4.5999999999999996</v>
      </c>
      <c r="C318">
        <v>5</v>
      </c>
      <c r="D318">
        <v>16</v>
      </c>
      <c r="F3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-6.199506518797282</v>
      </c>
      <c r="G318">
        <f t="shared" si="16"/>
        <v>2.0304323693148452E-3</v>
      </c>
      <c r="H318">
        <f t="shared" si="17"/>
        <v>2.0263180675200252E-3</v>
      </c>
      <c r="I318">
        <f>IF(Truncated_Employee_Performance_Score__for_Data_Model[[#This Row],[PerformanceScore]]=1,H318,1-H318)</f>
        <v>0.99797368193247993</v>
      </c>
      <c r="J318">
        <f t="shared" si="18"/>
        <v>-8.8091156053209617E-4</v>
      </c>
      <c r="K318">
        <f t="shared" si="19"/>
        <v>0</v>
      </c>
    </row>
    <row r="319" spans="1:11" x14ac:dyDescent="0.25">
      <c r="A319">
        <v>0</v>
      </c>
      <c r="B319">
        <v>5</v>
      </c>
      <c r="C319">
        <v>3</v>
      </c>
      <c r="D319">
        <v>11</v>
      </c>
      <c r="F3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-5.886318107024719</v>
      </c>
      <c r="G319">
        <f t="shared" si="16"/>
        <v>2.7771831870499375E-3</v>
      </c>
      <c r="H319">
        <f t="shared" si="17"/>
        <v>2.7694918009835731E-3</v>
      </c>
      <c r="I319">
        <f>IF(Truncated_Employee_Performance_Score__for_Data_Model[[#This Row],[PerformanceScore]]=1,H319,1-H319)</f>
        <v>0.99723050819901637</v>
      </c>
      <c r="J319">
        <f t="shared" si="18"/>
        <v>-1.204443626133801E-3</v>
      </c>
      <c r="K319">
        <f t="shared" si="19"/>
        <v>0</v>
      </c>
    </row>
    <row r="320" spans="1:11" x14ac:dyDescent="0.25">
      <c r="A320">
        <v>0</v>
      </c>
      <c r="B320">
        <v>4.5</v>
      </c>
      <c r="C320">
        <v>5</v>
      </c>
      <c r="D320">
        <v>2</v>
      </c>
      <c r="F3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-5.8088188564559751</v>
      </c>
      <c r="G320">
        <f t="shared" si="16"/>
        <v>3.0009725591853224E-3</v>
      </c>
      <c r="H320">
        <f t="shared" si="17"/>
        <v>2.9919936682895293E-3</v>
      </c>
      <c r="I320">
        <f>IF(Truncated_Employee_Performance_Score__for_Data_Model[[#This Row],[PerformanceScore]]=1,H320,1-H320)</f>
        <v>0.99700800633171049</v>
      </c>
      <c r="J320">
        <f t="shared" si="18"/>
        <v>-1.3013541339602129E-3</v>
      </c>
      <c r="K320">
        <f t="shared" si="19"/>
        <v>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C11B-2A46-45D3-9A4F-140AD9071B7A}">
  <dimension ref="B1:P321"/>
  <sheetViews>
    <sheetView topLeftCell="A7" workbookViewId="0">
      <selection activeCell="A7" sqref="A7"/>
    </sheetView>
  </sheetViews>
  <sheetFormatPr defaultRowHeight="15" x14ac:dyDescent="0.25"/>
  <cols>
    <col min="2" max="2" width="19.85546875" hidden="1" customWidth="1"/>
    <col min="3" max="3" width="11.7109375" hidden="1" customWidth="1"/>
    <col min="6" max="6" width="19.5703125" bestFit="1" customWidth="1"/>
    <col min="7" max="7" width="9.42578125" bestFit="1" customWidth="1"/>
  </cols>
  <sheetData>
    <row r="1" spans="2:7" x14ac:dyDescent="0.25">
      <c r="F1" s="6" t="s">
        <v>79</v>
      </c>
    </row>
    <row r="2" spans="2:7" x14ac:dyDescent="0.25">
      <c r="F2" s="4" t="str" cm="1">
        <f t="array" ref="F2:G6">_xlfn.GROUPBY(Employee_Performance_Score_and_Absence[[#All],[PerformanceScore]],Employee_Performance_Score_and_Absence[[#All],[Absences]],_xleta.MODE,3,0,,,)</f>
        <v>PerformanceScore</v>
      </c>
      <c r="G2" s="4" t="str">
        <v>Absences</v>
      </c>
    </row>
    <row r="3" spans="2:7" x14ac:dyDescent="0.25">
      <c r="F3" t="str">
        <v>Exceeds</v>
      </c>
      <c r="G3">
        <v>1</v>
      </c>
    </row>
    <row r="4" spans="2:7" x14ac:dyDescent="0.25">
      <c r="F4" t="str">
        <v>Fully Meets</v>
      </c>
      <c r="G4">
        <v>2</v>
      </c>
    </row>
    <row r="5" spans="2:7" x14ac:dyDescent="0.25">
      <c r="F5" t="str">
        <v>Needs Improvement</v>
      </c>
      <c r="G5">
        <v>16</v>
      </c>
    </row>
    <row r="6" spans="2:7" x14ac:dyDescent="0.25">
      <c r="F6" t="str">
        <v>PIP</v>
      </c>
      <c r="G6">
        <v>5</v>
      </c>
    </row>
    <row r="10" spans="2:7" x14ac:dyDescent="0.25">
      <c r="B10" t="s">
        <v>0</v>
      </c>
      <c r="C10" t="s">
        <v>78</v>
      </c>
    </row>
    <row r="11" spans="2:7" x14ac:dyDescent="0.25">
      <c r="B11" t="s">
        <v>1</v>
      </c>
      <c r="C11">
        <v>1</v>
      </c>
    </row>
    <row r="12" spans="2:7" x14ac:dyDescent="0.25">
      <c r="B12" t="s">
        <v>2</v>
      </c>
      <c r="C12">
        <v>17</v>
      </c>
    </row>
    <row r="13" spans="2:7" x14ac:dyDescent="0.25">
      <c r="B13" t="s">
        <v>2</v>
      </c>
      <c r="C13">
        <v>3</v>
      </c>
    </row>
    <row r="14" spans="2:7" x14ac:dyDescent="0.25">
      <c r="B14" t="s">
        <v>2</v>
      </c>
      <c r="C14">
        <v>15</v>
      </c>
    </row>
    <row r="15" spans="2:7" x14ac:dyDescent="0.25">
      <c r="B15" t="s">
        <v>2</v>
      </c>
      <c r="C15">
        <v>2</v>
      </c>
    </row>
    <row r="16" spans="2:7" x14ac:dyDescent="0.25">
      <c r="B16" t="s">
        <v>1</v>
      </c>
      <c r="C16">
        <v>15</v>
      </c>
    </row>
    <row r="17" spans="2:3" x14ac:dyDescent="0.25">
      <c r="B17" t="s">
        <v>2</v>
      </c>
      <c r="C17">
        <v>19</v>
      </c>
    </row>
    <row r="18" spans="2:3" x14ac:dyDescent="0.25">
      <c r="B18" t="s">
        <v>2</v>
      </c>
      <c r="C18">
        <v>19</v>
      </c>
    </row>
    <row r="19" spans="2:3" x14ac:dyDescent="0.25">
      <c r="B19" t="s">
        <v>2</v>
      </c>
      <c r="C19">
        <v>4</v>
      </c>
    </row>
    <row r="20" spans="2:3" x14ac:dyDescent="0.25">
      <c r="B20" t="s">
        <v>2</v>
      </c>
      <c r="C20">
        <v>16</v>
      </c>
    </row>
    <row r="21" spans="2:3" x14ac:dyDescent="0.25">
      <c r="B21" t="s">
        <v>2</v>
      </c>
      <c r="C21">
        <v>12</v>
      </c>
    </row>
    <row r="22" spans="2:3" x14ac:dyDescent="0.25">
      <c r="B22" t="s">
        <v>2</v>
      </c>
      <c r="C22">
        <v>15</v>
      </c>
    </row>
    <row r="23" spans="2:3" x14ac:dyDescent="0.25">
      <c r="B23" t="s">
        <v>1</v>
      </c>
      <c r="C23">
        <v>9</v>
      </c>
    </row>
    <row r="24" spans="2:3" x14ac:dyDescent="0.25">
      <c r="B24" t="s">
        <v>2</v>
      </c>
      <c r="C24">
        <v>7</v>
      </c>
    </row>
    <row r="25" spans="2:3" x14ac:dyDescent="0.25">
      <c r="B25" t="s">
        <v>2</v>
      </c>
      <c r="C25">
        <v>1</v>
      </c>
    </row>
    <row r="26" spans="2:3" x14ac:dyDescent="0.25">
      <c r="B26" t="s">
        <v>2</v>
      </c>
      <c r="C26">
        <v>20</v>
      </c>
    </row>
    <row r="27" spans="2:3" x14ac:dyDescent="0.25">
      <c r="B27" t="s">
        <v>1</v>
      </c>
      <c r="C27">
        <v>16</v>
      </c>
    </row>
    <row r="28" spans="2:3" x14ac:dyDescent="0.25">
      <c r="B28" t="s">
        <v>2</v>
      </c>
      <c r="C28">
        <v>12</v>
      </c>
    </row>
    <row r="29" spans="2:3" x14ac:dyDescent="0.25">
      <c r="B29" t="s">
        <v>2</v>
      </c>
      <c r="C29">
        <v>8</v>
      </c>
    </row>
    <row r="30" spans="2:3" x14ac:dyDescent="0.25">
      <c r="B30" t="s">
        <v>2</v>
      </c>
      <c r="C30">
        <v>13</v>
      </c>
    </row>
    <row r="31" spans="2:3" x14ac:dyDescent="0.25">
      <c r="B31" t="s">
        <v>2</v>
      </c>
      <c r="C31">
        <v>13</v>
      </c>
    </row>
    <row r="32" spans="2:3" x14ac:dyDescent="0.25">
      <c r="B32" t="s">
        <v>2</v>
      </c>
      <c r="C32">
        <v>2</v>
      </c>
    </row>
    <row r="33" spans="2:16" x14ac:dyDescent="0.25">
      <c r="B33" t="s">
        <v>1</v>
      </c>
      <c r="C33">
        <v>19</v>
      </c>
    </row>
    <row r="34" spans="2:16" x14ac:dyDescent="0.25">
      <c r="B34" t="s">
        <v>3</v>
      </c>
      <c r="C34">
        <v>3</v>
      </c>
    </row>
    <row r="35" spans="2:16" x14ac:dyDescent="0.25">
      <c r="B35" t="s">
        <v>2</v>
      </c>
      <c r="C35">
        <v>5</v>
      </c>
    </row>
    <row r="36" spans="2:16" x14ac:dyDescent="0.25">
      <c r="B36" t="s">
        <v>2</v>
      </c>
      <c r="C36">
        <v>2</v>
      </c>
    </row>
    <row r="37" spans="2:16" x14ac:dyDescent="0.25">
      <c r="B37" t="s">
        <v>2</v>
      </c>
      <c r="C37">
        <v>4</v>
      </c>
    </row>
    <row r="38" spans="2:16" x14ac:dyDescent="0.25">
      <c r="B38" t="s">
        <v>2</v>
      </c>
      <c r="C38">
        <v>14</v>
      </c>
    </row>
    <row r="39" spans="2:16" x14ac:dyDescent="0.25">
      <c r="B39" t="s">
        <v>2</v>
      </c>
      <c r="C39">
        <v>6</v>
      </c>
    </row>
    <row r="40" spans="2:16" x14ac:dyDescent="0.25">
      <c r="B40" t="s">
        <v>2</v>
      </c>
      <c r="C40">
        <v>14</v>
      </c>
    </row>
    <row r="41" spans="2:16" x14ac:dyDescent="0.25">
      <c r="B41" t="s">
        <v>2</v>
      </c>
      <c r="C41">
        <v>9</v>
      </c>
    </row>
    <row r="42" spans="2:16" x14ac:dyDescent="0.25">
      <c r="B42" t="s">
        <v>2</v>
      </c>
      <c r="C42">
        <v>17</v>
      </c>
    </row>
    <row r="43" spans="2:16" x14ac:dyDescent="0.25">
      <c r="B43" t="s">
        <v>2</v>
      </c>
      <c r="C43">
        <v>19</v>
      </c>
    </row>
    <row r="44" spans="2:16" x14ac:dyDescent="0.25">
      <c r="B44" t="s">
        <v>2</v>
      </c>
      <c r="C44">
        <v>3</v>
      </c>
    </row>
    <row r="45" spans="2:16" x14ac:dyDescent="0.25">
      <c r="B45" t="s">
        <v>2</v>
      </c>
      <c r="C45">
        <v>15</v>
      </c>
    </row>
    <row r="46" spans="2:16" x14ac:dyDescent="0.25">
      <c r="B46" t="s">
        <v>2</v>
      </c>
      <c r="C46">
        <v>4</v>
      </c>
    </row>
    <row r="47" spans="2:16" x14ac:dyDescent="0.25">
      <c r="B47" t="s">
        <v>1</v>
      </c>
      <c r="C47">
        <v>14</v>
      </c>
      <c r="F47" t="str" cm="1">
        <f t="array" ref="F47:G83">_xlfn._xlws.FILTER(Employee_Performance_Score_and_Absence[], Employee_Performance_Score_and_Absence[PerformanceScore] = "Exceeds")</f>
        <v>Exceeds</v>
      </c>
      <c r="G47">
        <v>1</v>
      </c>
      <c r="I47" t="str" cm="1">
        <f t="array" ref="I47:J289">_xlfn._xlws.FILTER(Employee_Performance_Score_and_Absence[], Employee_Performance_Score_and_Absence[PerformanceScore] = "Fully Meets")</f>
        <v>Fully Meets</v>
      </c>
      <c r="J47">
        <v>17</v>
      </c>
      <c r="L47" t="str" cm="1">
        <f t="array" ref="L47:M64">_xlfn._xlws.FILTER(Employee_Performance_Score_and_Absence[], Employee_Performance_Score_and_Absence[PerformanceScore] = "Needs Improvement")</f>
        <v>Needs Improvement</v>
      </c>
      <c r="M47">
        <v>3</v>
      </c>
      <c r="O47" t="str" cm="1">
        <f t="array" ref="O47:P59">_xlfn._xlws.FILTER(Employee_Performance_Score_and_Absence[], Employee_Performance_Score_and_Absence[PerformanceScore] = "PIP")</f>
        <v>PIP</v>
      </c>
      <c r="P47">
        <v>5</v>
      </c>
    </row>
    <row r="48" spans="2:16" x14ac:dyDescent="0.25">
      <c r="B48" t="s">
        <v>2</v>
      </c>
      <c r="C48">
        <v>3</v>
      </c>
      <c r="F48" t="str">
        <v>Exceeds</v>
      </c>
      <c r="G48">
        <v>15</v>
      </c>
      <c r="I48" t="str">
        <v>Fully Meets</v>
      </c>
      <c r="J48">
        <v>3</v>
      </c>
      <c r="L48" t="str">
        <v>Needs Improvement</v>
      </c>
      <c r="M48">
        <v>16</v>
      </c>
      <c r="O48" t="str">
        <v>PIP</v>
      </c>
      <c r="P48">
        <v>9</v>
      </c>
    </row>
    <row r="49" spans="2:16" x14ac:dyDescent="0.25">
      <c r="B49" t="s">
        <v>2</v>
      </c>
      <c r="C49">
        <v>14</v>
      </c>
      <c r="F49" t="str">
        <v>Exceeds</v>
      </c>
      <c r="G49">
        <v>9</v>
      </c>
      <c r="I49" t="str">
        <v>Fully Meets</v>
      </c>
      <c r="J49">
        <v>15</v>
      </c>
      <c r="L49" t="str">
        <v>Needs Improvement</v>
      </c>
      <c r="M49">
        <v>3</v>
      </c>
      <c r="O49" t="str">
        <v>PIP</v>
      </c>
      <c r="P49">
        <v>17</v>
      </c>
    </row>
    <row r="50" spans="2:16" x14ac:dyDescent="0.25">
      <c r="B50" t="s">
        <v>2</v>
      </c>
      <c r="C50">
        <v>7</v>
      </c>
      <c r="F50" t="str">
        <v>Exceeds</v>
      </c>
      <c r="G50">
        <v>16</v>
      </c>
      <c r="I50" t="str">
        <v>Fully Meets</v>
      </c>
      <c r="J50">
        <v>2</v>
      </c>
      <c r="L50" t="str">
        <v>Needs Improvement</v>
      </c>
      <c r="M50">
        <v>6</v>
      </c>
      <c r="O50" t="str">
        <v>PIP</v>
      </c>
      <c r="P50">
        <v>5</v>
      </c>
    </row>
    <row r="51" spans="2:16" x14ac:dyDescent="0.25">
      <c r="B51" t="s">
        <v>2</v>
      </c>
      <c r="C51">
        <v>7</v>
      </c>
      <c r="F51" t="str">
        <v>Exceeds</v>
      </c>
      <c r="G51">
        <v>19</v>
      </c>
      <c r="I51" t="str">
        <v>Fully Meets</v>
      </c>
      <c r="J51">
        <v>19</v>
      </c>
      <c r="L51" t="str">
        <v>Needs Improvement</v>
      </c>
      <c r="M51">
        <v>16</v>
      </c>
      <c r="O51" t="str">
        <v>PIP</v>
      </c>
      <c r="P51">
        <v>15</v>
      </c>
    </row>
    <row r="52" spans="2:16" x14ac:dyDescent="0.25">
      <c r="B52" t="s">
        <v>2</v>
      </c>
      <c r="C52">
        <v>11</v>
      </c>
      <c r="F52" t="str">
        <v>Exceeds</v>
      </c>
      <c r="G52">
        <v>14</v>
      </c>
      <c r="I52" t="str">
        <v>Fully Meets</v>
      </c>
      <c r="J52">
        <v>19</v>
      </c>
      <c r="L52" t="str">
        <v>Needs Improvement</v>
      </c>
      <c r="M52">
        <v>19</v>
      </c>
      <c r="O52" t="str">
        <v>PIP</v>
      </c>
      <c r="P52">
        <v>2</v>
      </c>
    </row>
    <row r="53" spans="2:16" x14ac:dyDescent="0.25">
      <c r="B53" t="s">
        <v>2</v>
      </c>
      <c r="C53">
        <v>8</v>
      </c>
      <c r="F53" t="str">
        <v>Exceeds</v>
      </c>
      <c r="G53">
        <v>5</v>
      </c>
      <c r="I53" t="str">
        <v>Fully Meets</v>
      </c>
      <c r="J53">
        <v>4</v>
      </c>
      <c r="L53" t="str">
        <v>Needs Improvement</v>
      </c>
      <c r="M53">
        <v>19</v>
      </c>
      <c r="O53" t="str">
        <v>PIP</v>
      </c>
      <c r="P53">
        <v>7</v>
      </c>
    </row>
    <row r="54" spans="2:16" x14ac:dyDescent="0.25">
      <c r="B54" t="s">
        <v>2</v>
      </c>
      <c r="C54">
        <v>11</v>
      </c>
      <c r="F54" t="str">
        <v>Exceeds</v>
      </c>
      <c r="G54">
        <v>15</v>
      </c>
      <c r="I54" t="str">
        <v>Fully Meets</v>
      </c>
      <c r="J54">
        <v>16</v>
      </c>
      <c r="L54" t="str">
        <v>Needs Improvement</v>
      </c>
      <c r="M54">
        <v>15</v>
      </c>
      <c r="O54" t="str">
        <v>PIP</v>
      </c>
      <c r="P54">
        <v>10</v>
      </c>
    </row>
    <row r="55" spans="2:16" x14ac:dyDescent="0.25">
      <c r="B55" t="s">
        <v>2</v>
      </c>
      <c r="C55">
        <v>4</v>
      </c>
      <c r="F55" t="str">
        <v>Exceeds</v>
      </c>
      <c r="G55">
        <v>4</v>
      </c>
      <c r="I55" t="str">
        <v>Fully Meets</v>
      </c>
      <c r="J55">
        <v>12</v>
      </c>
      <c r="L55" t="str">
        <v>Needs Improvement</v>
      </c>
      <c r="M55">
        <v>4</v>
      </c>
      <c r="O55" t="str">
        <v>PIP</v>
      </c>
      <c r="P55">
        <v>6</v>
      </c>
    </row>
    <row r="56" spans="2:16" x14ac:dyDescent="0.25">
      <c r="B56" t="s">
        <v>2</v>
      </c>
      <c r="C56">
        <v>17</v>
      </c>
      <c r="F56" t="str">
        <v>Exceeds</v>
      </c>
      <c r="G56">
        <v>14</v>
      </c>
      <c r="I56" t="str">
        <v>Fully Meets</v>
      </c>
      <c r="J56">
        <v>15</v>
      </c>
      <c r="L56" t="str">
        <v>Needs Improvement</v>
      </c>
      <c r="M56">
        <v>13</v>
      </c>
      <c r="O56" t="str">
        <v>PIP</v>
      </c>
      <c r="P56">
        <v>3</v>
      </c>
    </row>
    <row r="57" spans="2:16" x14ac:dyDescent="0.25">
      <c r="B57" t="s">
        <v>2</v>
      </c>
      <c r="C57">
        <v>3</v>
      </c>
      <c r="F57" t="str">
        <v>Exceeds</v>
      </c>
      <c r="G57">
        <v>15</v>
      </c>
      <c r="I57" t="str">
        <v>Fully Meets</v>
      </c>
      <c r="J57">
        <v>7</v>
      </c>
      <c r="L57" t="str">
        <v>Needs Improvement</v>
      </c>
      <c r="M57">
        <v>6</v>
      </c>
      <c r="O57" t="str">
        <v>PIP</v>
      </c>
      <c r="P57">
        <v>20</v>
      </c>
    </row>
    <row r="58" spans="2:16" x14ac:dyDescent="0.25">
      <c r="B58" t="s">
        <v>2</v>
      </c>
      <c r="C58">
        <v>3</v>
      </c>
      <c r="F58" t="str">
        <v>Exceeds</v>
      </c>
      <c r="G58">
        <v>3</v>
      </c>
      <c r="I58" t="str">
        <v>Fully Meets</v>
      </c>
      <c r="J58">
        <v>1</v>
      </c>
      <c r="L58" t="str">
        <v>Needs Improvement</v>
      </c>
      <c r="M58">
        <v>15</v>
      </c>
      <c r="O58" t="str">
        <v>PIP</v>
      </c>
      <c r="P58">
        <v>5</v>
      </c>
    </row>
    <row r="59" spans="2:16" x14ac:dyDescent="0.25">
      <c r="B59" t="s">
        <v>2</v>
      </c>
      <c r="C59">
        <v>2</v>
      </c>
      <c r="F59" t="str">
        <v>Exceeds</v>
      </c>
      <c r="G59">
        <v>1</v>
      </c>
      <c r="I59" t="str">
        <v>Fully Meets</v>
      </c>
      <c r="J59">
        <v>20</v>
      </c>
      <c r="L59" t="str">
        <v>Needs Improvement</v>
      </c>
      <c r="M59">
        <v>2</v>
      </c>
      <c r="O59" t="str">
        <v>PIP</v>
      </c>
      <c r="P59">
        <v>4</v>
      </c>
    </row>
    <row r="60" spans="2:16" x14ac:dyDescent="0.25">
      <c r="B60" t="s">
        <v>2</v>
      </c>
      <c r="C60">
        <v>9</v>
      </c>
      <c r="F60" t="str">
        <v>Exceeds</v>
      </c>
      <c r="G60">
        <v>5</v>
      </c>
      <c r="I60" t="str">
        <v>Fully Meets</v>
      </c>
      <c r="J60">
        <v>12</v>
      </c>
      <c r="L60" t="str">
        <v>Needs Improvement</v>
      </c>
      <c r="M60">
        <v>16</v>
      </c>
    </row>
    <row r="61" spans="2:16" x14ac:dyDescent="0.25">
      <c r="B61" t="s">
        <v>2</v>
      </c>
      <c r="C61">
        <v>6</v>
      </c>
      <c r="F61" t="str">
        <v>Exceeds</v>
      </c>
      <c r="G61">
        <v>11</v>
      </c>
      <c r="I61" t="str">
        <v>Fully Meets</v>
      </c>
      <c r="J61">
        <v>8</v>
      </c>
      <c r="L61" t="str">
        <v>Needs Improvement</v>
      </c>
      <c r="M61">
        <v>4</v>
      </c>
    </row>
    <row r="62" spans="2:16" x14ac:dyDescent="0.25">
      <c r="B62" t="s">
        <v>1</v>
      </c>
      <c r="C62">
        <v>5</v>
      </c>
      <c r="F62" t="str">
        <v>Exceeds</v>
      </c>
      <c r="G62">
        <v>9</v>
      </c>
      <c r="I62" t="str">
        <v>Fully Meets</v>
      </c>
      <c r="J62">
        <v>13</v>
      </c>
      <c r="L62" t="str">
        <v>Needs Improvement</v>
      </c>
      <c r="M62">
        <v>16</v>
      </c>
    </row>
    <row r="63" spans="2:16" x14ac:dyDescent="0.25">
      <c r="B63" t="s">
        <v>2</v>
      </c>
      <c r="C63">
        <v>3</v>
      </c>
      <c r="F63" t="str">
        <v>Exceeds</v>
      </c>
      <c r="G63">
        <v>1</v>
      </c>
      <c r="I63" t="str">
        <v>Fully Meets</v>
      </c>
      <c r="J63">
        <v>13</v>
      </c>
      <c r="L63" t="str">
        <v>Needs Improvement</v>
      </c>
      <c r="M63">
        <v>18</v>
      </c>
    </row>
    <row r="64" spans="2:16" x14ac:dyDescent="0.25">
      <c r="B64" t="s">
        <v>3</v>
      </c>
      <c r="C64">
        <v>16</v>
      </c>
      <c r="F64" t="str">
        <v>Exceeds</v>
      </c>
      <c r="G64">
        <v>11</v>
      </c>
      <c r="I64" t="str">
        <v>Fully Meets</v>
      </c>
      <c r="J64">
        <v>2</v>
      </c>
      <c r="L64" t="str">
        <v>Needs Improvement</v>
      </c>
      <c r="M64">
        <v>13</v>
      </c>
    </row>
    <row r="65" spans="2:10" x14ac:dyDescent="0.25">
      <c r="B65" t="s">
        <v>3</v>
      </c>
      <c r="C65">
        <v>3</v>
      </c>
      <c r="F65" t="str">
        <v>Exceeds</v>
      </c>
      <c r="G65">
        <v>14</v>
      </c>
      <c r="I65" t="str">
        <v>Fully Meets</v>
      </c>
      <c r="J65">
        <v>5</v>
      </c>
    </row>
    <row r="66" spans="2:10" x14ac:dyDescent="0.25">
      <c r="B66" t="s">
        <v>1</v>
      </c>
      <c r="C66">
        <v>15</v>
      </c>
      <c r="F66" t="str">
        <v>Exceeds</v>
      </c>
      <c r="G66">
        <v>19</v>
      </c>
      <c r="I66" t="str">
        <v>Fully Meets</v>
      </c>
      <c r="J66">
        <v>2</v>
      </c>
    </row>
    <row r="67" spans="2:10" x14ac:dyDescent="0.25">
      <c r="B67" t="s">
        <v>2</v>
      </c>
      <c r="C67">
        <v>6</v>
      </c>
      <c r="F67" t="str">
        <v>Exceeds</v>
      </c>
      <c r="G67">
        <v>17</v>
      </c>
      <c r="I67" t="str">
        <v>Fully Meets</v>
      </c>
      <c r="J67">
        <v>4</v>
      </c>
    </row>
    <row r="68" spans="2:10" x14ac:dyDescent="0.25">
      <c r="B68" t="s">
        <v>2</v>
      </c>
      <c r="C68">
        <v>2</v>
      </c>
      <c r="F68" t="str">
        <v>Exceeds</v>
      </c>
      <c r="G68">
        <v>1</v>
      </c>
      <c r="I68" t="str">
        <v>Fully Meets</v>
      </c>
      <c r="J68">
        <v>14</v>
      </c>
    </row>
    <row r="69" spans="2:10" x14ac:dyDescent="0.25">
      <c r="B69" t="s">
        <v>2</v>
      </c>
      <c r="C69">
        <v>15</v>
      </c>
      <c r="F69" t="str">
        <v>Exceeds</v>
      </c>
      <c r="G69">
        <v>12</v>
      </c>
      <c r="I69" t="str">
        <v>Fully Meets</v>
      </c>
      <c r="J69">
        <v>6</v>
      </c>
    </row>
    <row r="70" spans="2:10" x14ac:dyDescent="0.25">
      <c r="B70" t="s">
        <v>2</v>
      </c>
      <c r="C70">
        <v>5</v>
      </c>
      <c r="F70" t="str">
        <v>Exceeds</v>
      </c>
      <c r="G70">
        <v>13</v>
      </c>
      <c r="I70" t="str">
        <v>Fully Meets</v>
      </c>
      <c r="J70">
        <v>14</v>
      </c>
    </row>
    <row r="71" spans="2:10" x14ac:dyDescent="0.25">
      <c r="B71" t="s">
        <v>2</v>
      </c>
      <c r="C71">
        <v>8</v>
      </c>
      <c r="F71" t="str">
        <v>Exceeds</v>
      </c>
      <c r="G71">
        <v>13</v>
      </c>
      <c r="I71" t="str">
        <v>Fully Meets</v>
      </c>
      <c r="J71">
        <v>9</v>
      </c>
    </row>
    <row r="72" spans="2:10" x14ac:dyDescent="0.25">
      <c r="B72" t="s">
        <v>2</v>
      </c>
      <c r="C72">
        <v>19</v>
      </c>
      <c r="F72" t="str">
        <v>Exceeds</v>
      </c>
      <c r="G72">
        <v>12</v>
      </c>
      <c r="I72" t="str">
        <v>Fully Meets</v>
      </c>
      <c r="J72">
        <v>17</v>
      </c>
    </row>
    <row r="73" spans="2:10" x14ac:dyDescent="0.25">
      <c r="B73" t="s">
        <v>2</v>
      </c>
      <c r="C73">
        <v>1</v>
      </c>
      <c r="F73" t="str">
        <v>Exceeds</v>
      </c>
      <c r="G73">
        <v>16</v>
      </c>
      <c r="I73" t="str">
        <v>Fully Meets</v>
      </c>
      <c r="J73">
        <v>19</v>
      </c>
    </row>
    <row r="74" spans="2:10" x14ac:dyDescent="0.25">
      <c r="B74" t="s">
        <v>2</v>
      </c>
      <c r="C74">
        <v>6</v>
      </c>
      <c r="F74" t="str">
        <v>Exceeds</v>
      </c>
      <c r="G74">
        <v>16</v>
      </c>
      <c r="I74" t="str">
        <v>Fully Meets</v>
      </c>
      <c r="J74">
        <v>3</v>
      </c>
    </row>
    <row r="75" spans="2:10" x14ac:dyDescent="0.25">
      <c r="B75" t="s">
        <v>2</v>
      </c>
      <c r="C75">
        <v>2</v>
      </c>
      <c r="F75" t="str">
        <v>Exceeds</v>
      </c>
      <c r="G75">
        <v>4</v>
      </c>
      <c r="I75" t="str">
        <v>Fully Meets</v>
      </c>
      <c r="J75">
        <v>15</v>
      </c>
    </row>
    <row r="76" spans="2:10" x14ac:dyDescent="0.25">
      <c r="B76" t="s">
        <v>2</v>
      </c>
      <c r="C76">
        <v>14</v>
      </c>
      <c r="F76" t="str">
        <v>Exceeds</v>
      </c>
      <c r="G76">
        <v>4</v>
      </c>
      <c r="I76" t="str">
        <v>Fully Meets</v>
      </c>
      <c r="J76">
        <v>4</v>
      </c>
    </row>
    <row r="77" spans="2:10" x14ac:dyDescent="0.25">
      <c r="B77" t="s">
        <v>2</v>
      </c>
      <c r="C77">
        <v>8</v>
      </c>
      <c r="F77" t="str">
        <v>Exceeds</v>
      </c>
      <c r="G77">
        <v>16</v>
      </c>
      <c r="I77" t="str">
        <v>Fully Meets</v>
      </c>
      <c r="J77">
        <v>3</v>
      </c>
    </row>
    <row r="78" spans="2:10" x14ac:dyDescent="0.25">
      <c r="B78" t="s">
        <v>4</v>
      </c>
      <c r="C78">
        <v>5</v>
      </c>
      <c r="F78" t="str">
        <v>Exceeds</v>
      </c>
      <c r="G78">
        <v>1</v>
      </c>
      <c r="I78" t="str">
        <v>Fully Meets</v>
      </c>
      <c r="J78">
        <v>14</v>
      </c>
    </row>
    <row r="79" spans="2:10" x14ac:dyDescent="0.25">
      <c r="B79" t="s">
        <v>2</v>
      </c>
      <c r="C79">
        <v>1</v>
      </c>
      <c r="F79" t="str">
        <v>Exceeds</v>
      </c>
      <c r="G79">
        <v>6</v>
      </c>
      <c r="I79" t="str">
        <v>Fully Meets</v>
      </c>
      <c r="J79">
        <v>7</v>
      </c>
    </row>
    <row r="80" spans="2:10" x14ac:dyDescent="0.25">
      <c r="B80" t="s">
        <v>4</v>
      </c>
      <c r="C80">
        <v>9</v>
      </c>
      <c r="F80" t="str">
        <v>Exceeds</v>
      </c>
      <c r="G80">
        <v>15</v>
      </c>
      <c r="I80" t="str">
        <v>Fully Meets</v>
      </c>
      <c r="J80">
        <v>7</v>
      </c>
    </row>
    <row r="81" spans="2:10" x14ac:dyDescent="0.25">
      <c r="B81" t="s">
        <v>2</v>
      </c>
      <c r="C81">
        <v>15</v>
      </c>
      <c r="F81" t="str">
        <v>Exceeds</v>
      </c>
      <c r="G81">
        <v>18</v>
      </c>
      <c r="I81" t="str">
        <v>Fully Meets</v>
      </c>
      <c r="J81">
        <v>11</v>
      </c>
    </row>
    <row r="82" spans="2:10" x14ac:dyDescent="0.25">
      <c r="B82" t="s">
        <v>2</v>
      </c>
      <c r="C82">
        <v>1</v>
      </c>
      <c r="F82" t="str">
        <v>Exceeds</v>
      </c>
      <c r="G82">
        <v>7</v>
      </c>
      <c r="I82" t="str">
        <v>Fully Meets</v>
      </c>
      <c r="J82">
        <v>8</v>
      </c>
    </row>
    <row r="83" spans="2:10" x14ac:dyDescent="0.25">
      <c r="B83" t="s">
        <v>4</v>
      </c>
      <c r="C83">
        <v>17</v>
      </c>
      <c r="F83" t="str">
        <v>Exceeds</v>
      </c>
      <c r="G83">
        <v>16</v>
      </c>
      <c r="I83" t="str">
        <v>Fully Meets</v>
      </c>
      <c r="J83">
        <v>11</v>
      </c>
    </row>
    <row r="84" spans="2:10" x14ac:dyDescent="0.25">
      <c r="B84" t="s">
        <v>3</v>
      </c>
      <c r="C84">
        <v>6</v>
      </c>
      <c r="I84" t="str">
        <v>Fully Meets</v>
      </c>
      <c r="J84">
        <v>4</v>
      </c>
    </row>
    <row r="85" spans="2:10" x14ac:dyDescent="0.25">
      <c r="B85" t="s">
        <v>2</v>
      </c>
      <c r="C85">
        <v>15</v>
      </c>
      <c r="I85" t="str">
        <v>Fully Meets</v>
      </c>
      <c r="J85">
        <v>17</v>
      </c>
    </row>
    <row r="86" spans="2:10" x14ac:dyDescent="0.25">
      <c r="B86" t="s">
        <v>2</v>
      </c>
      <c r="C86">
        <v>16</v>
      </c>
      <c r="I86" t="str">
        <v>Fully Meets</v>
      </c>
      <c r="J86">
        <v>3</v>
      </c>
    </row>
    <row r="87" spans="2:10" x14ac:dyDescent="0.25">
      <c r="B87" t="s">
        <v>1</v>
      </c>
      <c r="C87">
        <v>4</v>
      </c>
      <c r="I87" t="str">
        <v>Fully Meets</v>
      </c>
      <c r="J87">
        <v>3</v>
      </c>
    </row>
    <row r="88" spans="2:10" x14ac:dyDescent="0.25">
      <c r="B88" t="s">
        <v>1</v>
      </c>
      <c r="C88">
        <v>14</v>
      </c>
      <c r="I88" t="str">
        <v>Fully Meets</v>
      </c>
      <c r="J88">
        <v>2</v>
      </c>
    </row>
    <row r="89" spans="2:10" x14ac:dyDescent="0.25">
      <c r="B89" t="s">
        <v>2</v>
      </c>
      <c r="C89">
        <v>4</v>
      </c>
      <c r="I89" t="str">
        <v>Fully Meets</v>
      </c>
      <c r="J89">
        <v>9</v>
      </c>
    </row>
    <row r="90" spans="2:10" x14ac:dyDescent="0.25">
      <c r="B90" t="s">
        <v>2</v>
      </c>
      <c r="C90">
        <v>6</v>
      </c>
      <c r="I90" t="str">
        <v>Fully Meets</v>
      </c>
      <c r="J90">
        <v>6</v>
      </c>
    </row>
    <row r="91" spans="2:10" x14ac:dyDescent="0.25">
      <c r="B91" t="s">
        <v>2</v>
      </c>
      <c r="C91">
        <v>7</v>
      </c>
      <c r="I91" t="str">
        <v>Fully Meets</v>
      </c>
      <c r="J91">
        <v>3</v>
      </c>
    </row>
    <row r="92" spans="2:10" x14ac:dyDescent="0.25">
      <c r="B92" t="s">
        <v>2</v>
      </c>
      <c r="C92">
        <v>8</v>
      </c>
      <c r="I92" t="str">
        <v>Fully Meets</v>
      </c>
      <c r="J92">
        <v>6</v>
      </c>
    </row>
    <row r="93" spans="2:10" x14ac:dyDescent="0.25">
      <c r="B93" t="s">
        <v>2</v>
      </c>
      <c r="C93">
        <v>3</v>
      </c>
      <c r="I93" t="str">
        <v>Fully Meets</v>
      </c>
      <c r="J93">
        <v>2</v>
      </c>
    </row>
    <row r="94" spans="2:10" x14ac:dyDescent="0.25">
      <c r="B94" t="s">
        <v>4</v>
      </c>
      <c r="C94">
        <v>5</v>
      </c>
      <c r="I94" t="str">
        <v>Fully Meets</v>
      </c>
      <c r="J94">
        <v>15</v>
      </c>
    </row>
    <row r="95" spans="2:10" x14ac:dyDescent="0.25">
      <c r="B95" t="s">
        <v>3</v>
      </c>
      <c r="C95">
        <v>16</v>
      </c>
      <c r="I95" t="str">
        <v>Fully Meets</v>
      </c>
      <c r="J95">
        <v>5</v>
      </c>
    </row>
    <row r="96" spans="2:10" x14ac:dyDescent="0.25">
      <c r="B96" t="s">
        <v>3</v>
      </c>
      <c r="C96">
        <v>19</v>
      </c>
      <c r="I96" t="str">
        <v>Fully Meets</v>
      </c>
      <c r="J96">
        <v>8</v>
      </c>
    </row>
    <row r="97" spans="2:10" x14ac:dyDescent="0.25">
      <c r="B97" t="s">
        <v>3</v>
      </c>
      <c r="C97">
        <v>19</v>
      </c>
      <c r="I97" t="str">
        <v>Fully Meets</v>
      </c>
      <c r="J97">
        <v>19</v>
      </c>
    </row>
    <row r="98" spans="2:10" x14ac:dyDescent="0.25">
      <c r="B98" t="s">
        <v>2</v>
      </c>
      <c r="C98">
        <v>17</v>
      </c>
      <c r="I98" t="str">
        <v>Fully Meets</v>
      </c>
      <c r="J98">
        <v>1</v>
      </c>
    </row>
    <row r="99" spans="2:10" x14ac:dyDescent="0.25">
      <c r="B99" t="s">
        <v>2</v>
      </c>
      <c r="C99">
        <v>7</v>
      </c>
      <c r="I99" t="str">
        <v>Fully Meets</v>
      </c>
      <c r="J99">
        <v>6</v>
      </c>
    </row>
    <row r="100" spans="2:10" x14ac:dyDescent="0.25">
      <c r="B100" t="s">
        <v>2</v>
      </c>
      <c r="C100">
        <v>16</v>
      </c>
      <c r="I100" t="str">
        <v>Fully Meets</v>
      </c>
      <c r="J100">
        <v>2</v>
      </c>
    </row>
    <row r="101" spans="2:10" x14ac:dyDescent="0.25">
      <c r="B101" t="s">
        <v>4</v>
      </c>
      <c r="C101">
        <v>15</v>
      </c>
      <c r="I101" t="str">
        <v>Fully Meets</v>
      </c>
      <c r="J101">
        <v>14</v>
      </c>
    </row>
    <row r="102" spans="2:10" x14ac:dyDescent="0.25">
      <c r="B102" t="s">
        <v>4</v>
      </c>
      <c r="C102">
        <v>2</v>
      </c>
      <c r="I102" t="str">
        <v>Fully Meets</v>
      </c>
      <c r="J102">
        <v>8</v>
      </c>
    </row>
    <row r="103" spans="2:10" x14ac:dyDescent="0.25">
      <c r="B103" t="s">
        <v>2</v>
      </c>
      <c r="C103">
        <v>19</v>
      </c>
      <c r="I103" t="str">
        <v>Fully Meets</v>
      </c>
      <c r="J103">
        <v>1</v>
      </c>
    </row>
    <row r="104" spans="2:10" x14ac:dyDescent="0.25">
      <c r="B104" t="s">
        <v>2</v>
      </c>
      <c r="C104">
        <v>20</v>
      </c>
      <c r="I104" t="str">
        <v>Fully Meets</v>
      </c>
      <c r="J104">
        <v>15</v>
      </c>
    </row>
    <row r="105" spans="2:10" x14ac:dyDescent="0.25">
      <c r="B105" t="s">
        <v>2</v>
      </c>
      <c r="C105">
        <v>6</v>
      </c>
      <c r="I105" t="str">
        <v>Fully Meets</v>
      </c>
      <c r="J105">
        <v>1</v>
      </c>
    </row>
    <row r="106" spans="2:10" x14ac:dyDescent="0.25">
      <c r="B106" t="s">
        <v>4</v>
      </c>
      <c r="C106">
        <v>7</v>
      </c>
      <c r="I106" t="str">
        <v>Fully Meets</v>
      </c>
      <c r="J106">
        <v>15</v>
      </c>
    </row>
    <row r="107" spans="2:10" x14ac:dyDescent="0.25">
      <c r="B107" t="s">
        <v>1</v>
      </c>
      <c r="C107">
        <v>15</v>
      </c>
      <c r="I107" t="str">
        <v>Fully Meets</v>
      </c>
      <c r="J107">
        <v>16</v>
      </c>
    </row>
    <row r="108" spans="2:10" x14ac:dyDescent="0.25">
      <c r="B108" t="s">
        <v>2</v>
      </c>
      <c r="C108">
        <v>3</v>
      </c>
      <c r="I108" t="str">
        <v>Fully Meets</v>
      </c>
      <c r="J108">
        <v>4</v>
      </c>
    </row>
    <row r="109" spans="2:10" x14ac:dyDescent="0.25">
      <c r="B109" t="s">
        <v>2</v>
      </c>
      <c r="C109">
        <v>7</v>
      </c>
      <c r="I109" t="str">
        <v>Fully Meets</v>
      </c>
      <c r="J109">
        <v>6</v>
      </c>
    </row>
    <row r="110" spans="2:10" x14ac:dyDescent="0.25">
      <c r="B110" t="s">
        <v>2</v>
      </c>
      <c r="C110">
        <v>1</v>
      </c>
      <c r="I110" t="str">
        <v>Fully Meets</v>
      </c>
      <c r="J110">
        <v>7</v>
      </c>
    </row>
    <row r="111" spans="2:10" x14ac:dyDescent="0.25">
      <c r="B111" t="s">
        <v>2</v>
      </c>
      <c r="C111">
        <v>5</v>
      </c>
      <c r="I111" t="str">
        <v>Fully Meets</v>
      </c>
      <c r="J111">
        <v>8</v>
      </c>
    </row>
    <row r="112" spans="2:10" x14ac:dyDescent="0.25">
      <c r="B112" t="s">
        <v>2</v>
      </c>
      <c r="C112">
        <v>12</v>
      </c>
      <c r="I112" t="str">
        <v>Fully Meets</v>
      </c>
      <c r="J112">
        <v>3</v>
      </c>
    </row>
    <row r="113" spans="2:10" x14ac:dyDescent="0.25">
      <c r="B113" t="s">
        <v>2</v>
      </c>
      <c r="C113">
        <v>19</v>
      </c>
      <c r="I113" t="str">
        <v>Fully Meets</v>
      </c>
      <c r="J113">
        <v>17</v>
      </c>
    </row>
    <row r="114" spans="2:10" x14ac:dyDescent="0.25">
      <c r="B114" t="s">
        <v>2</v>
      </c>
      <c r="C114">
        <v>2</v>
      </c>
      <c r="I114" t="str">
        <v>Fully Meets</v>
      </c>
      <c r="J114">
        <v>7</v>
      </c>
    </row>
    <row r="115" spans="2:10" x14ac:dyDescent="0.25">
      <c r="B115" t="s">
        <v>2</v>
      </c>
      <c r="C115">
        <v>7</v>
      </c>
      <c r="I115" t="str">
        <v>Fully Meets</v>
      </c>
      <c r="J115">
        <v>16</v>
      </c>
    </row>
    <row r="116" spans="2:10" x14ac:dyDescent="0.25">
      <c r="B116" t="s">
        <v>3</v>
      </c>
      <c r="C116">
        <v>15</v>
      </c>
      <c r="I116" t="str">
        <v>Fully Meets</v>
      </c>
      <c r="J116">
        <v>19</v>
      </c>
    </row>
    <row r="117" spans="2:10" x14ac:dyDescent="0.25">
      <c r="B117" t="s">
        <v>1</v>
      </c>
      <c r="C117">
        <v>3</v>
      </c>
      <c r="I117" t="str">
        <v>Fully Meets</v>
      </c>
      <c r="J117">
        <v>20</v>
      </c>
    </row>
    <row r="118" spans="2:10" x14ac:dyDescent="0.25">
      <c r="B118" t="s">
        <v>2</v>
      </c>
      <c r="C118">
        <v>20</v>
      </c>
      <c r="I118" t="str">
        <v>Fully Meets</v>
      </c>
      <c r="J118">
        <v>6</v>
      </c>
    </row>
    <row r="119" spans="2:10" x14ac:dyDescent="0.25">
      <c r="B119" t="s">
        <v>2</v>
      </c>
      <c r="C119">
        <v>10</v>
      </c>
      <c r="I119" t="str">
        <v>Fully Meets</v>
      </c>
      <c r="J119">
        <v>3</v>
      </c>
    </row>
    <row r="120" spans="2:10" x14ac:dyDescent="0.25">
      <c r="B120" t="s">
        <v>2</v>
      </c>
      <c r="C120">
        <v>20</v>
      </c>
      <c r="I120" t="str">
        <v>Fully Meets</v>
      </c>
      <c r="J120">
        <v>7</v>
      </c>
    </row>
    <row r="121" spans="2:10" x14ac:dyDescent="0.25">
      <c r="B121" t="s">
        <v>2</v>
      </c>
      <c r="C121">
        <v>7</v>
      </c>
      <c r="I121" t="str">
        <v>Fully Meets</v>
      </c>
      <c r="J121">
        <v>1</v>
      </c>
    </row>
    <row r="122" spans="2:10" x14ac:dyDescent="0.25">
      <c r="B122" t="s">
        <v>1</v>
      </c>
      <c r="C122">
        <v>1</v>
      </c>
      <c r="I122" t="str">
        <v>Fully Meets</v>
      </c>
      <c r="J122">
        <v>5</v>
      </c>
    </row>
    <row r="123" spans="2:10" x14ac:dyDescent="0.25">
      <c r="B123" t="s">
        <v>4</v>
      </c>
      <c r="C123">
        <v>10</v>
      </c>
      <c r="I123" t="str">
        <v>Fully Meets</v>
      </c>
      <c r="J123">
        <v>12</v>
      </c>
    </row>
    <row r="124" spans="2:10" x14ac:dyDescent="0.25">
      <c r="B124" t="s">
        <v>2</v>
      </c>
      <c r="C124">
        <v>11</v>
      </c>
      <c r="I124" t="str">
        <v>Fully Meets</v>
      </c>
      <c r="J124">
        <v>19</v>
      </c>
    </row>
    <row r="125" spans="2:10" x14ac:dyDescent="0.25">
      <c r="B125" t="s">
        <v>2</v>
      </c>
      <c r="C125">
        <v>20</v>
      </c>
      <c r="I125" t="str">
        <v>Fully Meets</v>
      </c>
      <c r="J125">
        <v>2</v>
      </c>
    </row>
    <row r="126" spans="2:10" x14ac:dyDescent="0.25">
      <c r="B126" t="s">
        <v>2</v>
      </c>
      <c r="C126">
        <v>2</v>
      </c>
      <c r="I126" t="str">
        <v>Fully Meets</v>
      </c>
      <c r="J126">
        <v>7</v>
      </c>
    </row>
    <row r="127" spans="2:10" x14ac:dyDescent="0.25">
      <c r="B127" t="s">
        <v>2</v>
      </c>
      <c r="C127">
        <v>1</v>
      </c>
      <c r="I127" t="str">
        <v>Fully Meets</v>
      </c>
      <c r="J127">
        <v>20</v>
      </c>
    </row>
    <row r="128" spans="2:10" x14ac:dyDescent="0.25">
      <c r="B128" t="s">
        <v>2</v>
      </c>
      <c r="C128">
        <v>3</v>
      </c>
      <c r="I128" t="str">
        <v>Fully Meets</v>
      </c>
      <c r="J128">
        <v>10</v>
      </c>
    </row>
    <row r="129" spans="2:10" x14ac:dyDescent="0.25">
      <c r="B129" t="s">
        <v>2</v>
      </c>
      <c r="C129">
        <v>2</v>
      </c>
      <c r="I129" t="str">
        <v>Fully Meets</v>
      </c>
      <c r="J129">
        <v>20</v>
      </c>
    </row>
    <row r="130" spans="2:10" x14ac:dyDescent="0.25">
      <c r="B130" t="s">
        <v>2</v>
      </c>
      <c r="C130">
        <v>17</v>
      </c>
      <c r="I130" t="str">
        <v>Fully Meets</v>
      </c>
      <c r="J130">
        <v>7</v>
      </c>
    </row>
    <row r="131" spans="2:10" x14ac:dyDescent="0.25">
      <c r="B131" t="s">
        <v>2</v>
      </c>
      <c r="C131">
        <v>8</v>
      </c>
      <c r="I131" t="str">
        <v>Fully Meets</v>
      </c>
      <c r="J131">
        <v>11</v>
      </c>
    </row>
    <row r="132" spans="2:10" x14ac:dyDescent="0.25">
      <c r="B132" t="s">
        <v>2</v>
      </c>
      <c r="C132">
        <v>20</v>
      </c>
      <c r="I132" t="str">
        <v>Fully Meets</v>
      </c>
      <c r="J132">
        <v>20</v>
      </c>
    </row>
    <row r="133" spans="2:10" x14ac:dyDescent="0.25">
      <c r="B133" t="s">
        <v>2</v>
      </c>
      <c r="C133">
        <v>13</v>
      </c>
      <c r="I133" t="str">
        <v>Fully Meets</v>
      </c>
      <c r="J133">
        <v>2</v>
      </c>
    </row>
    <row r="134" spans="2:10" x14ac:dyDescent="0.25">
      <c r="B134" t="s">
        <v>2</v>
      </c>
      <c r="C134">
        <v>20</v>
      </c>
      <c r="I134" t="str">
        <v>Fully Meets</v>
      </c>
      <c r="J134">
        <v>1</v>
      </c>
    </row>
    <row r="135" spans="2:10" x14ac:dyDescent="0.25">
      <c r="B135" t="s">
        <v>2</v>
      </c>
      <c r="C135">
        <v>8</v>
      </c>
      <c r="I135" t="str">
        <v>Fully Meets</v>
      </c>
      <c r="J135">
        <v>3</v>
      </c>
    </row>
    <row r="136" spans="2:10" x14ac:dyDescent="0.25">
      <c r="B136" t="s">
        <v>1</v>
      </c>
      <c r="C136">
        <v>5</v>
      </c>
      <c r="I136" t="str">
        <v>Fully Meets</v>
      </c>
      <c r="J136">
        <v>2</v>
      </c>
    </row>
    <row r="137" spans="2:10" x14ac:dyDescent="0.25">
      <c r="B137" t="s">
        <v>2</v>
      </c>
      <c r="C137">
        <v>1</v>
      </c>
      <c r="I137" t="str">
        <v>Fully Meets</v>
      </c>
      <c r="J137">
        <v>17</v>
      </c>
    </row>
    <row r="138" spans="2:10" x14ac:dyDescent="0.25">
      <c r="B138" t="s">
        <v>2</v>
      </c>
      <c r="C138">
        <v>15</v>
      </c>
      <c r="I138" t="str">
        <v>Fully Meets</v>
      </c>
      <c r="J138">
        <v>8</v>
      </c>
    </row>
    <row r="139" spans="2:10" x14ac:dyDescent="0.25">
      <c r="B139" t="s">
        <v>2</v>
      </c>
      <c r="C139">
        <v>9</v>
      </c>
      <c r="I139" t="str">
        <v>Fully Meets</v>
      </c>
      <c r="J139">
        <v>20</v>
      </c>
    </row>
    <row r="140" spans="2:10" x14ac:dyDescent="0.25">
      <c r="B140" t="s">
        <v>2</v>
      </c>
      <c r="C140">
        <v>16</v>
      </c>
      <c r="I140" t="str">
        <v>Fully Meets</v>
      </c>
      <c r="J140">
        <v>13</v>
      </c>
    </row>
    <row r="141" spans="2:10" x14ac:dyDescent="0.25">
      <c r="B141" t="s">
        <v>2</v>
      </c>
      <c r="C141">
        <v>4</v>
      </c>
      <c r="I141" t="str">
        <v>Fully Meets</v>
      </c>
      <c r="J141">
        <v>20</v>
      </c>
    </row>
    <row r="142" spans="2:10" x14ac:dyDescent="0.25">
      <c r="B142" t="s">
        <v>2</v>
      </c>
      <c r="C142">
        <v>19</v>
      </c>
      <c r="I142" t="str">
        <v>Fully Meets</v>
      </c>
      <c r="J142">
        <v>8</v>
      </c>
    </row>
    <row r="143" spans="2:10" x14ac:dyDescent="0.25">
      <c r="B143" t="s">
        <v>2</v>
      </c>
      <c r="C143">
        <v>6</v>
      </c>
      <c r="I143" t="str">
        <v>Fully Meets</v>
      </c>
      <c r="J143">
        <v>1</v>
      </c>
    </row>
    <row r="144" spans="2:10" x14ac:dyDescent="0.25">
      <c r="B144" t="s">
        <v>2</v>
      </c>
      <c r="C144">
        <v>4</v>
      </c>
      <c r="I144" t="str">
        <v>Fully Meets</v>
      </c>
      <c r="J144">
        <v>15</v>
      </c>
    </row>
    <row r="145" spans="2:10" x14ac:dyDescent="0.25">
      <c r="B145" t="s">
        <v>2</v>
      </c>
      <c r="C145">
        <v>4</v>
      </c>
      <c r="I145" t="str">
        <v>Fully Meets</v>
      </c>
      <c r="J145">
        <v>9</v>
      </c>
    </row>
    <row r="146" spans="2:10" x14ac:dyDescent="0.25">
      <c r="B146" t="s">
        <v>2</v>
      </c>
      <c r="C146">
        <v>6</v>
      </c>
      <c r="I146" t="str">
        <v>Fully Meets</v>
      </c>
      <c r="J146">
        <v>16</v>
      </c>
    </row>
    <row r="147" spans="2:10" x14ac:dyDescent="0.25">
      <c r="B147" t="s">
        <v>2</v>
      </c>
      <c r="C147">
        <v>18</v>
      </c>
      <c r="I147" t="str">
        <v>Fully Meets</v>
      </c>
      <c r="J147">
        <v>4</v>
      </c>
    </row>
    <row r="148" spans="2:10" x14ac:dyDescent="0.25">
      <c r="B148" t="s">
        <v>3</v>
      </c>
      <c r="C148">
        <v>4</v>
      </c>
      <c r="I148" t="str">
        <v>Fully Meets</v>
      </c>
      <c r="J148">
        <v>19</v>
      </c>
    </row>
    <row r="149" spans="2:10" x14ac:dyDescent="0.25">
      <c r="B149" t="s">
        <v>2</v>
      </c>
      <c r="C149">
        <v>14</v>
      </c>
      <c r="I149" t="str">
        <v>Fully Meets</v>
      </c>
      <c r="J149">
        <v>6</v>
      </c>
    </row>
    <row r="150" spans="2:10" x14ac:dyDescent="0.25">
      <c r="B150" t="s">
        <v>2</v>
      </c>
      <c r="C150">
        <v>7</v>
      </c>
      <c r="I150" t="str">
        <v>Fully Meets</v>
      </c>
      <c r="J150">
        <v>4</v>
      </c>
    </row>
    <row r="151" spans="2:10" x14ac:dyDescent="0.25">
      <c r="B151" t="s">
        <v>2</v>
      </c>
      <c r="C151">
        <v>7</v>
      </c>
      <c r="I151" t="str">
        <v>Fully Meets</v>
      </c>
      <c r="J151">
        <v>4</v>
      </c>
    </row>
    <row r="152" spans="2:10" x14ac:dyDescent="0.25">
      <c r="B152" t="s">
        <v>1</v>
      </c>
      <c r="C152">
        <v>11</v>
      </c>
      <c r="I152" t="str">
        <v>Fully Meets</v>
      </c>
      <c r="J152">
        <v>6</v>
      </c>
    </row>
    <row r="153" spans="2:10" x14ac:dyDescent="0.25">
      <c r="B153" t="s">
        <v>2</v>
      </c>
      <c r="C153">
        <v>9</v>
      </c>
      <c r="I153" t="str">
        <v>Fully Meets</v>
      </c>
      <c r="J153">
        <v>18</v>
      </c>
    </row>
    <row r="154" spans="2:10" x14ac:dyDescent="0.25">
      <c r="B154" t="s">
        <v>1</v>
      </c>
      <c r="C154">
        <v>9</v>
      </c>
      <c r="I154" t="str">
        <v>Fully Meets</v>
      </c>
      <c r="J154">
        <v>14</v>
      </c>
    </row>
    <row r="155" spans="2:10" x14ac:dyDescent="0.25">
      <c r="B155" t="s">
        <v>2</v>
      </c>
      <c r="C155">
        <v>2</v>
      </c>
      <c r="I155" t="str">
        <v>Fully Meets</v>
      </c>
      <c r="J155">
        <v>7</v>
      </c>
    </row>
    <row r="156" spans="2:10" x14ac:dyDescent="0.25">
      <c r="B156" t="s">
        <v>1</v>
      </c>
      <c r="C156">
        <v>1</v>
      </c>
      <c r="I156" t="str">
        <v>Fully Meets</v>
      </c>
      <c r="J156">
        <v>7</v>
      </c>
    </row>
    <row r="157" spans="2:10" x14ac:dyDescent="0.25">
      <c r="B157" t="s">
        <v>2</v>
      </c>
      <c r="C157">
        <v>4</v>
      </c>
      <c r="I157" t="str">
        <v>Fully Meets</v>
      </c>
      <c r="J157">
        <v>9</v>
      </c>
    </row>
    <row r="158" spans="2:10" x14ac:dyDescent="0.25">
      <c r="B158" t="s">
        <v>2</v>
      </c>
      <c r="C158">
        <v>2</v>
      </c>
      <c r="I158" t="str">
        <v>Fully Meets</v>
      </c>
      <c r="J158">
        <v>2</v>
      </c>
    </row>
    <row r="159" spans="2:10" x14ac:dyDescent="0.25">
      <c r="B159" t="s">
        <v>2</v>
      </c>
      <c r="C159">
        <v>10</v>
      </c>
      <c r="I159" t="str">
        <v>Fully Meets</v>
      </c>
      <c r="J159">
        <v>4</v>
      </c>
    </row>
    <row r="160" spans="2:10" x14ac:dyDescent="0.25">
      <c r="B160" t="s">
        <v>2</v>
      </c>
      <c r="C160">
        <v>13</v>
      </c>
      <c r="I160" t="str">
        <v>Fully Meets</v>
      </c>
      <c r="J160">
        <v>2</v>
      </c>
    </row>
    <row r="161" spans="2:10" x14ac:dyDescent="0.25">
      <c r="B161" t="s">
        <v>2</v>
      </c>
      <c r="C161">
        <v>10</v>
      </c>
      <c r="I161" t="str">
        <v>Fully Meets</v>
      </c>
      <c r="J161">
        <v>10</v>
      </c>
    </row>
    <row r="162" spans="2:10" x14ac:dyDescent="0.25">
      <c r="B162" t="s">
        <v>2</v>
      </c>
      <c r="C162">
        <v>16</v>
      </c>
      <c r="I162" t="str">
        <v>Fully Meets</v>
      </c>
      <c r="J162">
        <v>13</v>
      </c>
    </row>
    <row r="163" spans="2:10" x14ac:dyDescent="0.25">
      <c r="B163" t="s">
        <v>2</v>
      </c>
      <c r="C163">
        <v>6</v>
      </c>
      <c r="I163" t="str">
        <v>Fully Meets</v>
      </c>
      <c r="J163">
        <v>10</v>
      </c>
    </row>
    <row r="164" spans="2:10" x14ac:dyDescent="0.25">
      <c r="B164" t="s">
        <v>2</v>
      </c>
      <c r="C164">
        <v>3</v>
      </c>
      <c r="I164" t="str">
        <v>Fully Meets</v>
      </c>
      <c r="J164">
        <v>16</v>
      </c>
    </row>
    <row r="165" spans="2:10" x14ac:dyDescent="0.25">
      <c r="B165" t="s">
        <v>2</v>
      </c>
      <c r="C165">
        <v>17</v>
      </c>
      <c r="I165" t="str">
        <v>Fully Meets</v>
      </c>
      <c r="J165">
        <v>6</v>
      </c>
    </row>
    <row r="166" spans="2:10" x14ac:dyDescent="0.25">
      <c r="B166" t="s">
        <v>2</v>
      </c>
      <c r="C166">
        <v>20</v>
      </c>
      <c r="I166" t="str">
        <v>Fully Meets</v>
      </c>
      <c r="J166">
        <v>3</v>
      </c>
    </row>
    <row r="167" spans="2:10" x14ac:dyDescent="0.25">
      <c r="B167" t="s">
        <v>2</v>
      </c>
      <c r="C167">
        <v>7</v>
      </c>
      <c r="I167" t="str">
        <v>Fully Meets</v>
      </c>
      <c r="J167">
        <v>17</v>
      </c>
    </row>
    <row r="168" spans="2:10" x14ac:dyDescent="0.25">
      <c r="B168" t="s">
        <v>2</v>
      </c>
      <c r="C168">
        <v>9</v>
      </c>
      <c r="I168" t="str">
        <v>Fully Meets</v>
      </c>
      <c r="J168">
        <v>20</v>
      </c>
    </row>
    <row r="169" spans="2:10" x14ac:dyDescent="0.25">
      <c r="B169" t="s">
        <v>2</v>
      </c>
      <c r="C169">
        <v>20</v>
      </c>
      <c r="I169" t="str">
        <v>Fully Meets</v>
      </c>
      <c r="J169">
        <v>7</v>
      </c>
    </row>
    <row r="170" spans="2:10" x14ac:dyDescent="0.25">
      <c r="B170" t="s">
        <v>2</v>
      </c>
      <c r="C170">
        <v>13</v>
      </c>
      <c r="I170" t="str">
        <v>Fully Meets</v>
      </c>
      <c r="J170">
        <v>9</v>
      </c>
    </row>
    <row r="171" spans="2:10" x14ac:dyDescent="0.25">
      <c r="B171" t="s">
        <v>2</v>
      </c>
      <c r="C171">
        <v>3</v>
      </c>
      <c r="I171" t="str">
        <v>Fully Meets</v>
      </c>
      <c r="J171">
        <v>20</v>
      </c>
    </row>
    <row r="172" spans="2:10" x14ac:dyDescent="0.25">
      <c r="B172" t="s">
        <v>2</v>
      </c>
      <c r="C172">
        <v>20</v>
      </c>
      <c r="I172" t="str">
        <v>Fully Meets</v>
      </c>
      <c r="J172">
        <v>13</v>
      </c>
    </row>
    <row r="173" spans="2:10" x14ac:dyDescent="0.25">
      <c r="B173" t="s">
        <v>2</v>
      </c>
      <c r="C173">
        <v>2</v>
      </c>
      <c r="I173" t="str">
        <v>Fully Meets</v>
      </c>
      <c r="J173">
        <v>3</v>
      </c>
    </row>
    <row r="174" spans="2:10" x14ac:dyDescent="0.25">
      <c r="B174" t="s">
        <v>2</v>
      </c>
      <c r="C174">
        <v>17</v>
      </c>
      <c r="I174" t="str">
        <v>Fully Meets</v>
      </c>
      <c r="J174">
        <v>20</v>
      </c>
    </row>
    <row r="175" spans="2:10" x14ac:dyDescent="0.25">
      <c r="B175" t="s">
        <v>2</v>
      </c>
      <c r="C175">
        <v>20</v>
      </c>
      <c r="I175" t="str">
        <v>Fully Meets</v>
      </c>
      <c r="J175">
        <v>2</v>
      </c>
    </row>
    <row r="176" spans="2:10" x14ac:dyDescent="0.25">
      <c r="B176" t="s">
        <v>2</v>
      </c>
      <c r="C176">
        <v>10</v>
      </c>
      <c r="I176" t="str">
        <v>Fully Meets</v>
      </c>
      <c r="J176">
        <v>17</v>
      </c>
    </row>
    <row r="177" spans="2:10" x14ac:dyDescent="0.25">
      <c r="B177" t="s">
        <v>2</v>
      </c>
      <c r="C177">
        <v>16</v>
      </c>
      <c r="I177" t="str">
        <v>Fully Meets</v>
      </c>
      <c r="J177">
        <v>20</v>
      </c>
    </row>
    <row r="178" spans="2:10" x14ac:dyDescent="0.25">
      <c r="B178" t="s">
        <v>1</v>
      </c>
      <c r="C178">
        <v>11</v>
      </c>
      <c r="I178" t="str">
        <v>Fully Meets</v>
      </c>
      <c r="J178">
        <v>10</v>
      </c>
    </row>
    <row r="179" spans="2:10" x14ac:dyDescent="0.25">
      <c r="B179" t="s">
        <v>2</v>
      </c>
      <c r="C179">
        <v>16</v>
      </c>
      <c r="I179" t="str">
        <v>Fully Meets</v>
      </c>
      <c r="J179">
        <v>16</v>
      </c>
    </row>
    <row r="180" spans="2:10" x14ac:dyDescent="0.25">
      <c r="B180" t="s">
        <v>2</v>
      </c>
      <c r="C180">
        <v>7</v>
      </c>
      <c r="I180" t="str">
        <v>Fully Meets</v>
      </c>
      <c r="J180">
        <v>16</v>
      </c>
    </row>
    <row r="181" spans="2:10" x14ac:dyDescent="0.25">
      <c r="B181" t="s">
        <v>1</v>
      </c>
      <c r="C181">
        <v>14</v>
      </c>
      <c r="I181" t="str">
        <v>Fully Meets</v>
      </c>
      <c r="J181">
        <v>7</v>
      </c>
    </row>
    <row r="182" spans="2:10" x14ac:dyDescent="0.25">
      <c r="B182" t="s">
        <v>2</v>
      </c>
      <c r="C182">
        <v>15</v>
      </c>
      <c r="I182" t="str">
        <v>Fully Meets</v>
      </c>
      <c r="J182">
        <v>15</v>
      </c>
    </row>
    <row r="183" spans="2:10" x14ac:dyDescent="0.25">
      <c r="B183" t="s">
        <v>1</v>
      </c>
      <c r="C183">
        <v>19</v>
      </c>
      <c r="I183" t="str">
        <v>Fully Meets</v>
      </c>
      <c r="J183">
        <v>6</v>
      </c>
    </row>
    <row r="184" spans="2:10" x14ac:dyDescent="0.25">
      <c r="B184" t="s">
        <v>2</v>
      </c>
      <c r="C184">
        <v>6</v>
      </c>
      <c r="I184" t="str">
        <v>Fully Meets</v>
      </c>
      <c r="J184">
        <v>18</v>
      </c>
    </row>
    <row r="185" spans="2:10" x14ac:dyDescent="0.25">
      <c r="B185" t="s">
        <v>1</v>
      </c>
      <c r="C185">
        <v>17</v>
      </c>
      <c r="I185" t="str">
        <v>Fully Meets</v>
      </c>
      <c r="J185">
        <v>14</v>
      </c>
    </row>
    <row r="186" spans="2:10" x14ac:dyDescent="0.25">
      <c r="B186" t="s">
        <v>2</v>
      </c>
      <c r="C186">
        <v>18</v>
      </c>
      <c r="I186" t="str">
        <v>Fully Meets</v>
      </c>
      <c r="J186">
        <v>4</v>
      </c>
    </row>
    <row r="187" spans="2:10" x14ac:dyDescent="0.25">
      <c r="B187" t="s">
        <v>2</v>
      </c>
      <c r="C187">
        <v>14</v>
      </c>
      <c r="I187" t="str">
        <v>Fully Meets</v>
      </c>
      <c r="J187">
        <v>16</v>
      </c>
    </row>
    <row r="188" spans="2:10" x14ac:dyDescent="0.25">
      <c r="B188" t="s">
        <v>2</v>
      </c>
      <c r="C188">
        <v>4</v>
      </c>
      <c r="I188" t="str">
        <v>Fully Meets</v>
      </c>
      <c r="J188">
        <v>11</v>
      </c>
    </row>
    <row r="189" spans="2:10" x14ac:dyDescent="0.25">
      <c r="B189" t="s">
        <v>2</v>
      </c>
      <c r="C189">
        <v>16</v>
      </c>
      <c r="I189" t="str">
        <v>Fully Meets</v>
      </c>
      <c r="J189">
        <v>14</v>
      </c>
    </row>
    <row r="190" spans="2:10" x14ac:dyDescent="0.25">
      <c r="B190" t="s">
        <v>2</v>
      </c>
      <c r="C190">
        <v>11</v>
      </c>
      <c r="I190" t="str">
        <v>Fully Meets</v>
      </c>
      <c r="J190">
        <v>8</v>
      </c>
    </row>
    <row r="191" spans="2:10" x14ac:dyDescent="0.25">
      <c r="B191" t="s">
        <v>2</v>
      </c>
      <c r="C191">
        <v>14</v>
      </c>
      <c r="I191" t="str">
        <v>Fully Meets</v>
      </c>
      <c r="J191">
        <v>16</v>
      </c>
    </row>
    <row r="192" spans="2:10" x14ac:dyDescent="0.25">
      <c r="B192" t="s">
        <v>2</v>
      </c>
      <c r="C192">
        <v>8</v>
      </c>
      <c r="I192" t="str">
        <v>Fully Meets</v>
      </c>
      <c r="J192">
        <v>20</v>
      </c>
    </row>
    <row r="193" spans="2:10" x14ac:dyDescent="0.25">
      <c r="B193" t="s">
        <v>2</v>
      </c>
      <c r="C193">
        <v>16</v>
      </c>
      <c r="I193" t="str">
        <v>Fully Meets</v>
      </c>
      <c r="J193">
        <v>7</v>
      </c>
    </row>
    <row r="194" spans="2:10" x14ac:dyDescent="0.25">
      <c r="B194" t="s">
        <v>2</v>
      </c>
      <c r="C194">
        <v>20</v>
      </c>
      <c r="I194" t="str">
        <v>Fully Meets</v>
      </c>
      <c r="J194">
        <v>17</v>
      </c>
    </row>
    <row r="195" spans="2:10" x14ac:dyDescent="0.25">
      <c r="B195" t="s">
        <v>2</v>
      </c>
      <c r="C195">
        <v>7</v>
      </c>
      <c r="I195" t="str">
        <v>Fully Meets</v>
      </c>
      <c r="J195">
        <v>10</v>
      </c>
    </row>
    <row r="196" spans="2:10" x14ac:dyDescent="0.25">
      <c r="B196" t="s">
        <v>2</v>
      </c>
      <c r="C196">
        <v>17</v>
      </c>
      <c r="I196" t="str">
        <v>Fully Meets</v>
      </c>
      <c r="J196">
        <v>2</v>
      </c>
    </row>
    <row r="197" spans="2:10" x14ac:dyDescent="0.25">
      <c r="B197" t="s">
        <v>2</v>
      </c>
      <c r="C197">
        <v>10</v>
      </c>
      <c r="I197" t="str">
        <v>Fully Meets</v>
      </c>
      <c r="J197">
        <v>14</v>
      </c>
    </row>
    <row r="198" spans="2:10" x14ac:dyDescent="0.25">
      <c r="B198" t="s">
        <v>2</v>
      </c>
      <c r="C198">
        <v>2</v>
      </c>
      <c r="I198" t="str">
        <v>Fully Meets</v>
      </c>
      <c r="J198">
        <v>12</v>
      </c>
    </row>
    <row r="199" spans="2:10" x14ac:dyDescent="0.25">
      <c r="B199" t="s">
        <v>4</v>
      </c>
      <c r="C199">
        <v>6</v>
      </c>
      <c r="I199" t="str">
        <v>Fully Meets</v>
      </c>
      <c r="J199">
        <v>6</v>
      </c>
    </row>
    <row r="200" spans="2:10" x14ac:dyDescent="0.25">
      <c r="B200" t="s">
        <v>2</v>
      </c>
      <c r="C200">
        <v>14</v>
      </c>
      <c r="I200" t="str">
        <v>Fully Meets</v>
      </c>
      <c r="J200">
        <v>18</v>
      </c>
    </row>
    <row r="201" spans="2:10" x14ac:dyDescent="0.25">
      <c r="B201" t="s">
        <v>3</v>
      </c>
      <c r="C201">
        <v>13</v>
      </c>
      <c r="I201" t="str">
        <v>Fully Meets</v>
      </c>
      <c r="J201">
        <v>11</v>
      </c>
    </row>
    <row r="202" spans="2:10" x14ac:dyDescent="0.25">
      <c r="B202" t="s">
        <v>1</v>
      </c>
      <c r="C202">
        <v>1</v>
      </c>
      <c r="I202" t="str">
        <v>Fully Meets</v>
      </c>
      <c r="J202">
        <v>13</v>
      </c>
    </row>
    <row r="203" spans="2:10" x14ac:dyDescent="0.25">
      <c r="B203" t="s">
        <v>2</v>
      </c>
      <c r="C203">
        <v>12</v>
      </c>
      <c r="I203" t="str">
        <v>Fully Meets</v>
      </c>
      <c r="J203">
        <v>17</v>
      </c>
    </row>
    <row r="204" spans="2:10" x14ac:dyDescent="0.25">
      <c r="B204" t="s">
        <v>2</v>
      </c>
      <c r="C204">
        <v>6</v>
      </c>
      <c r="I204" t="str">
        <v>Fully Meets</v>
      </c>
      <c r="J204">
        <v>19</v>
      </c>
    </row>
    <row r="205" spans="2:10" x14ac:dyDescent="0.25">
      <c r="B205" t="s">
        <v>2</v>
      </c>
      <c r="C205">
        <v>18</v>
      </c>
      <c r="I205" t="str">
        <v>Fully Meets</v>
      </c>
      <c r="J205">
        <v>10</v>
      </c>
    </row>
    <row r="206" spans="2:10" x14ac:dyDescent="0.25">
      <c r="B206" t="s">
        <v>2</v>
      </c>
      <c r="C206">
        <v>11</v>
      </c>
      <c r="I206" t="str">
        <v>Fully Meets</v>
      </c>
      <c r="J206">
        <v>11</v>
      </c>
    </row>
    <row r="207" spans="2:10" x14ac:dyDescent="0.25">
      <c r="B207" t="s">
        <v>2</v>
      </c>
      <c r="C207">
        <v>13</v>
      </c>
      <c r="I207" t="str">
        <v>Fully Meets</v>
      </c>
      <c r="J207">
        <v>2</v>
      </c>
    </row>
    <row r="208" spans="2:10" x14ac:dyDescent="0.25">
      <c r="B208" t="s">
        <v>2</v>
      </c>
      <c r="C208">
        <v>17</v>
      </c>
      <c r="I208" t="str">
        <v>Fully Meets</v>
      </c>
      <c r="J208">
        <v>4</v>
      </c>
    </row>
    <row r="209" spans="2:10" x14ac:dyDescent="0.25">
      <c r="B209" t="s">
        <v>2</v>
      </c>
      <c r="C209">
        <v>19</v>
      </c>
      <c r="I209" t="str">
        <v>Fully Meets</v>
      </c>
      <c r="J209">
        <v>5</v>
      </c>
    </row>
    <row r="210" spans="2:10" x14ac:dyDescent="0.25">
      <c r="B210" t="s">
        <v>2</v>
      </c>
      <c r="C210">
        <v>10</v>
      </c>
      <c r="I210" t="str">
        <v>Fully Meets</v>
      </c>
      <c r="J210">
        <v>17</v>
      </c>
    </row>
    <row r="211" spans="2:10" x14ac:dyDescent="0.25">
      <c r="B211" t="s">
        <v>2</v>
      </c>
      <c r="C211">
        <v>11</v>
      </c>
      <c r="I211" t="str">
        <v>Fully Meets</v>
      </c>
      <c r="J211">
        <v>1</v>
      </c>
    </row>
    <row r="212" spans="2:10" x14ac:dyDescent="0.25">
      <c r="B212" t="s">
        <v>1</v>
      </c>
      <c r="C212">
        <v>12</v>
      </c>
      <c r="I212" t="str">
        <v>Fully Meets</v>
      </c>
      <c r="J212">
        <v>18</v>
      </c>
    </row>
    <row r="213" spans="2:10" x14ac:dyDescent="0.25">
      <c r="B213" t="s">
        <v>2</v>
      </c>
      <c r="C213">
        <v>2</v>
      </c>
      <c r="I213" t="str">
        <v>Fully Meets</v>
      </c>
      <c r="J213">
        <v>7</v>
      </c>
    </row>
    <row r="214" spans="2:10" x14ac:dyDescent="0.25">
      <c r="B214" t="s">
        <v>2</v>
      </c>
      <c r="C214">
        <v>4</v>
      </c>
      <c r="I214" t="str">
        <v>Fully Meets</v>
      </c>
      <c r="J214">
        <v>19</v>
      </c>
    </row>
    <row r="215" spans="2:10" x14ac:dyDescent="0.25">
      <c r="B215" t="s">
        <v>2</v>
      </c>
      <c r="C215">
        <v>5</v>
      </c>
      <c r="I215" t="str">
        <v>Fully Meets</v>
      </c>
      <c r="J215">
        <v>5</v>
      </c>
    </row>
    <row r="216" spans="2:10" x14ac:dyDescent="0.25">
      <c r="B216" t="s">
        <v>4</v>
      </c>
      <c r="C216">
        <v>3</v>
      </c>
      <c r="I216" t="str">
        <v>Fully Meets</v>
      </c>
      <c r="J216">
        <v>6</v>
      </c>
    </row>
    <row r="217" spans="2:10" x14ac:dyDescent="0.25">
      <c r="B217" t="s">
        <v>2</v>
      </c>
      <c r="C217">
        <v>17</v>
      </c>
      <c r="I217" t="str">
        <v>Fully Meets</v>
      </c>
      <c r="J217">
        <v>14</v>
      </c>
    </row>
    <row r="218" spans="2:10" x14ac:dyDescent="0.25">
      <c r="B218" t="s">
        <v>2</v>
      </c>
      <c r="C218">
        <v>1</v>
      </c>
      <c r="I218" t="str">
        <v>Fully Meets</v>
      </c>
      <c r="J218">
        <v>13</v>
      </c>
    </row>
    <row r="219" spans="2:10" x14ac:dyDescent="0.25">
      <c r="B219" t="s">
        <v>1</v>
      </c>
      <c r="C219">
        <v>13</v>
      </c>
      <c r="I219" t="str">
        <v>Fully Meets</v>
      </c>
      <c r="J219">
        <v>15</v>
      </c>
    </row>
    <row r="220" spans="2:10" x14ac:dyDescent="0.25">
      <c r="B220" t="s">
        <v>3</v>
      </c>
      <c r="C220">
        <v>6</v>
      </c>
      <c r="I220" t="str">
        <v>Fully Meets</v>
      </c>
      <c r="J220">
        <v>9</v>
      </c>
    </row>
    <row r="221" spans="2:10" x14ac:dyDescent="0.25">
      <c r="B221" t="s">
        <v>2</v>
      </c>
      <c r="C221">
        <v>18</v>
      </c>
      <c r="I221" t="str">
        <v>Fully Meets</v>
      </c>
      <c r="J221">
        <v>14</v>
      </c>
    </row>
    <row r="222" spans="2:10" x14ac:dyDescent="0.25">
      <c r="B222" t="s">
        <v>2</v>
      </c>
      <c r="C222">
        <v>7</v>
      </c>
      <c r="I222" t="str">
        <v>Fully Meets</v>
      </c>
      <c r="J222">
        <v>14</v>
      </c>
    </row>
    <row r="223" spans="2:10" x14ac:dyDescent="0.25">
      <c r="B223" t="s">
        <v>1</v>
      </c>
      <c r="C223">
        <v>13</v>
      </c>
      <c r="I223" t="str">
        <v>Fully Meets</v>
      </c>
      <c r="J223">
        <v>16</v>
      </c>
    </row>
    <row r="224" spans="2:10" x14ac:dyDescent="0.25">
      <c r="B224" t="s">
        <v>2</v>
      </c>
      <c r="C224">
        <v>19</v>
      </c>
      <c r="I224" t="str">
        <v>Fully Meets</v>
      </c>
      <c r="J224">
        <v>4</v>
      </c>
    </row>
    <row r="225" spans="2:10" x14ac:dyDescent="0.25">
      <c r="B225" t="s">
        <v>3</v>
      </c>
      <c r="C225">
        <v>15</v>
      </c>
      <c r="I225" t="str">
        <v>Fully Meets</v>
      </c>
      <c r="J225">
        <v>10</v>
      </c>
    </row>
    <row r="226" spans="2:10" x14ac:dyDescent="0.25">
      <c r="B226" t="s">
        <v>3</v>
      </c>
      <c r="C226">
        <v>2</v>
      </c>
      <c r="I226" t="str">
        <v>Fully Meets</v>
      </c>
      <c r="J226">
        <v>19</v>
      </c>
    </row>
    <row r="227" spans="2:10" x14ac:dyDescent="0.25">
      <c r="B227" t="s">
        <v>2</v>
      </c>
      <c r="C227">
        <v>5</v>
      </c>
      <c r="I227" t="str">
        <v>Fully Meets</v>
      </c>
      <c r="J227">
        <v>4</v>
      </c>
    </row>
    <row r="228" spans="2:10" x14ac:dyDescent="0.25">
      <c r="B228" t="s">
        <v>1</v>
      </c>
      <c r="C228">
        <v>12</v>
      </c>
      <c r="I228" t="str">
        <v>Fully Meets</v>
      </c>
      <c r="J228">
        <v>11</v>
      </c>
    </row>
    <row r="229" spans="2:10" x14ac:dyDescent="0.25">
      <c r="B229" t="s">
        <v>2</v>
      </c>
      <c r="C229">
        <v>6</v>
      </c>
      <c r="I229" t="str">
        <v>Fully Meets</v>
      </c>
      <c r="J229">
        <v>10</v>
      </c>
    </row>
    <row r="230" spans="2:10" x14ac:dyDescent="0.25">
      <c r="B230" t="s">
        <v>2</v>
      </c>
      <c r="C230">
        <v>14</v>
      </c>
      <c r="I230" t="str">
        <v>Fully Meets</v>
      </c>
      <c r="J230">
        <v>13</v>
      </c>
    </row>
    <row r="231" spans="2:10" x14ac:dyDescent="0.25">
      <c r="B231" t="s">
        <v>1</v>
      </c>
      <c r="C231">
        <v>16</v>
      </c>
      <c r="I231" t="str">
        <v>Fully Meets</v>
      </c>
      <c r="J231">
        <v>11</v>
      </c>
    </row>
    <row r="232" spans="2:10" x14ac:dyDescent="0.25">
      <c r="B232" t="s">
        <v>2</v>
      </c>
      <c r="C232">
        <v>13</v>
      </c>
      <c r="I232" t="str">
        <v>Fully Meets</v>
      </c>
      <c r="J232">
        <v>15</v>
      </c>
    </row>
    <row r="233" spans="2:10" x14ac:dyDescent="0.25">
      <c r="B233" t="s">
        <v>2</v>
      </c>
      <c r="C233">
        <v>15</v>
      </c>
      <c r="I233" t="str">
        <v>Fully Meets</v>
      </c>
      <c r="J233">
        <v>12</v>
      </c>
    </row>
    <row r="234" spans="2:10" x14ac:dyDescent="0.25">
      <c r="B234" t="s">
        <v>2</v>
      </c>
      <c r="C234">
        <v>9</v>
      </c>
      <c r="I234" t="str">
        <v>Fully Meets</v>
      </c>
      <c r="J234">
        <v>17</v>
      </c>
    </row>
    <row r="235" spans="2:10" x14ac:dyDescent="0.25">
      <c r="B235" t="s">
        <v>2</v>
      </c>
      <c r="C235">
        <v>14</v>
      </c>
      <c r="I235" t="str">
        <v>Fully Meets</v>
      </c>
      <c r="J235">
        <v>8</v>
      </c>
    </row>
    <row r="236" spans="2:10" x14ac:dyDescent="0.25">
      <c r="B236" t="s">
        <v>2</v>
      </c>
      <c r="C236">
        <v>14</v>
      </c>
      <c r="I236" t="str">
        <v>Fully Meets</v>
      </c>
      <c r="J236">
        <v>4</v>
      </c>
    </row>
    <row r="237" spans="2:10" x14ac:dyDescent="0.25">
      <c r="B237" t="s">
        <v>2</v>
      </c>
      <c r="C237">
        <v>16</v>
      </c>
      <c r="I237" t="str">
        <v>Fully Meets</v>
      </c>
      <c r="J237">
        <v>13</v>
      </c>
    </row>
    <row r="238" spans="2:10" x14ac:dyDescent="0.25">
      <c r="B238" t="s">
        <v>2</v>
      </c>
      <c r="C238">
        <v>4</v>
      </c>
      <c r="I238" t="str">
        <v>Fully Meets</v>
      </c>
      <c r="J238">
        <v>8</v>
      </c>
    </row>
    <row r="239" spans="2:10" x14ac:dyDescent="0.25">
      <c r="B239" t="s">
        <v>2</v>
      </c>
      <c r="C239">
        <v>10</v>
      </c>
      <c r="I239" t="str">
        <v>Fully Meets</v>
      </c>
      <c r="J239">
        <v>2</v>
      </c>
    </row>
    <row r="240" spans="2:10" x14ac:dyDescent="0.25">
      <c r="B240" t="s">
        <v>2</v>
      </c>
      <c r="C240">
        <v>19</v>
      </c>
      <c r="I240" t="str">
        <v>Fully Meets</v>
      </c>
      <c r="J240">
        <v>7</v>
      </c>
    </row>
    <row r="241" spans="2:10" x14ac:dyDescent="0.25">
      <c r="B241" t="s">
        <v>2</v>
      </c>
      <c r="C241">
        <v>4</v>
      </c>
      <c r="I241" t="str">
        <v>Fully Meets</v>
      </c>
      <c r="J241">
        <v>13</v>
      </c>
    </row>
    <row r="242" spans="2:10" x14ac:dyDescent="0.25">
      <c r="B242" t="s">
        <v>2</v>
      </c>
      <c r="C242">
        <v>11</v>
      </c>
      <c r="I242" t="str">
        <v>Fully Meets</v>
      </c>
      <c r="J242">
        <v>2</v>
      </c>
    </row>
    <row r="243" spans="2:10" x14ac:dyDescent="0.25">
      <c r="B243" t="s">
        <v>1</v>
      </c>
      <c r="C243">
        <v>16</v>
      </c>
      <c r="I243" t="str">
        <v>Fully Meets</v>
      </c>
      <c r="J243">
        <v>2</v>
      </c>
    </row>
    <row r="244" spans="2:10" x14ac:dyDescent="0.25">
      <c r="B244" t="s">
        <v>2</v>
      </c>
      <c r="C244">
        <v>10</v>
      </c>
      <c r="I244" t="str">
        <v>Fully Meets</v>
      </c>
      <c r="J244">
        <v>14</v>
      </c>
    </row>
    <row r="245" spans="2:10" x14ac:dyDescent="0.25">
      <c r="B245" t="s">
        <v>2</v>
      </c>
      <c r="C245">
        <v>13</v>
      </c>
      <c r="I245" t="str">
        <v>Fully Meets</v>
      </c>
      <c r="J245">
        <v>7</v>
      </c>
    </row>
    <row r="246" spans="2:10" x14ac:dyDescent="0.25">
      <c r="B246" t="s">
        <v>2</v>
      </c>
      <c r="C246">
        <v>11</v>
      </c>
      <c r="I246" t="str">
        <v>Fully Meets</v>
      </c>
      <c r="J246">
        <v>15</v>
      </c>
    </row>
    <row r="247" spans="2:10" x14ac:dyDescent="0.25">
      <c r="B247" t="s">
        <v>3</v>
      </c>
      <c r="C247">
        <v>16</v>
      </c>
      <c r="I247" t="str">
        <v>Fully Meets</v>
      </c>
      <c r="J247">
        <v>16</v>
      </c>
    </row>
    <row r="248" spans="2:10" x14ac:dyDescent="0.25">
      <c r="B248" t="s">
        <v>1</v>
      </c>
      <c r="C248">
        <v>4</v>
      </c>
      <c r="I248" t="str">
        <v>Fully Meets</v>
      </c>
      <c r="J248">
        <v>2</v>
      </c>
    </row>
    <row r="249" spans="2:10" x14ac:dyDescent="0.25">
      <c r="B249" t="s">
        <v>2</v>
      </c>
      <c r="C249">
        <v>15</v>
      </c>
      <c r="I249" t="str">
        <v>Fully Meets</v>
      </c>
      <c r="J249">
        <v>20</v>
      </c>
    </row>
    <row r="250" spans="2:10" x14ac:dyDescent="0.25">
      <c r="B250" t="s">
        <v>2</v>
      </c>
      <c r="C250">
        <v>12</v>
      </c>
      <c r="I250" t="str">
        <v>Fully Meets</v>
      </c>
      <c r="J250">
        <v>17</v>
      </c>
    </row>
    <row r="251" spans="2:10" x14ac:dyDescent="0.25">
      <c r="B251" t="s">
        <v>2</v>
      </c>
      <c r="C251">
        <v>17</v>
      </c>
      <c r="I251" t="str">
        <v>Fully Meets</v>
      </c>
      <c r="J251">
        <v>16</v>
      </c>
    </row>
    <row r="252" spans="2:10" x14ac:dyDescent="0.25">
      <c r="B252" t="s">
        <v>2</v>
      </c>
      <c r="C252">
        <v>8</v>
      </c>
      <c r="I252" t="str">
        <v>Fully Meets</v>
      </c>
      <c r="J252">
        <v>19</v>
      </c>
    </row>
    <row r="253" spans="2:10" x14ac:dyDescent="0.25">
      <c r="B253" t="s">
        <v>2</v>
      </c>
      <c r="C253">
        <v>4</v>
      </c>
      <c r="I253" t="str">
        <v>Fully Meets</v>
      </c>
      <c r="J253">
        <v>13</v>
      </c>
    </row>
    <row r="254" spans="2:10" x14ac:dyDescent="0.25">
      <c r="B254" t="s">
        <v>2</v>
      </c>
      <c r="C254">
        <v>13</v>
      </c>
      <c r="I254" t="str">
        <v>Fully Meets</v>
      </c>
      <c r="J254">
        <v>15</v>
      </c>
    </row>
    <row r="255" spans="2:10" x14ac:dyDescent="0.25">
      <c r="B255" t="s">
        <v>2</v>
      </c>
      <c r="C255">
        <v>8</v>
      </c>
      <c r="I255" t="str">
        <v>Fully Meets</v>
      </c>
      <c r="J255">
        <v>9</v>
      </c>
    </row>
    <row r="256" spans="2:10" x14ac:dyDescent="0.25">
      <c r="B256" t="s">
        <v>2</v>
      </c>
      <c r="C256">
        <v>2</v>
      </c>
      <c r="I256" t="str">
        <v>Fully Meets</v>
      </c>
      <c r="J256">
        <v>9</v>
      </c>
    </row>
    <row r="257" spans="2:10" x14ac:dyDescent="0.25">
      <c r="B257" t="s">
        <v>3</v>
      </c>
      <c r="C257">
        <v>4</v>
      </c>
      <c r="I257" t="str">
        <v>Fully Meets</v>
      </c>
      <c r="J257">
        <v>4</v>
      </c>
    </row>
    <row r="258" spans="2:10" x14ac:dyDescent="0.25">
      <c r="B258" t="s">
        <v>2</v>
      </c>
      <c r="C258">
        <v>7</v>
      </c>
      <c r="I258" t="str">
        <v>Fully Meets</v>
      </c>
      <c r="J258">
        <v>18</v>
      </c>
    </row>
    <row r="259" spans="2:10" x14ac:dyDescent="0.25">
      <c r="B259" t="s">
        <v>2</v>
      </c>
      <c r="C259">
        <v>13</v>
      </c>
      <c r="I259" t="str">
        <v>Fully Meets</v>
      </c>
      <c r="J259">
        <v>12</v>
      </c>
    </row>
    <row r="260" spans="2:10" x14ac:dyDescent="0.25">
      <c r="B260" t="s">
        <v>2</v>
      </c>
      <c r="C260">
        <v>2</v>
      </c>
      <c r="I260" t="str">
        <v>Fully Meets</v>
      </c>
      <c r="J260">
        <v>10</v>
      </c>
    </row>
    <row r="261" spans="2:10" x14ac:dyDescent="0.25">
      <c r="B261" t="s">
        <v>2</v>
      </c>
      <c r="C261">
        <v>2</v>
      </c>
      <c r="I261" t="str">
        <v>Fully Meets</v>
      </c>
      <c r="J261">
        <v>13</v>
      </c>
    </row>
    <row r="262" spans="2:10" x14ac:dyDescent="0.25">
      <c r="B262" t="s">
        <v>2</v>
      </c>
      <c r="C262">
        <v>14</v>
      </c>
      <c r="I262" t="str">
        <v>Fully Meets</v>
      </c>
      <c r="J262">
        <v>14</v>
      </c>
    </row>
    <row r="263" spans="2:10" x14ac:dyDescent="0.25">
      <c r="B263" t="s">
        <v>2</v>
      </c>
      <c r="C263">
        <v>7</v>
      </c>
      <c r="I263" t="str">
        <v>Fully Meets</v>
      </c>
      <c r="J263">
        <v>11</v>
      </c>
    </row>
    <row r="264" spans="2:10" x14ac:dyDescent="0.25">
      <c r="B264" t="s">
        <v>2</v>
      </c>
      <c r="C264">
        <v>15</v>
      </c>
      <c r="I264" t="str">
        <v>Fully Meets</v>
      </c>
      <c r="J264">
        <v>3</v>
      </c>
    </row>
    <row r="265" spans="2:10" x14ac:dyDescent="0.25">
      <c r="B265" t="s">
        <v>2</v>
      </c>
      <c r="C265">
        <v>16</v>
      </c>
      <c r="I265" t="str">
        <v>Fully Meets</v>
      </c>
      <c r="J265">
        <v>18</v>
      </c>
    </row>
    <row r="266" spans="2:10" x14ac:dyDescent="0.25">
      <c r="B266" t="s">
        <v>2</v>
      </c>
      <c r="C266">
        <v>2</v>
      </c>
      <c r="I266" t="str">
        <v>Fully Meets</v>
      </c>
      <c r="J266">
        <v>1</v>
      </c>
    </row>
    <row r="267" spans="2:10" x14ac:dyDescent="0.25">
      <c r="B267" t="s">
        <v>2</v>
      </c>
      <c r="C267">
        <v>20</v>
      </c>
      <c r="I267" t="str">
        <v>Fully Meets</v>
      </c>
      <c r="J267">
        <v>15</v>
      </c>
    </row>
    <row r="268" spans="2:10" x14ac:dyDescent="0.25">
      <c r="B268" t="s">
        <v>1</v>
      </c>
      <c r="C268">
        <v>4</v>
      </c>
      <c r="I268" t="str">
        <v>Fully Meets</v>
      </c>
      <c r="J268">
        <v>4</v>
      </c>
    </row>
    <row r="269" spans="2:10" x14ac:dyDescent="0.25">
      <c r="B269" t="s">
        <v>3</v>
      </c>
      <c r="C269">
        <v>16</v>
      </c>
      <c r="I269" t="str">
        <v>Fully Meets</v>
      </c>
      <c r="J269">
        <v>11</v>
      </c>
    </row>
    <row r="270" spans="2:10" x14ac:dyDescent="0.25">
      <c r="B270" t="s">
        <v>2</v>
      </c>
      <c r="C270">
        <v>17</v>
      </c>
      <c r="I270" t="str">
        <v>Fully Meets</v>
      </c>
      <c r="J270">
        <v>9</v>
      </c>
    </row>
    <row r="271" spans="2:10" x14ac:dyDescent="0.25">
      <c r="B271" t="s">
        <v>2</v>
      </c>
      <c r="C271">
        <v>16</v>
      </c>
      <c r="I271" t="str">
        <v>Fully Meets</v>
      </c>
      <c r="J271">
        <v>5</v>
      </c>
    </row>
    <row r="272" spans="2:10" x14ac:dyDescent="0.25">
      <c r="B272" t="s">
        <v>2</v>
      </c>
      <c r="C272">
        <v>19</v>
      </c>
      <c r="I272" t="str">
        <v>Fully Meets</v>
      </c>
      <c r="J272">
        <v>8</v>
      </c>
    </row>
    <row r="273" spans="2:10" x14ac:dyDescent="0.25">
      <c r="B273" t="s">
        <v>2</v>
      </c>
      <c r="C273">
        <v>13</v>
      </c>
      <c r="I273" t="str">
        <v>Fully Meets</v>
      </c>
      <c r="J273">
        <v>16</v>
      </c>
    </row>
    <row r="274" spans="2:10" x14ac:dyDescent="0.25">
      <c r="B274" t="s">
        <v>4</v>
      </c>
      <c r="C274">
        <v>20</v>
      </c>
      <c r="I274" t="str">
        <v>Fully Meets</v>
      </c>
      <c r="J274">
        <v>19</v>
      </c>
    </row>
    <row r="275" spans="2:10" x14ac:dyDescent="0.25">
      <c r="B275" t="s">
        <v>2</v>
      </c>
      <c r="C275">
        <v>15</v>
      </c>
      <c r="I275" t="str">
        <v>Fully Meets</v>
      </c>
      <c r="J275">
        <v>11</v>
      </c>
    </row>
    <row r="276" spans="2:10" x14ac:dyDescent="0.25">
      <c r="B276" t="s">
        <v>1</v>
      </c>
      <c r="C276">
        <v>16</v>
      </c>
      <c r="I276" t="str">
        <v>Fully Meets</v>
      </c>
      <c r="J276">
        <v>9</v>
      </c>
    </row>
    <row r="277" spans="2:10" x14ac:dyDescent="0.25">
      <c r="B277" t="s">
        <v>2</v>
      </c>
      <c r="C277">
        <v>9</v>
      </c>
      <c r="I277" t="str">
        <v>Fully Meets</v>
      </c>
      <c r="J277">
        <v>7</v>
      </c>
    </row>
    <row r="278" spans="2:10" x14ac:dyDescent="0.25">
      <c r="B278" t="s">
        <v>4</v>
      </c>
      <c r="C278">
        <v>5</v>
      </c>
      <c r="I278" t="str">
        <v>Fully Meets</v>
      </c>
      <c r="J278">
        <v>4</v>
      </c>
    </row>
    <row r="279" spans="2:10" x14ac:dyDescent="0.25">
      <c r="B279" t="s">
        <v>2</v>
      </c>
      <c r="C279">
        <v>9</v>
      </c>
      <c r="I279" t="str">
        <v>Fully Meets</v>
      </c>
      <c r="J279">
        <v>5</v>
      </c>
    </row>
    <row r="280" spans="2:10" x14ac:dyDescent="0.25">
      <c r="B280" t="s">
        <v>2</v>
      </c>
      <c r="C280">
        <v>4</v>
      </c>
      <c r="I280" t="str">
        <v>Fully Meets</v>
      </c>
      <c r="J280">
        <v>17</v>
      </c>
    </row>
    <row r="281" spans="2:10" x14ac:dyDescent="0.25">
      <c r="B281" t="s">
        <v>2</v>
      </c>
      <c r="C281">
        <v>18</v>
      </c>
      <c r="I281" t="str">
        <v>Fully Meets</v>
      </c>
      <c r="J281">
        <v>7</v>
      </c>
    </row>
    <row r="282" spans="2:10" x14ac:dyDescent="0.25">
      <c r="B282" t="s">
        <v>2</v>
      </c>
      <c r="C282">
        <v>12</v>
      </c>
      <c r="I282" t="str">
        <v>Fully Meets</v>
      </c>
      <c r="J282">
        <v>11</v>
      </c>
    </row>
    <row r="283" spans="2:10" x14ac:dyDescent="0.25">
      <c r="B283" t="s">
        <v>2</v>
      </c>
      <c r="C283">
        <v>10</v>
      </c>
      <c r="I283" t="str">
        <v>Fully Meets</v>
      </c>
      <c r="J283">
        <v>7</v>
      </c>
    </row>
    <row r="284" spans="2:10" x14ac:dyDescent="0.25">
      <c r="B284" t="s">
        <v>2</v>
      </c>
      <c r="C284">
        <v>13</v>
      </c>
      <c r="I284" t="str">
        <v>Fully Meets</v>
      </c>
      <c r="J284">
        <v>9</v>
      </c>
    </row>
    <row r="285" spans="2:10" x14ac:dyDescent="0.25">
      <c r="B285" t="s">
        <v>1</v>
      </c>
      <c r="C285">
        <v>1</v>
      </c>
      <c r="I285" t="str">
        <v>Fully Meets</v>
      </c>
      <c r="J285">
        <v>16</v>
      </c>
    </row>
    <row r="286" spans="2:10" x14ac:dyDescent="0.25">
      <c r="B286" t="s">
        <v>2</v>
      </c>
      <c r="C286">
        <v>14</v>
      </c>
      <c r="I286" t="str">
        <v>Fully Meets</v>
      </c>
      <c r="J286">
        <v>14</v>
      </c>
    </row>
    <row r="287" spans="2:10" x14ac:dyDescent="0.25">
      <c r="B287" t="s">
        <v>2</v>
      </c>
      <c r="C287">
        <v>11</v>
      </c>
      <c r="I287" t="str">
        <v>Fully Meets</v>
      </c>
      <c r="J287">
        <v>13</v>
      </c>
    </row>
    <row r="288" spans="2:10" x14ac:dyDescent="0.25">
      <c r="B288" t="s">
        <v>2</v>
      </c>
      <c r="C288">
        <v>3</v>
      </c>
      <c r="I288" t="str">
        <v>Fully Meets</v>
      </c>
      <c r="J288">
        <v>11</v>
      </c>
    </row>
    <row r="289" spans="2:10" x14ac:dyDescent="0.25">
      <c r="B289" t="s">
        <v>2</v>
      </c>
      <c r="C289">
        <v>18</v>
      </c>
      <c r="I289" t="str">
        <v>Fully Meets</v>
      </c>
      <c r="J289">
        <v>2</v>
      </c>
    </row>
    <row r="290" spans="2:10" x14ac:dyDescent="0.25">
      <c r="B290" t="s">
        <v>2</v>
      </c>
      <c r="C290">
        <v>1</v>
      </c>
    </row>
    <row r="291" spans="2:10" x14ac:dyDescent="0.25">
      <c r="B291" t="s">
        <v>2</v>
      </c>
      <c r="C291">
        <v>15</v>
      </c>
    </row>
    <row r="292" spans="2:10" x14ac:dyDescent="0.25">
      <c r="B292" t="s">
        <v>2</v>
      </c>
      <c r="C292">
        <v>4</v>
      </c>
    </row>
    <row r="293" spans="2:10" x14ac:dyDescent="0.25">
      <c r="B293" t="s">
        <v>1</v>
      </c>
      <c r="C293">
        <v>6</v>
      </c>
    </row>
    <row r="294" spans="2:10" x14ac:dyDescent="0.25">
      <c r="B294" t="s">
        <v>3</v>
      </c>
      <c r="C294">
        <v>18</v>
      </c>
    </row>
    <row r="295" spans="2:10" x14ac:dyDescent="0.25">
      <c r="B295" t="s">
        <v>2</v>
      </c>
      <c r="C295">
        <v>11</v>
      </c>
    </row>
    <row r="296" spans="2:10" x14ac:dyDescent="0.25">
      <c r="B296" t="s">
        <v>2</v>
      </c>
      <c r="C296">
        <v>9</v>
      </c>
    </row>
    <row r="297" spans="2:10" x14ac:dyDescent="0.25">
      <c r="B297" t="s">
        <v>2</v>
      </c>
      <c r="C297">
        <v>5</v>
      </c>
    </row>
    <row r="298" spans="2:10" x14ac:dyDescent="0.25">
      <c r="B298" t="s">
        <v>2</v>
      </c>
      <c r="C298">
        <v>8</v>
      </c>
    </row>
    <row r="299" spans="2:10" x14ac:dyDescent="0.25">
      <c r="B299" t="s">
        <v>2</v>
      </c>
      <c r="C299">
        <v>16</v>
      </c>
    </row>
    <row r="300" spans="2:10" x14ac:dyDescent="0.25">
      <c r="B300" t="s">
        <v>1</v>
      </c>
      <c r="C300">
        <v>15</v>
      </c>
    </row>
    <row r="301" spans="2:10" x14ac:dyDescent="0.25">
      <c r="B301" t="s">
        <v>2</v>
      </c>
      <c r="C301">
        <v>19</v>
      </c>
    </row>
    <row r="302" spans="2:10" x14ac:dyDescent="0.25">
      <c r="B302" t="s">
        <v>2</v>
      </c>
      <c r="C302">
        <v>11</v>
      </c>
    </row>
    <row r="303" spans="2:10" x14ac:dyDescent="0.25">
      <c r="B303" t="s">
        <v>2</v>
      </c>
      <c r="C303">
        <v>9</v>
      </c>
    </row>
    <row r="304" spans="2:10" x14ac:dyDescent="0.25">
      <c r="B304" t="s">
        <v>1</v>
      </c>
      <c r="C304">
        <v>18</v>
      </c>
    </row>
    <row r="305" spans="2:3" x14ac:dyDescent="0.25">
      <c r="B305" t="s">
        <v>2</v>
      </c>
      <c r="C305">
        <v>7</v>
      </c>
    </row>
    <row r="306" spans="2:3" x14ac:dyDescent="0.25">
      <c r="B306" t="s">
        <v>2</v>
      </c>
      <c r="C306">
        <v>4</v>
      </c>
    </row>
    <row r="307" spans="2:3" x14ac:dyDescent="0.25">
      <c r="B307" t="s">
        <v>2</v>
      </c>
      <c r="C307">
        <v>5</v>
      </c>
    </row>
    <row r="308" spans="2:3" x14ac:dyDescent="0.25">
      <c r="B308" t="s">
        <v>3</v>
      </c>
      <c r="C308">
        <v>13</v>
      </c>
    </row>
    <row r="309" spans="2:3" x14ac:dyDescent="0.25">
      <c r="B309" t="s">
        <v>2</v>
      </c>
      <c r="C309">
        <v>17</v>
      </c>
    </row>
    <row r="310" spans="2:3" x14ac:dyDescent="0.25">
      <c r="B310" t="s">
        <v>2</v>
      </c>
      <c r="C310">
        <v>7</v>
      </c>
    </row>
    <row r="311" spans="2:3" x14ac:dyDescent="0.25">
      <c r="B311" t="s">
        <v>2</v>
      </c>
      <c r="C311">
        <v>11</v>
      </c>
    </row>
    <row r="312" spans="2:3" x14ac:dyDescent="0.25">
      <c r="B312" t="s">
        <v>2</v>
      </c>
      <c r="C312">
        <v>7</v>
      </c>
    </row>
    <row r="313" spans="2:3" x14ac:dyDescent="0.25">
      <c r="B313" t="s">
        <v>2</v>
      </c>
      <c r="C313">
        <v>9</v>
      </c>
    </row>
    <row r="314" spans="2:3" x14ac:dyDescent="0.25">
      <c r="B314" t="s">
        <v>2</v>
      </c>
      <c r="C314">
        <v>16</v>
      </c>
    </row>
    <row r="315" spans="2:3" x14ac:dyDescent="0.25">
      <c r="B315" t="s">
        <v>1</v>
      </c>
      <c r="C315">
        <v>7</v>
      </c>
    </row>
    <row r="316" spans="2:3" x14ac:dyDescent="0.25">
      <c r="B316" t="s">
        <v>2</v>
      </c>
      <c r="C316">
        <v>14</v>
      </c>
    </row>
    <row r="317" spans="2:3" x14ac:dyDescent="0.25">
      <c r="B317" t="s">
        <v>2</v>
      </c>
      <c r="C317">
        <v>13</v>
      </c>
    </row>
    <row r="318" spans="2:3" x14ac:dyDescent="0.25">
      <c r="B318" t="s">
        <v>4</v>
      </c>
      <c r="C318">
        <v>4</v>
      </c>
    </row>
    <row r="319" spans="2:3" x14ac:dyDescent="0.25">
      <c r="B319" t="s">
        <v>1</v>
      </c>
      <c r="C319">
        <v>16</v>
      </c>
    </row>
    <row r="320" spans="2:3" x14ac:dyDescent="0.25">
      <c r="B320" t="s">
        <v>2</v>
      </c>
      <c r="C320">
        <v>11</v>
      </c>
    </row>
    <row r="321" spans="2:3" x14ac:dyDescent="0.25">
      <c r="B321" t="s">
        <v>2</v>
      </c>
      <c r="C321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2FD9-223E-4C7F-AF96-853E20A4A87F}">
  <dimension ref="A1:F35"/>
  <sheetViews>
    <sheetView workbookViewId="0">
      <selection activeCell="N29" sqref="N29"/>
    </sheetView>
  </sheetViews>
  <sheetFormatPr defaultRowHeight="15" x14ac:dyDescent="0.25"/>
  <cols>
    <col min="2" max="2" width="31.28515625" customWidth="1"/>
    <col min="3" max="3" width="19.85546875" bestFit="1" customWidth="1"/>
    <col min="4" max="4" width="11.42578125" bestFit="1" customWidth="1"/>
    <col min="5" max="5" width="19.5703125" bestFit="1" customWidth="1"/>
    <col min="6" max="6" width="8.140625" bestFit="1" customWidth="1"/>
  </cols>
  <sheetData>
    <row r="1" spans="1:6" x14ac:dyDescent="0.25">
      <c r="A1" s="4">
        <v>2</v>
      </c>
      <c r="B1" s="4" t="s">
        <v>60</v>
      </c>
    </row>
    <row r="2" spans="1:6" x14ac:dyDescent="0.25">
      <c r="B2" t="s">
        <v>63</v>
      </c>
    </row>
    <row r="3" spans="1:6" x14ac:dyDescent="0.25">
      <c r="B3" t="s">
        <v>62</v>
      </c>
    </row>
    <row r="5" spans="1:6" x14ac:dyDescent="0.25">
      <c r="A5" s="4">
        <v>2.1</v>
      </c>
      <c r="B5" s="4" t="s">
        <v>67</v>
      </c>
    </row>
    <row r="6" spans="1:6" x14ac:dyDescent="0.25">
      <c r="B6" s="1" t="s">
        <v>46</v>
      </c>
      <c r="C6" s="1" t="s">
        <v>0</v>
      </c>
    </row>
    <row r="7" spans="1:6" x14ac:dyDescent="0.25">
      <c r="B7" s="1" t="s">
        <v>45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B8" t="s">
        <v>11</v>
      </c>
      <c r="C8" s="2">
        <v>0.1</v>
      </c>
      <c r="D8" s="2">
        <v>0.85</v>
      </c>
      <c r="E8" s="2">
        <v>0</v>
      </c>
      <c r="F8" s="2">
        <v>0.05</v>
      </c>
    </row>
    <row r="9" spans="1:6" x14ac:dyDescent="0.25">
      <c r="B9" t="s">
        <v>27</v>
      </c>
      <c r="C9" s="2">
        <v>7.1428571428571425E-2</v>
      </c>
      <c r="D9" s="2">
        <v>0.7142857142857143</v>
      </c>
      <c r="E9" s="2">
        <v>0.14285714285714285</v>
      </c>
      <c r="F9" s="2">
        <v>7.1428571428571425E-2</v>
      </c>
    </row>
    <row r="10" spans="1:6" x14ac:dyDescent="0.25">
      <c r="B10" t="s">
        <v>21</v>
      </c>
      <c r="C10" s="2">
        <v>0.18181818181818182</v>
      </c>
      <c r="D10" s="2">
        <v>0.81818181818181823</v>
      </c>
      <c r="E10" s="2">
        <v>0</v>
      </c>
      <c r="F10" s="2">
        <v>0</v>
      </c>
    </row>
    <row r="11" spans="1:6" x14ac:dyDescent="0.25">
      <c r="B11" t="s">
        <v>13</v>
      </c>
      <c r="C11" s="2">
        <v>0</v>
      </c>
      <c r="D11" s="2">
        <v>0.66666666666666663</v>
      </c>
      <c r="E11" s="2">
        <v>0.22222222222222221</v>
      </c>
      <c r="F11" s="2">
        <v>0.1111111111111111</v>
      </c>
    </row>
    <row r="12" spans="1:6" x14ac:dyDescent="0.25">
      <c r="B12" t="s">
        <v>16</v>
      </c>
      <c r="C12" s="2">
        <v>0</v>
      </c>
      <c r="D12" s="2">
        <v>1</v>
      </c>
      <c r="E12" s="2">
        <v>0</v>
      </c>
      <c r="F12" s="2">
        <v>0</v>
      </c>
    </row>
    <row r="13" spans="1:6" x14ac:dyDescent="0.25">
      <c r="B13" t="s">
        <v>12</v>
      </c>
      <c r="C13" s="2">
        <v>0</v>
      </c>
      <c r="D13" s="2">
        <v>0.5714285714285714</v>
      </c>
      <c r="E13" s="2">
        <v>0.42857142857142855</v>
      </c>
      <c r="F13" s="2">
        <v>0</v>
      </c>
    </row>
    <row r="14" spans="1:6" x14ac:dyDescent="0.25">
      <c r="B14" t="s">
        <v>24</v>
      </c>
      <c r="C14" s="2">
        <v>0</v>
      </c>
      <c r="D14" s="2">
        <v>1</v>
      </c>
      <c r="E14" s="2">
        <v>0</v>
      </c>
      <c r="F14" s="2">
        <v>0</v>
      </c>
    </row>
    <row r="15" spans="1:6" x14ac:dyDescent="0.25">
      <c r="B15" t="s">
        <v>26</v>
      </c>
      <c r="C15" s="2">
        <v>0</v>
      </c>
      <c r="D15" s="2">
        <v>1</v>
      </c>
      <c r="E15" s="2">
        <v>0</v>
      </c>
      <c r="F15" s="2">
        <v>0</v>
      </c>
    </row>
    <row r="16" spans="1:6" x14ac:dyDescent="0.25">
      <c r="B16" t="s">
        <v>25</v>
      </c>
      <c r="C16" s="2">
        <v>0.25</v>
      </c>
      <c r="D16" s="2">
        <v>0.75</v>
      </c>
      <c r="E16" s="2">
        <v>0</v>
      </c>
      <c r="F16" s="2">
        <v>0</v>
      </c>
    </row>
    <row r="17" spans="2:6" x14ac:dyDescent="0.25">
      <c r="B17" t="s">
        <v>23</v>
      </c>
      <c r="C17" s="2">
        <v>0</v>
      </c>
      <c r="D17" s="2">
        <v>0.5</v>
      </c>
      <c r="E17" s="2">
        <v>0.25</v>
      </c>
      <c r="F17" s="2">
        <v>0.25</v>
      </c>
    </row>
    <row r="18" spans="2:6" x14ac:dyDescent="0.25">
      <c r="B18" t="s">
        <v>22</v>
      </c>
      <c r="C18" s="2">
        <v>0</v>
      </c>
      <c r="D18" s="2">
        <v>0.75</v>
      </c>
      <c r="E18" s="2">
        <v>0.25</v>
      </c>
      <c r="F18" s="2">
        <v>0</v>
      </c>
    </row>
    <row r="19" spans="2:6" x14ac:dyDescent="0.25">
      <c r="B19" t="s">
        <v>20</v>
      </c>
      <c r="C19" s="2">
        <v>0</v>
      </c>
      <c r="D19" s="2">
        <v>0.75</v>
      </c>
      <c r="E19" s="2">
        <v>0.25</v>
      </c>
      <c r="F19" s="2">
        <v>0</v>
      </c>
    </row>
    <row r="20" spans="2:6" x14ac:dyDescent="0.25">
      <c r="B20" t="s">
        <v>18</v>
      </c>
      <c r="C20" s="2">
        <v>0.33333333333333331</v>
      </c>
      <c r="D20" s="2">
        <v>0.66666666666666663</v>
      </c>
      <c r="E20" s="2">
        <v>0</v>
      </c>
      <c r="F20" s="2">
        <v>0</v>
      </c>
    </row>
    <row r="21" spans="2:6" x14ac:dyDescent="0.25">
      <c r="B21" t="s">
        <v>19</v>
      </c>
      <c r="C21" s="2">
        <v>0</v>
      </c>
      <c r="D21" s="2">
        <v>1</v>
      </c>
      <c r="E21" s="2">
        <v>0</v>
      </c>
      <c r="F21" s="2">
        <v>0</v>
      </c>
    </row>
    <row r="22" spans="2:6" x14ac:dyDescent="0.25">
      <c r="B22" t="s">
        <v>14</v>
      </c>
      <c r="C22" s="2">
        <v>0</v>
      </c>
      <c r="D22" s="2">
        <v>0</v>
      </c>
      <c r="E22" s="2">
        <v>0</v>
      </c>
      <c r="F22" s="2">
        <v>1</v>
      </c>
    </row>
    <row r="23" spans="2:6" x14ac:dyDescent="0.25">
      <c r="B23" t="s">
        <v>15</v>
      </c>
      <c r="C23" s="2">
        <v>1</v>
      </c>
      <c r="D23" s="2">
        <v>0</v>
      </c>
      <c r="E23" s="2">
        <v>0</v>
      </c>
      <c r="F23" s="2">
        <v>0</v>
      </c>
    </row>
    <row r="24" spans="2:6" x14ac:dyDescent="0.25">
      <c r="B24" t="s">
        <v>17</v>
      </c>
      <c r="C24" s="2">
        <v>0</v>
      </c>
      <c r="D24" s="2">
        <v>1</v>
      </c>
      <c r="E24" s="2">
        <v>0</v>
      </c>
      <c r="F24" s="2">
        <v>0</v>
      </c>
    </row>
    <row r="25" spans="2:6" x14ac:dyDescent="0.25">
      <c r="B25" t="s">
        <v>5</v>
      </c>
      <c r="C25" s="2">
        <v>7.6923076923076927E-2</v>
      </c>
      <c r="D25" s="2">
        <v>0.77884615384615385</v>
      </c>
      <c r="E25" s="2">
        <v>9.6153846153846159E-2</v>
      </c>
      <c r="F25" s="2">
        <v>4.807692307692308E-2</v>
      </c>
    </row>
    <row r="26" spans="2:6" x14ac:dyDescent="0.25">
      <c r="B26" t="s">
        <v>74</v>
      </c>
    </row>
    <row r="27" spans="2:6" x14ac:dyDescent="0.25">
      <c r="B27" t="s">
        <v>75</v>
      </c>
    </row>
    <row r="29" spans="2:6" x14ac:dyDescent="0.25">
      <c r="B29" s="1" t="s">
        <v>46</v>
      </c>
      <c r="C29" s="1" t="s">
        <v>0</v>
      </c>
    </row>
    <row r="30" spans="2:6" x14ac:dyDescent="0.25">
      <c r="B30" s="1" t="s">
        <v>71</v>
      </c>
      <c r="C30" t="s">
        <v>1</v>
      </c>
      <c r="D30" t="s">
        <v>2</v>
      </c>
      <c r="E30" t="s">
        <v>3</v>
      </c>
      <c r="F30" t="s">
        <v>4</v>
      </c>
    </row>
    <row r="31" spans="2:6" x14ac:dyDescent="0.25">
      <c r="B31" t="s">
        <v>72</v>
      </c>
      <c r="C31" s="2">
        <v>6.25E-2</v>
      </c>
      <c r="D31" s="2">
        <v>0.5</v>
      </c>
      <c r="E31" s="2">
        <v>0.3125</v>
      </c>
      <c r="F31" s="2">
        <v>0.125</v>
      </c>
    </row>
    <row r="32" spans="2:6" x14ac:dyDescent="0.25">
      <c r="B32" t="s">
        <v>73</v>
      </c>
      <c r="C32" s="2">
        <v>7.9545454545454544E-2</v>
      </c>
      <c r="D32" s="2">
        <v>0.82954545454545459</v>
      </c>
      <c r="E32" s="2">
        <v>5.6818181818181816E-2</v>
      </c>
      <c r="F32" s="2">
        <v>3.4090909090909088E-2</v>
      </c>
    </row>
    <row r="33" spans="2:6" x14ac:dyDescent="0.25">
      <c r="B33" t="s">
        <v>5</v>
      </c>
      <c r="C33" s="2">
        <v>7.6923076923076927E-2</v>
      </c>
      <c r="D33" s="2">
        <v>0.77884615384615385</v>
      </c>
      <c r="E33" s="2">
        <v>9.6153846153846159E-2</v>
      </c>
      <c r="F33" s="2">
        <v>4.807692307692308E-2</v>
      </c>
    </row>
    <row r="34" spans="2:6" x14ac:dyDescent="0.25">
      <c r="B34" t="s">
        <v>76</v>
      </c>
    </row>
    <row r="35" spans="2:6" x14ac:dyDescent="0.25">
      <c r="B35" s="4" t="s">
        <v>77</v>
      </c>
    </row>
  </sheetData>
  <conditionalFormatting pivot="1" sqref="C8:F24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C8:C24">
    <cfRule type="colorScale" priority="5">
      <colorScale>
        <cfvo type="min"/>
        <cfvo type="percentile" val="90"/>
        <color theme="0"/>
        <color rgb="FFFFEF9C"/>
      </colorScale>
    </cfRule>
  </conditionalFormatting>
  <conditionalFormatting pivot="1" sqref="E8:F24">
    <cfRule type="colorScale" priority="4">
      <colorScale>
        <cfvo type="min"/>
        <cfvo type="percentile" val="90"/>
        <color theme="0"/>
        <color rgb="FFFF8B8B"/>
      </colorScale>
    </cfRule>
  </conditionalFormatting>
  <conditionalFormatting pivot="1" sqref="C31:F32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C31:C32">
    <cfRule type="colorScale" priority="2">
      <colorScale>
        <cfvo type="min"/>
        <cfvo type="max"/>
        <color theme="0"/>
        <color rgb="FFFFEF9C"/>
      </colorScale>
    </cfRule>
  </conditionalFormatting>
  <conditionalFormatting pivot="1" sqref="E31:F32">
    <cfRule type="colorScale" priority="1">
      <colorScale>
        <cfvo type="min"/>
        <cfvo type="percentile" val="70"/>
        <color theme="0"/>
        <color rgb="FFFF8B8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FEF87-D433-4B26-BBD5-6EDA573E9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EDA comparing performance score</vt:lpstr>
      <vt:lpstr>Statistical Model</vt:lpstr>
      <vt:lpstr>Appendix</vt:lpstr>
      <vt:lpstr>EDA comparing terminatn chance</vt:lpstr>
      <vt:lpstr>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2015-06-05T18:17:20Z</dcterms:created>
  <dcterms:modified xsi:type="dcterms:W3CDTF">2025-09-20T12:49:00Z</dcterms:modified>
</cp:coreProperties>
</file>