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6E212EC4-297C-4A11-9234-A5D6775D03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3" i="1" l="1"/>
  <c r="L43" i="1"/>
  <c r="K43" i="1"/>
  <c r="T42" i="1"/>
  <c r="L42" i="1"/>
  <c r="K42" i="1"/>
  <c r="T41" i="1"/>
  <c r="L41" i="1"/>
  <c r="K41" i="1"/>
  <c r="T40" i="1"/>
  <c r="L40" i="1"/>
  <c r="K40" i="1"/>
  <c r="T39" i="1"/>
  <c r="L39" i="1"/>
  <c r="K39" i="1"/>
  <c r="T38" i="1"/>
  <c r="L38" i="1"/>
  <c r="K38" i="1"/>
  <c r="T37" i="1"/>
  <c r="L37" i="1"/>
  <c r="K37" i="1"/>
  <c r="T36" i="1"/>
  <c r="L36" i="1"/>
  <c r="K36" i="1"/>
  <c r="T35" i="1"/>
  <c r="L35" i="1"/>
  <c r="K35" i="1"/>
  <c r="T34" i="1"/>
  <c r="L34" i="1"/>
  <c r="K34" i="1"/>
  <c r="T33" i="1"/>
  <c r="L33" i="1"/>
  <c r="K33" i="1"/>
  <c r="T32" i="1"/>
  <c r="L32" i="1"/>
  <c r="K32" i="1"/>
  <c r="T31" i="1"/>
  <c r="L31" i="1"/>
  <c r="K31" i="1"/>
  <c r="T30" i="1"/>
  <c r="L30" i="1"/>
  <c r="K30" i="1"/>
  <c r="T29" i="1"/>
  <c r="L29" i="1"/>
  <c r="K29" i="1"/>
  <c r="T28" i="1"/>
  <c r="L28" i="1"/>
  <c r="K28" i="1"/>
  <c r="T27" i="1"/>
  <c r="L27" i="1"/>
  <c r="K27" i="1"/>
  <c r="T26" i="1"/>
  <c r="L26" i="1"/>
  <c r="K26" i="1"/>
  <c r="T25" i="1"/>
  <c r="L25" i="1"/>
  <c r="K25" i="1"/>
  <c r="T24" i="1"/>
  <c r="L24" i="1"/>
  <c r="K24" i="1"/>
  <c r="T23" i="1"/>
  <c r="L23" i="1"/>
  <c r="K23" i="1"/>
  <c r="T22" i="1"/>
  <c r="L22" i="1"/>
  <c r="K22" i="1"/>
  <c r="T21" i="1"/>
  <c r="L21" i="1"/>
  <c r="K21" i="1"/>
  <c r="T20" i="1"/>
  <c r="L20" i="1"/>
  <c r="K20" i="1"/>
  <c r="T19" i="1"/>
  <c r="L19" i="1"/>
  <c r="K19" i="1"/>
  <c r="T18" i="1"/>
  <c r="L18" i="1"/>
  <c r="K18" i="1"/>
  <c r="T17" i="1"/>
  <c r="L17" i="1"/>
  <c r="K17" i="1"/>
  <c r="T16" i="1"/>
  <c r="L16" i="1"/>
  <c r="K16" i="1"/>
  <c r="T15" i="1"/>
  <c r="L15" i="1"/>
  <c r="K15" i="1"/>
  <c r="T14" i="1"/>
  <c r="L14" i="1"/>
  <c r="K14" i="1"/>
  <c r="T13" i="1"/>
  <c r="L13" i="1"/>
  <c r="K13" i="1"/>
  <c r="T12" i="1"/>
  <c r="L12" i="1"/>
  <c r="K12" i="1"/>
  <c r="T11" i="1"/>
  <c r="L11" i="1"/>
  <c r="K11" i="1"/>
  <c r="T10" i="1"/>
  <c r="L10" i="1"/>
  <c r="K10" i="1"/>
  <c r="T9" i="1"/>
  <c r="L9" i="1"/>
  <c r="K9" i="1"/>
  <c r="T8" i="1"/>
  <c r="L8" i="1"/>
  <c r="K8" i="1"/>
  <c r="T7" i="1"/>
  <c r="L7" i="1"/>
  <c r="K7" i="1"/>
  <c r="T6" i="1"/>
  <c r="L6" i="1"/>
  <c r="K6" i="1"/>
  <c r="T5" i="1"/>
  <c r="L5" i="1"/>
  <c r="K5" i="1"/>
  <c r="T4" i="1"/>
  <c r="L4" i="1"/>
  <c r="K4" i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I37" i="1"/>
  <c r="H37" i="1"/>
  <c r="I36" i="1"/>
  <c r="H36" i="1"/>
  <c r="I35" i="1"/>
  <c r="H35" i="1"/>
  <c r="H34" i="1"/>
  <c r="I34" i="1" s="1"/>
  <c r="H33" i="1"/>
  <c r="I33" i="1" s="1"/>
  <c r="H32" i="1"/>
  <c r="I32" i="1" s="1"/>
  <c r="H31" i="1"/>
  <c r="I31" i="1" s="1"/>
  <c r="H30" i="1"/>
  <c r="I30" i="1" s="1"/>
  <c r="I29" i="1"/>
  <c r="H29" i="1"/>
  <c r="I28" i="1"/>
  <c r="H28" i="1"/>
  <c r="I27" i="1"/>
  <c r="H27" i="1"/>
  <c r="H26" i="1"/>
  <c r="I26" i="1" s="1"/>
  <c r="H25" i="1"/>
  <c r="I25" i="1" s="1"/>
  <c r="H24" i="1"/>
  <c r="I24" i="1" s="1"/>
  <c r="H23" i="1"/>
  <c r="I23" i="1" s="1"/>
  <c r="H22" i="1"/>
  <c r="I22" i="1" s="1"/>
  <c r="I21" i="1"/>
  <c r="H21" i="1"/>
  <c r="I20" i="1"/>
  <c r="H20" i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I13" i="1"/>
  <c r="H13" i="1"/>
  <c r="I12" i="1"/>
  <c r="H12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I5" i="1"/>
  <c r="H5" i="1"/>
  <c r="I4" i="1"/>
  <c r="H4" i="1"/>
  <c r="T3" i="1"/>
  <c r="L3" i="1"/>
  <c r="H3" i="1"/>
  <c r="I3" i="1" s="1"/>
  <c r="K3" i="1" s="1"/>
</calcChain>
</file>

<file path=xl/sharedStrings.xml><?xml version="1.0" encoding="utf-8"?>
<sst xmlns="http://schemas.openxmlformats.org/spreadsheetml/2006/main" count="313" uniqueCount="117">
  <si>
    <r>
      <rPr>
        <b/>
        <i/>
        <sz val="9.5"/>
        <rFont val="Arial"/>
        <family val="2"/>
      </rPr>
      <t>LEN OPEN WATER CUP 2019 LEG 3 - BARCELONA (ESP) RESULTS</t>
    </r>
  </si>
  <si>
    <r>
      <rPr>
        <b/>
        <i/>
        <sz val="6.5"/>
        <color rgb="FFFFFFFF"/>
        <rFont val="Arial"/>
        <family val="2"/>
      </rPr>
      <t>RANK</t>
    </r>
  </si>
  <si>
    <r>
      <rPr>
        <b/>
        <i/>
        <sz val="6.5"/>
        <color rgb="FFFFFFFF"/>
        <rFont val="Arial"/>
        <family val="2"/>
      </rPr>
      <t>BIB NUMBER</t>
    </r>
  </si>
  <si>
    <r>
      <rPr>
        <b/>
        <i/>
        <sz val="6.5"/>
        <color rgb="FFFFFFFF"/>
        <rFont val="Arial"/>
        <family val="2"/>
      </rPr>
      <t>FULL NAME</t>
    </r>
  </si>
  <si>
    <r>
      <rPr>
        <b/>
        <i/>
        <sz val="6.5"/>
        <color rgb="FFFFFFFF"/>
        <rFont val="Arial"/>
        <family val="2"/>
      </rPr>
      <t>YEAR OF BIRTH</t>
    </r>
  </si>
  <si>
    <r>
      <rPr>
        <b/>
        <i/>
        <sz val="6.5"/>
        <color rgb="FFFFFFFF"/>
        <rFont val="Arial"/>
        <family val="2"/>
      </rPr>
      <t>COUNTRY</t>
    </r>
  </si>
  <si>
    <r>
      <rPr>
        <b/>
        <i/>
        <sz val="6.5"/>
        <color rgb="FFFFFFFF"/>
        <rFont val="Arial"/>
        <family val="2"/>
      </rPr>
      <t>TIME</t>
    </r>
  </si>
  <si>
    <r>
      <rPr>
        <b/>
        <i/>
        <sz val="6.5"/>
        <color rgb="FFFFFFFF"/>
        <rFont val="Arial"/>
        <family val="2"/>
      </rPr>
      <t>DIF</t>
    </r>
  </si>
  <si>
    <r>
      <rPr>
        <sz val="6.5"/>
        <rFont val="Calibri"/>
        <family val="2"/>
      </rPr>
      <t>MANZI Andrea</t>
    </r>
  </si>
  <si>
    <r>
      <rPr>
        <sz val="6.5"/>
        <rFont val="Calibri"/>
        <family val="2"/>
      </rPr>
      <t>ITALY</t>
    </r>
  </si>
  <si>
    <r>
      <rPr>
        <sz val="6.5"/>
        <rFont val="Calibri"/>
        <family val="2"/>
      </rPr>
      <t>KOZUBEK Matej</t>
    </r>
  </si>
  <si>
    <r>
      <rPr>
        <sz val="6.5"/>
        <rFont val="Calibri"/>
        <family val="2"/>
      </rPr>
      <t>CZECH REPUBLIC</t>
    </r>
  </si>
  <si>
    <r>
      <rPr>
        <sz val="6.5"/>
        <rFont val="Calibri"/>
        <family val="2"/>
      </rPr>
      <t>+00:00.2</t>
    </r>
  </si>
  <si>
    <r>
      <rPr>
        <sz val="6.5"/>
        <rFont val="Calibri"/>
        <family val="2"/>
      </rPr>
      <t>GIL TARAZONA Pol</t>
    </r>
  </si>
  <si>
    <r>
      <rPr>
        <sz val="6.5"/>
        <rFont val="Calibri"/>
        <family val="2"/>
      </rPr>
      <t>SPAIN</t>
    </r>
  </si>
  <si>
    <r>
      <rPr>
        <sz val="6.5"/>
        <rFont val="Calibri"/>
        <family val="2"/>
      </rPr>
      <t>+00:22.1</t>
    </r>
  </si>
  <si>
    <r>
      <rPr>
        <sz val="6.5"/>
        <rFont val="Calibri"/>
        <family val="2"/>
      </rPr>
      <t>VANELLI Federico</t>
    </r>
  </si>
  <si>
    <r>
      <rPr>
        <sz val="6.5"/>
        <rFont val="Calibri"/>
        <family val="2"/>
      </rPr>
      <t>+00:23.7</t>
    </r>
  </si>
  <si>
    <r>
      <rPr>
        <sz val="6.5"/>
        <rFont val="Calibri"/>
        <family val="2"/>
      </rPr>
      <t>GALICZ Peter</t>
    </r>
  </si>
  <si>
    <r>
      <rPr>
        <sz val="6.5"/>
        <rFont val="Calibri"/>
        <family val="2"/>
      </rPr>
      <t>HUNGARY</t>
    </r>
  </si>
  <si>
    <r>
      <rPr>
        <sz val="6.5"/>
        <rFont val="Calibri"/>
        <family val="2"/>
      </rPr>
      <t>+00:26.2</t>
    </r>
  </si>
  <si>
    <r>
      <rPr>
        <sz val="6.5"/>
        <rFont val="Calibri"/>
        <family val="2"/>
      </rPr>
      <t>PARDOE Hector</t>
    </r>
  </si>
  <si>
    <r>
      <rPr>
        <sz val="6.5"/>
        <rFont val="Calibri"/>
        <family val="2"/>
      </rPr>
      <t>GREAT BRITAIN</t>
    </r>
  </si>
  <si>
    <r>
      <rPr>
        <sz val="6.5"/>
        <rFont val="Calibri"/>
        <family val="2"/>
      </rPr>
      <t>+00:28.4</t>
    </r>
  </si>
  <si>
    <r>
      <rPr>
        <sz val="6.5"/>
        <rFont val="Calibri"/>
        <family val="2"/>
      </rPr>
      <t>ZITOUNI Fares</t>
    </r>
  </si>
  <si>
    <r>
      <rPr>
        <sz val="6.5"/>
        <rFont val="Calibri"/>
        <family val="2"/>
      </rPr>
      <t>FRANCE</t>
    </r>
  </si>
  <si>
    <r>
      <rPr>
        <sz val="6.5"/>
        <rFont val="Calibri"/>
        <family val="2"/>
      </rPr>
      <t>+00:30.3</t>
    </r>
  </si>
  <si>
    <r>
      <rPr>
        <sz val="6.5"/>
        <rFont val="Calibri"/>
        <family val="2"/>
      </rPr>
      <t>TABI Zoltan</t>
    </r>
  </si>
  <si>
    <r>
      <rPr>
        <sz val="6.5"/>
        <rFont val="Calibri"/>
        <family val="2"/>
      </rPr>
      <t>+00:31.7</t>
    </r>
  </si>
  <si>
    <r>
      <rPr>
        <sz val="6.5"/>
        <rFont val="Calibri"/>
        <family val="2"/>
      </rPr>
      <t>INGEDULD Vit</t>
    </r>
  </si>
  <si>
    <r>
      <rPr>
        <sz val="6.5"/>
        <rFont val="Calibri"/>
        <family val="2"/>
      </rPr>
      <t>+00:35.4</t>
    </r>
  </si>
  <si>
    <r>
      <rPr>
        <sz val="6.5"/>
        <rFont val="Calibri"/>
        <family val="2"/>
      </rPr>
      <t>JULIÀ TOUS Ferrán</t>
    </r>
  </si>
  <si>
    <r>
      <rPr>
        <sz val="6.5"/>
        <rFont val="Calibri"/>
        <family val="2"/>
      </rPr>
      <t>+00:35.6</t>
    </r>
  </si>
  <si>
    <r>
      <rPr>
        <sz val="6.5"/>
        <rFont val="Calibri"/>
        <family val="2"/>
      </rPr>
      <t>SCHOUTEN Marcel</t>
    </r>
  </si>
  <si>
    <r>
      <rPr>
        <sz val="6.5"/>
        <rFont val="Calibri"/>
        <family val="2"/>
      </rPr>
      <t>NETHERLANDS</t>
    </r>
  </si>
  <si>
    <r>
      <rPr>
        <sz val="6.5"/>
        <rFont val="Calibri"/>
        <family val="2"/>
      </rPr>
      <t>+00:50.7</t>
    </r>
  </si>
  <si>
    <r>
      <rPr>
        <sz val="6.5"/>
        <rFont val="Calibri"/>
        <family val="2"/>
      </rPr>
      <t>BATTE Clément</t>
    </r>
  </si>
  <si>
    <r>
      <rPr>
        <sz val="6.5"/>
        <rFont val="Calibri"/>
        <family val="2"/>
      </rPr>
      <t>+00:52.8</t>
    </r>
  </si>
  <si>
    <r>
      <rPr>
        <sz val="6.5"/>
        <rFont val="Calibri"/>
        <family val="2"/>
      </rPr>
      <t>CLUSMAN Jean-Baptiste</t>
    </r>
  </si>
  <si>
    <r>
      <rPr>
        <sz val="6.5"/>
        <rFont val="Calibri"/>
        <family val="2"/>
      </rPr>
      <t>+00:55.4</t>
    </r>
  </si>
  <si>
    <r>
      <rPr>
        <sz val="6.5"/>
        <rFont val="Calibri"/>
        <family val="2"/>
      </rPr>
      <t>BEN RAHOU Mathie</t>
    </r>
  </si>
  <si>
    <r>
      <rPr>
        <sz val="6.5"/>
        <rFont val="Calibri"/>
        <family val="2"/>
      </rPr>
      <t>+01:02.6</t>
    </r>
  </si>
  <si>
    <r>
      <rPr>
        <sz val="6.5"/>
        <rFont val="Calibri"/>
        <family val="2"/>
      </rPr>
      <t>HUGHES Nathan</t>
    </r>
  </si>
  <si>
    <r>
      <rPr>
        <sz val="6.5"/>
        <rFont val="Calibri"/>
        <family val="2"/>
      </rPr>
      <t>+01:02.7</t>
    </r>
  </si>
  <si>
    <r>
      <rPr>
        <sz val="6.5"/>
        <rFont val="Calibri"/>
        <family val="2"/>
      </rPr>
      <t>ANDRADE BUDIÑO Gaspar</t>
    </r>
  </si>
  <si>
    <r>
      <rPr>
        <sz val="6.5"/>
        <rFont val="Calibri"/>
        <family val="2"/>
      </rPr>
      <t>+01:05.6</t>
    </r>
  </si>
  <si>
    <r>
      <rPr>
        <sz val="6.5"/>
        <rFont val="Calibri"/>
        <family val="2"/>
      </rPr>
      <t>COMA PLANELLA Roger</t>
    </r>
  </si>
  <si>
    <r>
      <rPr>
        <sz val="6.5"/>
        <rFont val="Calibri"/>
        <family val="2"/>
      </rPr>
      <t>+01:07.3</t>
    </r>
  </si>
  <si>
    <r>
      <rPr>
        <sz val="6.5"/>
        <rFont val="Calibri"/>
        <family val="2"/>
      </rPr>
      <t>WALLART Jules</t>
    </r>
  </si>
  <si>
    <r>
      <rPr>
        <sz val="6.5"/>
        <rFont val="Calibri"/>
        <family val="2"/>
      </rPr>
      <t>+01:07.6</t>
    </r>
  </si>
  <si>
    <r>
      <rPr>
        <sz val="6.5"/>
        <rFont val="Calibri"/>
        <family val="2"/>
      </rPr>
      <t>DE OÑA RAMIREZ Angel</t>
    </r>
  </si>
  <si>
    <r>
      <rPr>
        <sz val="6.5"/>
        <rFont val="Calibri"/>
        <family val="2"/>
      </rPr>
      <t>+01:08.0</t>
    </r>
  </si>
  <si>
    <r>
      <rPr>
        <sz val="6.5"/>
        <rFont val="Calibri"/>
        <family val="2"/>
      </rPr>
      <t>LAGES BRION Alexandre</t>
    </r>
  </si>
  <si>
    <r>
      <rPr>
        <sz val="6.5"/>
        <rFont val="Calibri"/>
        <family val="2"/>
      </rPr>
      <t>+01:50.2</t>
    </r>
  </si>
  <si>
    <r>
      <rPr>
        <sz val="6.5"/>
        <rFont val="Calibri"/>
        <family val="2"/>
      </rPr>
      <t>YAGÜES ESCRIBA Pol</t>
    </r>
  </si>
  <si>
    <r>
      <rPr>
        <sz val="6.5"/>
        <rFont val="Calibri"/>
        <family val="2"/>
      </rPr>
      <t>+01:52.6</t>
    </r>
  </si>
  <si>
    <r>
      <rPr>
        <sz val="6.5"/>
        <rFont val="Calibri"/>
        <family val="2"/>
      </rPr>
      <t>MOKHFI Naïm</t>
    </r>
  </si>
  <si>
    <r>
      <rPr>
        <sz val="6.5"/>
        <rFont val="Calibri"/>
        <family val="2"/>
      </rPr>
      <t>+03:31.2</t>
    </r>
  </si>
  <si>
    <r>
      <rPr>
        <sz val="6.5"/>
        <rFont val="Calibri"/>
        <family val="2"/>
      </rPr>
      <t>SEBESTA David</t>
    </r>
  </si>
  <si>
    <r>
      <rPr>
        <sz val="6.5"/>
        <rFont val="Calibri"/>
        <family val="2"/>
      </rPr>
      <t>+03:35.8</t>
    </r>
  </si>
  <si>
    <r>
      <rPr>
        <sz val="6.5"/>
        <rFont val="Calibri"/>
        <family val="2"/>
      </rPr>
      <t>OUABDESSELAM Leo</t>
    </r>
  </si>
  <si>
    <r>
      <rPr>
        <sz val="6.5"/>
        <rFont val="Calibri"/>
        <family val="2"/>
      </rPr>
      <t>+04:41.3</t>
    </r>
  </si>
  <si>
    <r>
      <rPr>
        <sz val="6.5"/>
        <rFont val="Calibri"/>
        <family val="2"/>
      </rPr>
      <t>BOGDAN Petre</t>
    </r>
  </si>
  <si>
    <r>
      <rPr>
        <sz val="6.5"/>
        <rFont val="Calibri"/>
        <family val="2"/>
      </rPr>
      <t>ROMANIA</t>
    </r>
  </si>
  <si>
    <r>
      <rPr>
        <sz val="6.5"/>
        <rFont val="Calibri"/>
        <family val="2"/>
      </rPr>
      <t>+05:58.8</t>
    </r>
  </si>
  <si>
    <r>
      <rPr>
        <sz val="6.5"/>
        <rFont val="Calibri"/>
        <family val="2"/>
      </rPr>
      <t>SAILLARD Hugo</t>
    </r>
  </si>
  <si>
    <r>
      <rPr>
        <sz val="6.5"/>
        <rFont val="Calibri"/>
        <family val="2"/>
      </rPr>
      <t>+06:05.4</t>
    </r>
  </si>
  <si>
    <r>
      <rPr>
        <sz val="6.5"/>
        <rFont val="Calibri"/>
        <family val="2"/>
      </rPr>
      <t>STERBA Vojislav</t>
    </r>
  </si>
  <si>
    <r>
      <rPr>
        <sz val="6.5"/>
        <rFont val="Calibri"/>
        <family val="2"/>
      </rPr>
      <t>+07:12.7</t>
    </r>
  </si>
  <si>
    <r>
      <rPr>
        <sz val="6.5"/>
        <rFont val="Calibri"/>
        <family val="2"/>
      </rPr>
      <t>STRAKA Martin</t>
    </r>
  </si>
  <si>
    <r>
      <rPr>
        <sz val="6.5"/>
        <rFont val="Calibri"/>
        <family val="2"/>
      </rPr>
      <t>+07:41.0</t>
    </r>
  </si>
  <si>
    <r>
      <rPr>
        <sz val="6.5"/>
        <rFont val="Calibri"/>
        <family val="2"/>
      </rPr>
      <t>GUTIERREZ RAMIREZ Enrique</t>
    </r>
  </si>
  <si>
    <r>
      <rPr>
        <sz val="6.5"/>
        <rFont val="Calibri"/>
        <family val="2"/>
      </rPr>
      <t>+08:28.0</t>
    </r>
  </si>
  <si>
    <r>
      <rPr>
        <sz val="6.5"/>
        <rFont val="Calibri"/>
        <family val="2"/>
      </rPr>
      <t>SELMECI Levente</t>
    </r>
  </si>
  <si>
    <r>
      <rPr>
        <sz val="6.5"/>
        <rFont val="Calibri"/>
        <family val="2"/>
      </rPr>
      <t>+08:49.9</t>
    </r>
  </si>
  <si>
    <r>
      <rPr>
        <sz val="6.5"/>
        <rFont val="Calibri"/>
        <family val="2"/>
      </rPr>
      <t>REMY Jules</t>
    </r>
  </si>
  <si>
    <r>
      <rPr>
        <sz val="6.5"/>
        <rFont val="Calibri"/>
        <family val="2"/>
      </rPr>
      <t>+09:00.8</t>
    </r>
  </si>
  <si>
    <r>
      <rPr>
        <sz val="6.5"/>
        <rFont val="Calibri"/>
        <family val="2"/>
      </rPr>
      <t>KACEROVSKY Jakub</t>
    </r>
  </si>
  <si>
    <r>
      <rPr>
        <sz val="6.5"/>
        <rFont val="Calibri"/>
        <family val="2"/>
      </rPr>
      <t>+09:11.8</t>
    </r>
  </si>
  <si>
    <r>
      <rPr>
        <sz val="6.5"/>
        <rFont val="Calibri"/>
        <family val="2"/>
      </rPr>
      <t>TEULE Léo</t>
    </r>
  </si>
  <si>
    <r>
      <rPr>
        <sz val="6.5"/>
        <rFont val="Calibri"/>
        <family val="2"/>
      </rPr>
      <t>+12:31.4</t>
    </r>
  </si>
  <si>
    <r>
      <rPr>
        <sz val="6.5"/>
        <rFont val="Calibri"/>
        <family val="2"/>
      </rPr>
      <t>VON WIELLIGH Reino</t>
    </r>
  </si>
  <si>
    <r>
      <rPr>
        <sz val="6.5"/>
        <rFont val="Calibri"/>
        <family val="2"/>
      </rPr>
      <t>SOUTH AFRICA</t>
    </r>
  </si>
  <si>
    <r>
      <rPr>
        <sz val="6.5"/>
        <rFont val="Calibri"/>
        <family val="2"/>
      </rPr>
      <t>+13:01:8</t>
    </r>
  </si>
  <si>
    <r>
      <rPr>
        <sz val="6.5"/>
        <rFont val="Calibri"/>
        <family val="2"/>
      </rPr>
      <t>SUK Maxim</t>
    </r>
  </si>
  <si>
    <r>
      <rPr>
        <sz val="6.5"/>
        <rFont val="Calibri"/>
        <family val="2"/>
      </rPr>
      <t>+15:29.4</t>
    </r>
  </si>
  <si>
    <r>
      <rPr>
        <sz val="6.5"/>
        <rFont val="Calibri"/>
        <family val="2"/>
      </rPr>
      <t>ELLIS Zac</t>
    </r>
  </si>
  <si>
    <r>
      <rPr>
        <sz val="6.5"/>
        <rFont val="Calibri"/>
        <family val="2"/>
      </rPr>
      <t>+16:16.3</t>
    </r>
  </si>
  <si>
    <r>
      <rPr>
        <sz val="6.5"/>
        <rFont val="Calibri"/>
        <family val="2"/>
      </rPr>
      <t>ZOWITSKY Reece</t>
    </r>
  </si>
  <si>
    <r>
      <rPr>
        <sz val="6.5"/>
        <rFont val="Calibri"/>
        <family val="2"/>
      </rPr>
      <t>+19:21.6</t>
    </r>
  </si>
  <si>
    <r>
      <rPr>
        <sz val="6.5"/>
        <rFont val="Calibri"/>
        <family val="2"/>
      </rPr>
      <t>MASHAO Refiloe</t>
    </r>
  </si>
  <si>
    <r>
      <rPr>
        <sz val="6.5"/>
        <rFont val="Calibri"/>
        <family val="2"/>
      </rPr>
      <t>+20:03.8</t>
    </r>
  </si>
  <si>
    <r>
      <rPr>
        <sz val="6.5"/>
        <rFont val="Calibri"/>
        <family val="2"/>
      </rPr>
      <t>KUKLA Baptiste</t>
    </r>
  </si>
  <si>
    <r>
      <rPr>
        <sz val="6.5"/>
        <rFont val="Calibri"/>
        <family val="2"/>
      </rPr>
      <t>+20:05.0</t>
    </r>
  </si>
  <si>
    <r>
      <rPr>
        <sz val="6.5"/>
        <rFont val="Calibri"/>
        <family val="2"/>
      </rPr>
      <t>RAILOUN Abdul-Malik</t>
    </r>
  </si>
  <si>
    <r>
      <rPr>
        <sz val="6.5"/>
        <rFont val="Calibri"/>
        <family val="2"/>
      </rPr>
      <t>+21:52.1</t>
    </r>
  </si>
  <si>
    <r>
      <rPr>
        <sz val="6.5"/>
        <rFont val="Calibri"/>
        <family val="2"/>
      </rPr>
      <t>TUCKER Joshua</t>
    </r>
  </si>
  <si>
    <r>
      <rPr>
        <sz val="6.5"/>
        <rFont val="Calibri"/>
        <family val="2"/>
      </rPr>
      <t>+24:34.2</t>
    </r>
  </si>
  <si>
    <r>
      <rPr>
        <sz val="6.5"/>
        <rFont val="Calibri"/>
        <family val="2"/>
      </rPr>
      <t>TEULE Enzo</t>
    </r>
  </si>
  <si>
    <r>
      <rPr>
        <sz val="6.5"/>
        <rFont val="Calibri"/>
        <family val="2"/>
      </rPr>
      <t>DNF</t>
    </r>
  </si>
  <si>
    <r>
      <rPr>
        <sz val="6.5"/>
        <rFont val="Calibri"/>
        <family val="2"/>
      </rPr>
      <t>VAN DER SPUY Flippie</t>
    </r>
  </si>
  <si>
    <r>
      <rPr>
        <sz val="6.5"/>
        <rFont val="Calibri"/>
        <family val="2"/>
      </rPr>
      <t>KUKLA Clément</t>
    </r>
  </si>
  <si>
    <r>
      <rPr>
        <sz val="6.5"/>
        <rFont val="Calibri"/>
        <family val="2"/>
      </rPr>
      <t>DNS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</si>
  <si>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</si>
  <si>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</si>
  <si>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</si>
  <si>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</si>
  <si>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</si>
  <si>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</si>
  <si>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</si>
  <si>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</si>
  <si>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</si>
  <si>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</si>
  <si>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</si>
  <si>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No Current</t>
  </si>
  <si>
    <t>Neutral</t>
  </si>
  <si>
    <t>Barcelona,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</si>
</sst>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;@"/>
    <numFmt numFmtId="165" formatCode="mm/dd/yyyy;@"/>
  </numFmts>
  <fonts count="7" x14ac:knownFonts="1">
    <font>
      <sz val="10"/>
      <color rgb="FF000000"/>
      <name val="Times New Roman"/>
      <charset val="204"/>
    </font>
    <font>
      <b/>
      <i/>
      <sz val="6.5"/>
      <name val="Arial"/>
      <family val="2"/>
    </font>
    <font>
      <sz val="6.5"/>
      <color rgb="FF000000"/>
      <name val="Calibri"/>
      <family val="2"/>
    </font>
    <font>
      <sz val="6.5"/>
      <name val="Calibri"/>
      <family val="2"/>
    </font>
    <font>
      <b/>
      <i/>
      <sz val="9.5"/>
      <name val="Arial"/>
      <family val="2"/>
    </font>
    <font>
      <b/>
      <i/>
      <sz val="6.5"/>
      <color rgb="FFFFFFFF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E75B5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right" vertical="top" wrapText="1" indent="2"/>
    </xf>
    <xf numFmtId="1" fontId="2" fillId="0" borderId="2" xfId="0" applyNumberFormat="1" applyFont="1" applyFill="1" applyBorder="1" applyAlignment="1">
      <alignment horizontal="left" vertical="top" shrinkToFit="1"/>
    </xf>
    <xf numFmtId="0" fontId="3" fillId="0" borderId="2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left" vertical="top" shrinkToFit="1"/>
    </xf>
    <xf numFmtId="0" fontId="0" fillId="0" borderId="2" xfId="0" applyFill="1" applyBorder="1" applyAlignment="1">
      <alignment horizontal="left" wrapText="1"/>
    </xf>
    <xf numFmtId="0" fontId="3" fillId="0" borderId="2" xfId="0" applyFont="1" applyFill="1" applyBorder="1" applyAlignment="1">
      <alignment horizontal="right" vertical="top" wrapText="1" indent="2"/>
    </xf>
    <xf numFmtId="0" fontId="0" fillId="0" borderId="0" xfId="0" applyAlignment="1">
      <alignment horizontal="left" vertical="top"/>
    </xf>
    <xf numFmtId="0" fontId="0" fillId="0" borderId="0" xfId="0"/>
    <xf numFmtId="165" fontId="0" fillId="0" borderId="0" xfId="0" applyNumberFormat="1"/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39903</xdr:colOff>
      <xdr:row>0</xdr:row>
      <xdr:rowOff>0</xdr:rowOff>
    </xdr:from>
    <xdr:ext cx="743178" cy="46518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3178" cy="46518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  <row r="225">
          <cell r="A225" t="str">
            <v>italiy</v>
          </cell>
          <cell r="B225" t="str">
            <v>ITA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C1" workbookViewId="0">
      <selection activeCell="H2" sqref="H2:T3"/>
    </sheetView>
  </sheetViews>
  <sheetFormatPr defaultRowHeight="13.2" x14ac:dyDescent="0.25"/>
  <cols>
    <col min="1" max="1" width="8" customWidth="1"/>
    <col min="2" max="2" width="16.21875" customWidth="1"/>
    <col min="3" max="3" width="23.33203125" customWidth="1"/>
    <col min="4" max="4" width="12.6640625" customWidth="1"/>
    <col min="5" max="5" width="17.33203125" customWidth="1"/>
    <col min="6" max="6" width="14" customWidth="1"/>
    <col min="7" max="7" width="9.33203125" customWidth="1"/>
    <col min="13" max="13" width="9.109375" bestFit="1" customWidth="1"/>
  </cols>
  <sheetData>
    <row r="1" spans="1:20" ht="57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20" ht="12.6" customHeight="1" x14ac:dyDescent="0.25">
      <c r="A2" s="1" t="s">
        <v>1</v>
      </c>
      <c r="B2" s="1" t="s">
        <v>2</v>
      </c>
      <c r="C2" s="2" t="s">
        <v>3</v>
      </c>
      <c r="D2" s="3" t="s">
        <v>4</v>
      </c>
      <c r="E2" s="4" t="s">
        <v>5</v>
      </c>
      <c r="F2" s="5" t="s">
        <v>6</v>
      </c>
      <c r="G2" s="6" t="s">
        <v>7</v>
      </c>
      <c r="H2" s="12"/>
      <c r="I2" s="12"/>
      <c r="J2" s="12"/>
      <c r="K2" s="13" t="s">
        <v>103</v>
      </c>
      <c r="L2" s="13" t="s">
        <v>104</v>
      </c>
      <c r="M2" s="14" t="s">
        <v>105</v>
      </c>
      <c r="N2" s="13" t="s">
        <v>106</v>
      </c>
      <c r="O2" s="13" t="s">
        <v>107</v>
      </c>
      <c r="P2" s="13" t="s">
        <v>108</v>
      </c>
      <c r="Q2" s="13" t="s">
        <v>109</v>
      </c>
      <c r="R2" s="13" t="s">
        <v>110</v>
      </c>
      <c r="S2" s="13" t="s">
        <v>111</v>
      </c>
      <c r="T2" s="13" t="s">
        <v>112</v>
      </c>
    </row>
    <row r="3" spans="1:20" ht="12.6" customHeight="1" x14ac:dyDescent="0.25">
      <c r="A3" s="7">
        <v>1</v>
      </c>
      <c r="B3" s="7">
        <v>17</v>
      </c>
      <c r="C3" s="8" t="s">
        <v>8</v>
      </c>
      <c r="D3" s="7">
        <v>1997</v>
      </c>
      <c r="E3" s="8" t="s">
        <v>9</v>
      </c>
      <c r="F3" s="9">
        <v>7.8657450000000004E-2</v>
      </c>
      <c r="G3" s="10"/>
      <c r="H3" s="12" t="str">
        <f>LEFT(C3,SEARCH(" ",C3)-1)</f>
        <v>MANZI</v>
      </c>
      <c r="I3" s="12" t="str">
        <f>TRIM(SUBSTITUTE(C3,H3,""))</f>
        <v>Andrea</v>
      </c>
      <c r="J3" s="12"/>
      <c r="K3" s="12" t="str">
        <f>TRIM(PROPER(I3&amp;" "&amp;H3))</f>
        <v>Andrea Manzi</v>
      </c>
      <c r="L3" s="12" t="str">
        <f>VLOOKUP(E3,'[1]country codes'!$A:$B,2,FALSE)</f>
        <v>ITA</v>
      </c>
      <c r="M3" s="15">
        <v>43645</v>
      </c>
      <c r="N3" s="12" t="s">
        <v>113</v>
      </c>
      <c r="O3" s="17" t="s">
        <v>116</v>
      </c>
      <c r="P3" s="12">
        <v>10</v>
      </c>
      <c r="Q3" s="12" t="s">
        <v>114</v>
      </c>
      <c r="R3" s="12" t="s">
        <v>115</v>
      </c>
      <c r="S3" s="12">
        <v>43</v>
      </c>
      <c r="T3" s="16">
        <f>F3*86400</f>
        <v>6796.0036800000007</v>
      </c>
    </row>
    <row r="4" spans="1:20" ht="12.6" customHeight="1" x14ac:dyDescent="0.25">
      <c r="A4" s="7">
        <v>2</v>
      </c>
      <c r="B4" s="7">
        <v>14</v>
      </c>
      <c r="C4" s="8" t="s">
        <v>10</v>
      </c>
      <c r="D4" s="7">
        <v>1996</v>
      </c>
      <c r="E4" s="8" t="s">
        <v>11</v>
      </c>
      <c r="F4" s="9">
        <v>7.8657480000000002E-2</v>
      </c>
      <c r="G4" s="11" t="s">
        <v>12</v>
      </c>
      <c r="H4" s="12" t="str">
        <f t="shared" ref="H4:H43" si="0">LEFT(C4,SEARCH(" ",C4)-1)</f>
        <v>KOZUBEK</v>
      </c>
      <c r="I4" s="12" t="str">
        <f t="shared" ref="I4:I43" si="1">TRIM(SUBSTITUTE(C4,H4,""))</f>
        <v>Matej</v>
      </c>
      <c r="J4" s="12"/>
      <c r="K4" s="12" t="str">
        <f t="shared" ref="K4:K43" si="2">TRIM(PROPER(I4&amp;" "&amp;H4))</f>
        <v>Matej Kozubek</v>
      </c>
      <c r="L4" s="12" t="str">
        <f>VLOOKUP(E4,'[1]country codes'!$A:$B,2,FALSE)</f>
        <v>CZE</v>
      </c>
      <c r="M4" s="15">
        <v>43645</v>
      </c>
      <c r="N4" s="12" t="s">
        <v>113</v>
      </c>
      <c r="O4" s="17" t="s">
        <v>116</v>
      </c>
      <c r="P4" s="12">
        <v>10</v>
      </c>
      <c r="Q4" s="12" t="s">
        <v>114</v>
      </c>
      <c r="R4" s="12" t="s">
        <v>115</v>
      </c>
      <c r="S4" s="12">
        <v>43</v>
      </c>
      <c r="T4" s="16">
        <f t="shared" ref="T4:T43" si="3">F4*86400</f>
        <v>6796.0062720000005</v>
      </c>
    </row>
    <row r="5" spans="1:20" ht="12.6" customHeight="1" x14ac:dyDescent="0.25">
      <c r="A5" s="7">
        <v>3</v>
      </c>
      <c r="B5" s="7">
        <v>1</v>
      </c>
      <c r="C5" s="8" t="s">
        <v>13</v>
      </c>
      <c r="D5" s="7">
        <v>1996</v>
      </c>
      <c r="E5" s="8" t="s">
        <v>14</v>
      </c>
      <c r="F5" s="9">
        <v>7.8912090000000004E-2</v>
      </c>
      <c r="G5" s="11" t="s">
        <v>15</v>
      </c>
      <c r="H5" s="12" t="str">
        <f t="shared" si="0"/>
        <v>GIL</v>
      </c>
      <c r="I5" s="12" t="str">
        <f t="shared" si="1"/>
        <v>TARAZONA Pol</v>
      </c>
      <c r="J5" s="12"/>
      <c r="K5" s="12" t="str">
        <f t="shared" si="2"/>
        <v>Tarazona Pol Gil</v>
      </c>
      <c r="L5" s="12" t="str">
        <f>VLOOKUP(E5,'[1]country codes'!$A:$B,2,FALSE)</f>
        <v>ESP</v>
      </c>
      <c r="M5" s="15">
        <v>43645</v>
      </c>
      <c r="N5" s="12" t="s">
        <v>113</v>
      </c>
      <c r="O5" s="17" t="s">
        <v>116</v>
      </c>
      <c r="P5" s="12">
        <v>10</v>
      </c>
      <c r="Q5" s="12" t="s">
        <v>114</v>
      </c>
      <c r="R5" s="12" t="s">
        <v>115</v>
      </c>
      <c r="S5" s="12">
        <v>43</v>
      </c>
      <c r="T5" s="16">
        <f t="shared" si="3"/>
        <v>6818.0045760000003</v>
      </c>
    </row>
    <row r="6" spans="1:20" ht="12.6" customHeight="1" x14ac:dyDescent="0.25">
      <c r="A6" s="7">
        <v>4</v>
      </c>
      <c r="B6" s="7">
        <v>37</v>
      </c>
      <c r="C6" s="8" t="s">
        <v>16</v>
      </c>
      <c r="D6" s="7">
        <v>1991</v>
      </c>
      <c r="E6" s="8" t="s">
        <v>9</v>
      </c>
      <c r="F6" s="9">
        <v>7.8935199999999997E-2</v>
      </c>
      <c r="G6" s="11" t="s">
        <v>17</v>
      </c>
      <c r="H6" s="12" t="str">
        <f t="shared" si="0"/>
        <v>VANELLI</v>
      </c>
      <c r="I6" s="12" t="str">
        <f t="shared" si="1"/>
        <v>Federico</v>
      </c>
      <c r="J6" s="12"/>
      <c r="K6" s="12" t="str">
        <f t="shared" si="2"/>
        <v>Federico Vanelli</v>
      </c>
      <c r="L6" s="12" t="str">
        <f>VLOOKUP(E6,'[1]country codes'!$A:$B,2,FALSE)</f>
        <v>ITA</v>
      </c>
      <c r="M6" s="15">
        <v>43645</v>
      </c>
      <c r="N6" s="12" t="s">
        <v>113</v>
      </c>
      <c r="O6" s="17" t="s">
        <v>116</v>
      </c>
      <c r="P6" s="12">
        <v>10</v>
      </c>
      <c r="Q6" s="12" t="s">
        <v>114</v>
      </c>
      <c r="R6" s="12" t="s">
        <v>115</v>
      </c>
      <c r="S6" s="12">
        <v>43</v>
      </c>
      <c r="T6" s="16">
        <f t="shared" si="3"/>
        <v>6820.0012799999995</v>
      </c>
    </row>
    <row r="7" spans="1:20" ht="12.6" customHeight="1" x14ac:dyDescent="0.25">
      <c r="A7" s="7">
        <v>5</v>
      </c>
      <c r="B7" s="7">
        <v>8</v>
      </c>
      <c r="C7" s="8" t="s">
        <v>18</v>
      </c>
      <c r="D7" s="7">
        <v>2000</v>
      </c>
      <c r="E7" s="8" t="s">
        <v>19</v>
      </c>
      <c r="F7" s="9">
        <v>7.8958399999999998E-2</v>
      </c>
      <c r="G7" s="11" t="s">
        <v>20</v>
      </c>
      <c r="H7" s="12" t="str">
        <f t="shared" si="0"/>
        <v>GALICZ</v>
      </c>
      <c r="I7" s="12" t="str">
        <f t="shared" si="1"/>
        <v>Peter</v>
      </c>
      <c r="J7" s="12"/>
      <c r="K7" s="12" t="str">
        <f t="shared" si="2"/>
        <v>Peter Galicz</v>
      </c>
      <c r="L7" s="12" t="str">
        <f>VLOOKUP(E7,'[1]country codes'!$A:$B,2,FALSE)</f>
        <v>HUN</v>
      </c>
      <c r="M7" s="15">
        <v>43645</v>
      </c>
      <c r="N7" s="12" t="s">
        <v>113</v>
      </c>
      <c r="O7" s="17" t="s">
        <v>116</v>
      </c>
      <c r="P7" s="12">
        <v>10</v>
      </c>
      <c r="Q7" s="12" t="s">
        <v>114</v>
      </c>
      <c r="R7" s="12" t="s">
        <v>115</v>
      </c>
      <c r="S7" s="12">
        <v>43</v>
      </c>
      <c r="T7" s="16">
        <f t="shared" si="3"/>
        <v>6822.00576</v>
      </c>
    </row>
    <row r="8" spans="1:20" ht="12.6" customHeight="1" x14ac:dyDescent="0.25">
      <c r="A8" s="7">
        <v>6</v>
      </c>
      <c r="B8" s="7">
        <v>21</v>
      </c>
      <c r="C8" s="8" t="s">
        <v>21</v>
      </c>
      <c r="D8" s="7">
        <v>2001</v>
      </c>
      <c r="E8" s="8" t="s">
        <v>22</v>
      </c>
      <c r="F8" s="9">
        <v>7.8981570000000001E-2</v>
      </c>
      <c r="G8" s="11" t="s">
        <v>23</v>
      </c>
      <c r="H8" s="12" t="str">
        <f t="shared" si="0"/>
        <v>PARDOE</v>
      </c>
      <c r="I8" s="12" t="str">
        <f t="shared" si="1"/>
        <v>Hector</v>
      </c>
      <c r="J8" s="12"/>
      <c r="K8" s="12" t="str">
        <f t="shared" si="2"/>
        <v>Hector Pardoe</v>
      </c>
      <c r="L8" s="12" t="str">
        <f>VLOOKUP(E8,'[1]country codes'!$A:$B,2,FALSE)</f>
        <v>GBR</v>
      </c>
      <c r="M8" s="15">
        <v>43645</v>
      </c>
      <c r="N8" s="12" t="s">
        <v>113</v>
      </c>
      <c r="O8" s="17" t="s">
        <v>116</v>
      </c>
      <c r="P8" s="12">
        <v>10</v>
      </c>
      <c r="Q8" s="12" t="s">
        <v>114</v>
      </c>
      <c r="R8" s="12" t="s">
        <v>115</v>
      </c>
      <c r="S8" s="12">
        <v>43</v>
      </c>
      <c r="T8" s="16">
        <f t="shared" si="3"/>
        <v>6824.0076479999998</v>
      </c>
    </row>
    <row r="9" spans="1:20" ht="12.6" customHeight="1" x14ac:dyDescent="0.25">
      <c r="A9" s="7">
        <v>7</v>
      </c>
      <c r="B9" s="7">
        <v>41</v>
      </c>
      <c r="C9" s="8" t="s">
        <v>24</v>
      </c>
      <c r="D9" s="7">
        <v>1999</v>
      </c>
      <c r="E9" s="8" t="s">
        <v>25</v>
      </c>
      <c r="F9" s="9">
        <v>7.9004710000000006E-2</v>
      </c>
      <c r="G9" s="11" t="s">
        <v>26</v>
      </c>
      <c r="H9" s="12" t="str">
        <f t="shared" si="0"/>
        <v>ZITOUNI</v>
      </c>
      <c r="I9" s="12" t="str">
        <f t="shared" si="1"/>
        <v>Fares</v>
      </c>
      <c r="J9" s="12"/>
      <c r="K9" s="12" t="str">
        <f t="shared" si="2"/>
        <v>Fares Zitouni</v>
      </c>
      <c r="L9" s="12" t="str">
        <f>VLOOKUP(E9,'[1]country codes'!$A:$B,2,FALSE)</f>
        <v>FRA</v>
      </c>
      <c r="M9" s="15">
        <v>43645</v>
      </c>
      <c r="N9" s="12" t="s">
        <v>113</v>
      </c>
      <c r="O9" s="17" t="s">
        <v>116</v>
      </c>
      <c r="P9" s="12">
        <v>10</v>
      </c>
      <c r="Q9" s="12" t="s">
        <v>114</v>
      </c>
      <c r="R9" s="12" t="s">
        <v>115</v>
      </c>
      <c r="S9" s="12">
        <v>43</v>
      </c>
      <c r="T9" s="16">
        <f t="shared" si="3"/>
        <v>6826.0069440000007</v>
      </c>
    </row>
    <row r="10" spans="1:20" ht="12.6" customHeight="1" x14ac:dyDescent="0.25">
      <c r="A10" s="7">
        <v>8</v>
      </c>
      <c r="B10" s="7">
        <v>32</v>
      </c>
      <c r="C10" s="8" t="s">
        <v>27</v>
      </c>
      <c r="D10" s="7">
        <v>2002</v>
      </c>
      <c r="E10" s="8" t="s">
        <v>19</v>
      </c>
      <c r="F10" s="9">
        <v>7.9027790000000001E-2</v>
      </c>
      <c r="G10" s="11" t="s">
        <v>28</v>
      </c>
      <c r="H10" s="12" t="str">
        <f t="shared" si="0"/>
        <v>TABI</v>
      </c>
      <c r="I10" s="12" t="str">
        <f t="shared" si="1"/>
        <v>Zoltan</v>
      </c>
      <c r="J10" s="12"/>
      <c r="K10" s="12" t="str">
        <f t="shared" si="2"/>
        <v>Zoltan Tabi</v>
      </c>
      <c r="L10" s="12" t="str">
        <f>VLOOKUP(E10,'[1]country codes'!$A:$B,2,FALSE)</f>
        <v>HUN</v>
      </c>
      <c r="M10" s="15">
        <v>43645</v>
      </c>
      <c r="N10" s="12" t="s">
        <v>113</v>
      </c>
      <c r="O10" s="17" t="s">
        <v>116</v>
      </c>
      <c r="P10" s="12">
        <v>10</v>
      </c>
      <c r="Q10" s="12" t="s">
        <v>114</v>
      </c>
      <c r="R10" s="12" t="s">
        <v>115</v>
      </c>
      <c r="S10" s="12">
        <v>43</v>
      </c>
      <c r="T10" s="16">
        <f t="shared" si="3"/>
        <v>6828.0010560000001</v>
      </c>
    </row>
    <row r="11" spans="1:20" ht="12.6" customHeight="1" x14ac:dyDescent="0.25">
      <c r="A11" s="7">
        <v>9</v>
      </c>
      <c r="B11" s="7">
        <v>11</v>
      </c>
      <c r="C11" s="8" t="s">
        <v>29</v>
      </c>
      <c r="D11" s="7">
        <v>1994</v>
      </c>
      <c r="E11" s="8" t="s">
        <v>11</v>
      </c>
      <c r="F11" s="9">
        <v>7.9062590000000002E-2</v>
      </c>
      <c r="G11" s="11" t="s">
        <v>30</v>
      </c>
      <c r="H11" s="12" t="str">
        <f t="shared" si="0"/>
        <v>INGEDULD</v>
      </c>
      <c r="I11" s="12" t="str">
        <f t="shared" si="1"/>
        <v>Vit</v>
      </c>
      <c r="J11" s="12"/>
      <c r="K11" s="12" t="str">
        <f t="shared" si="2"/>
        <v>Vit Ingeduld</v>
      </c>
      <c r="L11" s="12" t="str">
        <f>VLOOKUP(E11,'[1]country codes'!$A:$B,2,FALSE)</f>
        <v>CZE</v>
      </c>
      <c r="M11" s="15">
        <v>43645</v>
      </c>
      <c r="N11" s="12" t="s">
        <v>113</v>
      </c>
      <c r="O11" s="17" t="s">
        <v>116</v>
      </c>
      <c r="P11" s="12">
        <v>10</v>
      </c>
      <c r="Q11" s="12" t="s">
        <v>114</v>
      </c>
      <c r="R11" s="12" t="s">
        <v>115</v>
      </c>
      <c r="S11" s="12">
        <v>43</v>
      </c>
      <c r="T11" s="16">
        <f t="shared" si="3"/>
        <v>6831.0077760000004</v>
      </c>
    </row>
    <row r="12" spans="1:20" ht="12.6" customHeight="1" x14ac:dyDescent="0.25">
      <c r="A12" s="7">
        <v>10</v>
      </c>
      <c r="B12" s="7">
        <v>12</v>
      </c>
      <c r="C12" s="8" t="s">
        <v>31</v>
      </c>
      <c r="D12" s="7">
        <v>2000</v>
      </c>
      <c r="E12" s="8" t="s">
        <v>14</v>
      </c>
      <c r="F12" s="9">
        <v>7.9074069999999996E-2</v>
      </c>
      <c r="G12" s="11" t="s">
        <v>32</v>
      </c>
      <c r="H12" s="12" t="str">
        <f t="shared" si="0"/>
        <v>JULIÀ</v>
      </c>
      <c r="I12" s="12" t="str">
        <f t="shared" si="1"/>
        <v>TOUS Ferrán</v>
      </c>
      <c r="J12" s="12"/>
      <c r="K12" s="12" t="str">
        <f t="shared" si="2"/>
        <v>Tous Ferrán Julià</v>
      </c>
      <c r="L12" s="12" t="str">
        <f>VLOOKUP(E12,'[1]country codes'!$A:$B,2,FALSE)</f>
        <v>ESP</v>
      </c>
      <c r="M12" s="15">
        <v>43645</v>
      </c>
      <c r="N12" s="12" t="s">
        <v>113</v>
      </c>
      <c r="O12" s="17" t="s">
        <v>116</v>
      </c>
      <c r="P12" s="12">
        <v>10</v>
      </c>
      <c r="Q12" s="12" t="s">
        <v>114</v>
      </c>
      <c r="R12" s="12" t="s">
        <v>115</v>
      </c>
      <c r="S12" s="12">
        <v>43</v>
      </c>
      <c r="T12" s="16">
        <f t="shared" si="3"/>
        <v>6831.999648</v>
      </c>
    </row>
    <row r="13" spans="1:20" ht="12.6" customHeight="1" x14ac:dyDescent="0.25">
      <c r="A13" s="7">
        <v>11</v>
      </c>
      <c r="B13" s="7">
        <v>43</v>
      </c>
      <c r="C13" s="8" t="s">
        <v>33</v>
      </c>
      <c r="D13" s="7">
        <v>1993</v>
      </c>
      <c r="E13" s="8" t="s">
        <v>34</v>
      </c>
      <c r="F13" s="9">
        <v>7.9247700000000004E-2</v>
      </c>
      <c r="G13" s="11" t="s">
        <v>35</v>
      </c>
      <c r="H13" s="12" t="str">
        <f t="shared" si="0"/>
        <v>SCHOUTEN</v>
      </c>
      <c r="I13" s="12" t="str">
        <f t="shared" si="1"/>
        <v>Marcel</v>
      </c>
      <c r="J13" s="12"/>
      <c r="K13" s="12" t="str">
        <f t="shared" si="2"/>
        <v>Marcel Schouten</v>
      </c>
      <c r="L13" s="12" t="str">
        <f>VLOOKUP(E13,'[1]country codes'!$A:$B,2,FALSE)</f>
        <v>NED</v>
      </c>
      <c r="M13" s="15">
        <v>43645</v>
      </c>
      <c r="N13" s="12" t="s">
        <v>113</v>
      </c>
      <c r="O13" s="17" t="s">
        <v>116</v>
      </c>
      <c r="P13" s="12">
        <v>10</v>
      </c>
      <c r="Q13" s="12" t="s">
        <v>114</v>
      </c>
      <c r="R13" s="12" t="s">
        <v>115</v>
      </c>
      <c r="S13" s="12">
        <v>43</v>
      </c>
      <c r="T13" s="16">
        <f t="shared" si="3"/>
        <v>6847.0012800000004</v>
      </c>
    </row>
    <row r="14" spans="1:20" ht="12.6" customHeight="1" x14ac:dyDescent="0.25">
      <c r="A14" s="7">
        <v>12</v>
      </c>
      <c r="B14" s="7">
        <v>2</v>
      </c>
      <c r="C14" s="8" t="s">
        <v>36</v>
      </c>
      <c r="D14" s="7">
        <v>2000</v>
      </c>
      <c r="E14" s="8" t="s">
        <v>25</v>
      </c>
      <c r="F14" s="9">
        <v>7.9270859999999999E-2</v>
      </c>
      <c r="G14" s="11" t="s">
        <v>37</v>
      </c>
      <c r="H14" s="12" t="str">
        <f t="shared" si="0"/>
        <v>BATTE</v>
      </c>
      <c r="I14" s="12" t="str">
        <f t="shared" si="1"/>
        <v>Clément</v>
      </c>
      <c r="J14" s="12"/>
      <c r="K14" s="12" t="str">
        <f t="shared" si="2"/>
        <v>Clément Batte</v>
      </c>
      <c r="L14" s="12" t="str">
        <f>VLOOKUP(E14,'[1]country codes'!$A:$B,2,FALSE)</f>
        <v>FRA</v>
      </c>
      <c r="M14" s="15">
        <v>43645</v>
      </c>
      <c r="N14" s="12" t="s">
        <v>113</v>
      </c>
      <c r="O14" s="17" t="s">
        <v>116</v>
      </c>
      <c r="P14" s="12">
        <v>10</v>
      </c>
      <c r="Q14" s="12" t="s">
        <v>114</v>
      </c>
      <c r="R14" s="12" t="s">
        <v>115</v>
      </c>
      <c r="S14" s="12">
        <v>43</v>
      </c>
      <c r="T14" s="16">
        <f t="shared" si="3"/>
        <v>6849.0023039999996</v>
      </c>
    </row>
    <row r="15" spans="1:20" ht="12.6" customHeight="1" x14ac:dyDescent="0.25">
      <c r="A15" s="7">
        <v>13</v>
      </c>
      <c r="B15" s="7">
        <v>5</v>
      </c>
      <c r="C15" s="8" t="s">
        <v>38</v>
      </c>
      <c r="D15" s="7">
        <v>2001</v>
      </c>
      <c r="E15" s="8" t="s">
        <v>25</v>
      </c>
      <c r="F15" s="9">
        <v>7.9294069999999994E-2</v>
      </c>
      <c r="G15" s="11" t="s">
        <v>39</v>
      </c>
      <c r="H15" s="12" t="str">
        <f t="shared" si="0"/>
        <v>CLUSMAN</v>
      </c>
      <c r="I15" s="12" t="str">
        <f t="shared" si="1"/>
        <v>Jean-Baptiste</v>
      </c>
      <c r="J15" s="12"/>
      <c r="K15" s="12" t="str">
        <f t="shared" si="2"/>
        <v>Jean-Baptiste Clusman</v>
      </c>
      <c r="L15" s="12" t="str">
        <f>VLOOKUP(E15,'[1]country codes'!$A:$B,2,FALSE)</f>
        <v>FRA</v>
      </c>
      <c r="M15" s="15">
        <v>43645</v>
      </c>
      <c r="N15" s="12" t="s">
        <v>113</v>
      </c>
      <c r="O15" s="17" t="s">
        <v>116</v>
      </c>
      <c r="P15" s="12">
        <v>10</v>
      </c>
      <c r="Q15" s="12" t="s">
        <v>114</v>
      </c>
      <c r="R15" s="12" t="s">
        <v>115</v>
      </c>
      <c r="S15" s="12">
        <v>43</v>
      </c>
      <c r="T15" s="16">
        <f t="shared" si="3"/>
        <v>6851.0076479999998</v>
      </c>
    </row>
    <row r="16" spans="1:20" ht="12.6" customHeight="1" x14ac:dyDescent="0.25">
      <c r="A16" s="7">
        <v>14</v>
      </c>
      <c r="B16" s="7">
        <v>10</v>
      </c>
      <c r="C16" s="8" t="s">
        <v>40</v>
      </c>
      <c r="D16" s="7">
        <v>1995</v>
      </c>
      <c r="E16" s="8" t="s">
        <v>25</v>
      </c>
      <c r="F16" s="9">
        <v>7.9386570000000004E-2</v>
      </c>
      <c r="G16" s="11" t="s">
        <v>41</v>
      </c>
      <c r="H16" s="12" t="str">
        <f t="shared" si="0"/>
        <v>BEN</v>
      </c>
      <c r="I16" s="12" t="str">
        <f t="shared" si="1"/>
        <v>RAHOU Mathie</v>
      </c>
      <c r="J16" s="12"/>
      <c r="K16" s="12" t="str">
        <f t="shared" si="2"/>
        <v>Rahou Mathie Ben</v>
      </c>
      <c r="L16" s="12" t="str">
        <f>VLOOKUP(E16,'[1]country codes'!$A:$B,2,FALSE)</f>
        <v>FRA</v>
      </c>
      <c r="M16" s="15">
        <v>43645</v>
      </c>
      <c r="N16" s="12" t="s">
        <v>113</v>
      </c>
      <c r="O16" s="17" t="s">
        <v>116</v>
      </c>
      <c r="P16" s="12">
        <v>10</v>
      </c>
      <c r="Q16" s="12" t="s">
        <v>114</v>
      </c>
      <c r="R16" s="12" t="s">
        <v>115</v>
      </c>
      <c r="S16" s="12">
        <v>43</v>
      </c>
      <c r="T16" s="16">
        <f t="shared" si="3"/>
        <v>6858.999648</v>
      </c>
    </row>
    <row r="17" spans="1:20" ht="12.6" customHeight="1" x14ac:dyDescent="0.25">
      <c r="A17" s="7">
        <v>15</v>
      </c>
      <c r="B17" s="7">
        <v>3</v>
      </c>
      <c r="C17" s="8" t="s">
        <v>42</v>
      </c>
      <c r="D17" s="7">
        <v>2000</v>
      </c>
      <c r="E17" s="8" t="s">
        <v>22</v>
      </c>
      <c r="F17" s="9">
        <v>7.9386590000000007E-2</v>
      </c>
      <c r="G17" s="11" t="s">
        <v>43</v>
      </c>
      <c r="H17" s="12" t="str">
        <f t="shared" si="0"/>
        <v>HUGHES</v>
      </c>
      <c r="I17" s="12" t="str">
        <f t="shared" si="1"/>
        <v>Nathan</v>
      </c>
      <c r="J17" s="12"/>
      <c r="K17" s="12" t="str">
        <f t="shared" si="2"/>
        <v>Nathan Hughes</v>
      </c>
      <c r="L17" s="12" t="str">
        <f>VLOOKUP(E17,'[1]country codes'!$A:$B,2,FALSE)</f>
        <v>GBR</v>
      </c>
      <c r="M17" s="15">
        <v>43645</v>
      </c>
      <c r="N17" s="12" t="s">
        <v>113</v>
      </c>
      <c r="O17" s="17" t="s">
        <v>116</v>
      </c>
      <c r="P17" s="12">
        <v>10</v>
      </c>
      <c r="Q17" s="12" t="s">
        <v>114</v>
      </c>
      <c r="R17" s="12" t="s">
        <v>115</v>
      </c>
      <c r="S17" s="12">
        <v>43</v>
      </c>
      <c r="T17" s="16">
        <f t="shared" si="3"/>
        <v>6859.0013760000002</v>
      </c>
    </row>
    <row r="18" spans="1:20" ht="12.6" customHeight="1" x14ac:dyDescent="0.25">
      <c r="A18" s="7">
        <v>16</v>
      </c>
      <c r="B18" s="7">
        <v>26</v>
      </c>
      <c r="C18" s="8" t="s">
        <v>44</v>
      </c>
      <c r="D18" s="7">
        <v>1998</v>
      </c>
      <c r="E18" s="8" t="s">
        <v>14</v>
      </c>
      <c r="F18" s="9">
        <v>7.94213E-2</v>
      </c>
      <c r="G18" s="11" t="s">
        <v>45</v>
      </c>
      <c r="H18" s="12" t="str">
        <f t="shared" si="0"/>
        <v>ANDRADE</v>
      </c>
      <c r="I18" s="12" t="str">
        <f t="shared" si="1"/>
        <v>BUDIÑO Gaspar</v>
      </c>
      <c r="J18" s="12"/>
      <c r="K18" s="12" t="str">
        <f t="shared" si="2"/>
        <v>Budiño Gaspar Andrade</v>
      </c>
      <c r="L18" s="12" t="str">
        <f>VLOOKUP(E18,'[1]country codes'!$A:$B,2,FALSE)</f>
        <v>ESP</v>
      </c>
      <c r="M18" s="15">
        <v>43645</v>
      </c>
      <c r="N18" s="12" t="s">
        <v>113</v>
      </c>
      <c r="O18" s="17" t="s">
        <v>116</v>
      </c>
      <c r="P18" s="12">
        <v>10</v>
      </c>
      <c r="Q18" s="12" t="s">
        <v>114</v>
      </c>
      <c r="R18" s="12" t="s">
        <v>115</v>
      </c>
      <c r="S18" s="12">
        <v>43</v>
      </c>
      <c r="T18" s="16">
        <f t="shared" si="3"/>
        <v>6862.0003200000001</v>
      </c>
    </row>
    <row r="19" spans="1:20" ht="12.6" customHeight="1" x14ac:dyDescent="0.25">
      <c r="A19" s="7">
        <v>17</v>
      </c>
      <c r="B19" s="7">
        <v>6</v>
      </c>
      <c r="C19" s="8" t="s">
        <v>46</v>
      </c>
      <c r="D19" s="7">
        <v>2000</v>
      </c>
      <c r="E19" s="8" t="s">
        <v>14</v>
      </c>
      <c r="F19" s="9">
        <v>7.9432950000000002E-2</v>
      </c>
      <c r="G19" s="11" t="s">
        <v>47</v>
      </c>
      <c r="H19" s="12" t="str">
        <f t="shared" si="0"/>
        <v>COMA</v>
      </c>
      <c r="I19" s="12" t="str">
        <f t="shared" si="1"/>
        <v>PLANELLA Roger</v>
      </c>
      <c r="J19" s="12"/>
      <c r="K19" s="12" t="str">
        <f t="shared" si="2"/>
        <v>Planella Roger Coma</v>
      </c>
      <c r="L19" s="12" t="str">
        <f>VLOOKUP(E19,'[1]country codes'!$A:$B,2,FALSE)</f>
        <v>ESP</v>
      </c>
      <c r="M19" s="15">
        <v>43645</v>
      </c>
      <c r="N19" s="12" t="s">
        <v>113</v>
      </c>
      <c r="O19" s="17" t="s">
        <v>116</v>
      </c>
      <c r="P19" s="12">
        <v>10</v>
      </c>
      <c r="Q19" s="12" t="s">
        <v>114</v>
      </c>
      <c r="R19" s="12" t="s">
        <v>115</v>
      </c>
      <c r="S19" s="12">
        <v>43</v>
      </c>
      <c r="T19" s="16">
        <f t="shared" si="3"/>
        <v>6863.0068799999999</v>
      </c>
    </row>
    <row r="20" spans="1:20" ht="12.6" customHeight="1" x14ac:dyDescent="0.25">
      <c r="A20" s="7">
        <v>18</v>
      </c>
      <c r="B20" s="7">
        <v>39</v>
      </c>
      <c r="C20" s="8" t="s">
        <v>48</v>
      </c>
      <c r="D20" s="7">
        <v>2002</v>
      </c>
      <c r="E20" s="8" t="s">
        <v>25</v>
      </c>
      <c r="F20" s="9">
        <v>7.9444440000000005E-2</v>
      </c>
      <c r="G20" s="11" t="s">
        <v>49</v>
      </c>
      <c r="H20" s="12" t="str">
        <f t="shared" si="0"/>
        <v>WALLART</v>
      </c>
      <c r="I20" s="12" t="str">
        <f t="shared" si="1"/>
        <v>Jules</v>
      </c>
      <c r="J20" s="12"/>
      <c r="K20" s="12" t="str">
        <f t="shared" si="2"/>
        <v>Jules Wallart</v>
      </c>
      <c r="L20" s="12" t="str">
        <f>VLOOKUP(E20,'[1]country codes'!$A:$B,2,FALSE)</f>
        <v>FRA</v>
      </c>
      <c r="M20" s="15">
        <v>43645</v>
      </c>
      <c r="N20" s="12" t="s">
        <v>113</v>
      </c>
      <c r="O20" s="17" t="s">
        <v>116</v>
      </c>
      <c r="P20" s="12">
        <v>10</v>
      </c>
      <c r="Q20" s="12" t="s">
        <v>114</v>
      </c>
      <c r="R20" s="12" t="s">
        <v>115</v>
      </c>
      <c r="S20" s="12">
        <v>43</v>
      </c>
      <c r="T20" s="16">
        <f t="shared" si="3"/>
        <v>6863.9996160000001</v>
      </c>
    </row>
    <row r="21" spans="1:20" ht="12.6" customHeight="1" x14ac:dyDescent="0.25">
      <c r="A21" s="7">
        <v>19</v>
      </c>
      <c r="B21" s="7">
        <v>13</v>
      </c>
      <c r="C21" s="8" t="s">
        <v>50</v>
      </c>
      <c r="D21" s="7">
        <v>2002</v>
      </c>
      <c r="E21" s="8" t="s">
        <v>14</v>
      </c>
      <c r="F21" s="9">
        <v>7.9444490000000006E-2</v>
      </c>
      <c r="G21" s="11" t="s">
        <v>51</v>
      </c>
      <c r="H21" s="12" t="str">
        <f t="shared" si="0"/>
        <v>DE</v>
      </c>
      <c r="I21" s="12" t="str">
        <f t="shared" si="1"/>
        <v>OÑA RAMIREZ Angel</v>
      </c>
      <c r="J21" s="12"/>
      <c r="K21" s="12" t="str">
        <f t="shared" si="2"/>
        <v>Oña Ramirez Angel De</v>
      </c>
      <c r="L21" s="12" t="str">
        <f>VLOOKUP(E21,'[1]country codes'!$A:$B,2,FALSE)</f>
        <v>ESP</v>
      </c>
      <c r="M21" s="15">
        <v>43645</v>
      </c>
      <c r="N21" s="12" t="s">
        <v>113</v>
      </c>
      <c r="O21" s="17" t="s">
        <v>116</v>
      </c>
      <c r="P21" s="12">
        <v>10</v>
      </c>
      <c r="Q21" s="12" t="s">
        <v>114</v>
      </c>
      <c r="R21" s="12" t="s">
        <v>115</v>
      </c>
      <c r="S21" s="12">
        <v>43</v>
      </c>
      <c r="T21" s="16">
        <f t="shared" si="3"/>
        <v>6864.003936000001</v>
      </c>
    </row>
    <row r="22" spans="1:20" ht="12.6" customHeight="1" x14ac:dyDescent="0.25">
      <c r="A22" s="7">
        <v>20</v>
      </c>
      <c r="B22" s="7">
        <v>16</v>
      </c>
      <c r="C22" s="8" t="s">
        <v>52</v>
      </c>
      <c r="D22" s="7">
        <v>2001</v>
      </c>
      <c r="E22" s="8" t="s">
        <v>14</v>
      </c>
      <c r="F22" s="9">
        <v>7.9930619999999994E-2</v>
      </c>
      <c r="G22" s="11" t="s">
        <v>53</v>
      </c>
      <c r="H22" s="12" t="str">
        <f t="shared" si="0"/>
        <v>LAGES</v>
      </c>
      <c r="I22" s="12" t="str">
        <f t="shared" si="1"/>
        <v>BRION Alexandre</v>
      </c>
      <c r="J22" s="12"/>
      <c r="K22" s="12" t="str">
        <f t="shared" si="2"/>
        <v>Brion Alexandre Lages</v>
      </c>
      <c r="L22" s="12" t="str">
        <f>VLOOKUP(E22,'[1]country codes'!$A:$B,2,FALSE)</f>
        <v>ESP</v>
      </c>
      <c r="M22" s="15">
        <v>43645</v>
      </c>
      <c r="N22" s="12" t="s">
        <v>113</v>
      </c>
      <c r="O22" s="17" t="s">
        <v>116</v>
      </c>
      <c r="P22" s="12">
        <v>10</v>
      </c>
      <c r="Q22" s="12" t="s">
        <v>114</v>
      </c>
      <c r="R22" s="12" t="s">
        <v>115</v>
      </c>
      <c r="S22" s="12">
        <v>43</v>
      </c>
      <c r="T22" s="16">
        <f t="shared" si="3"/>
        <v>6906.0055679999996</v>
      </c>
    </row>
    <row r="23" spans="1:20" ht="12.6" customHeight="1" x14ac:dyDescent="0.25">
      <c r="A23" s="7">
        <v>21</v>
      </c>
      <c r="B23" s="7">
        <v>40</v>
      </c>
      <c r="C23" s="8" t="s">
        <v>54</v>
      </c>
      <c r="D23" s="7">
        <v>2002</v>
      </c>
      <c r="E23" s="8" t="s">
        <v>14</v>
      </c>
      <c r="F23" s="9">
        <v>7.996528E-2</v>
      </c>
      <c r="G23" s="11" t="s">
        <v>55</v>
      </c>
      <c r="H23" s="12" t="str">
        <f t="shared" si="0"/>
        <v>YAGÜES</v>
      </c>
      <c r="I23" s="12" t="str">
        <f t="shared" si="1"/>
        <v>ESCRIBA Pol</v>
      </c>
      <c r="J23" s="12"/>
      <c r="K23" s="12" t="str">
        <f t="shared" si="2"/>
        <v>Escriba Pol Yagües</v>
      </c>
      <c r="L23" s="12" t="str">
        <f>VLOOKUP(E23,'[1]country codes'!$A:$B,2,FALSE)</f>
        <v>ESP</v>
      </c>
      <c r="M23" s="15">
        <v>43645</v>
      </c>
      <c r="N23" s="12" t="s">
        <v>113</v>
      </c>
      <c r="O23" s="17" t="s">
        <v>116</v>
      </c>
      <c r="P23" s="12">
        <v>10</v>
      </c>
      <c r="Q23" s="12" t="s">
        <v>114</v>
      </c>
      <c r="R23" s="12" t="s">
        <v>115</v>
      </c>
      <c r="S23" s="12">
        <v>43</v>
      </c>
      <c r="T23" s="16">
        <f t="shared" si="3"/>
        <v>6909.0001920000004</v>
      </c>
    </row>
    <row r="24" spans="1:20" ht="12.6" customHeight="1" x14ac:dyDescent="0.25">
      <c r="A24" s="7">
        <v>22</v>
      </c>
      <c r="B24" s="7">
        <v>19</v>
      </c>
      <c r="C24" s="8" t="s">
        <v>56</v>
      </c>
      <c r="D24" s="7">
        <v>2000</v>
      </c>
      <c r="E24" s="8" t="s">
        <v>25</v>
      </c>
      <c r="F24" s="9">
        <v>8.1099610000000003E-2</v>
      </c>
      <c r="G24" s="11" t="s">
        <v>57</v>
      </c>
      <c r="H24" s="12" t="str">
        <f t="shared" si="0"/>
        <v>MOKHFI</v>
      </c>
      <c r="I24" s="12" t="str">
        <f t="shared" si="1"/>
        <v>Naïm</v>
      </c>
      <c r="J24" s="12"/>
      <c r="K24" s="12" t="str">
        <f t="shared" si="2"/>
        <v>Naïm Mokhfi</v>
      </c>
      <c r="L24" s="12" t="str">
        <f>VLOOKUP(E24,'[1]country codes'!$A:$B,2,FALSE)</f>
        <v>FRA</v>
      </c>
      <c r="M24" s="15">
        <v>43645</v>
      </c>
      <c r="N24" s="12" t="s">
        <v>113</v>
      </c>
      <c r="O24" s="17" t="s">
        <v>116</v>
      </c>
      <c r="P24" s="12">
        <v>10</v>
      </c>
      <c r="Q24" s="12" t="s">
        <v>114</v>
      </c>
      <c r="R24" s="12" t="s">
        <v>115</v>
      </c>
      <c r="S24" s="12">
        <v>43</v>
      </c>
      <c r="T24" s="16">
        <f t="shared" si="3"/>
        <v>7007.0063040000005</v>
      </c>
    </row>
    <row r="25" spans="1:20" ht="12.6" customHeight="1" x14ac:dyDescent="0.25">
      <c r="A25" s="7">
        <v>23</v>
      </c>
      <c r="B25" s="7">
        <v>27</v>
      </c>
      <c r="C25" s="8" t="s">
        <v>58</v>
      </c>
      <c r="D25" s="7">
        <v>1999</v>
      </c>
      <c r="E25" s="8" t="s">
        <v>11</v>
      </c>
      <c r="F25" s="9">
        <v>8.1157430000000003E-2</v>
      </c>
      <c r="G25" s="11" t="s">
        <v>59</v>
      </c>
      <c r="H25" s="12" t="str">
        <f t="shared" si="0"/>
        <v>SEBESTA</v>
      </c>
      <c r="I25" s="12" t="str">
        <f t="shared" si="1"/>
        <v>David</v>
      </c>
      <c r="J25" s="12"/>
      <c r="K25" s="12" t="str">
        <f t="shared" si="2"/>
        <v>David Sebesta</v>
      </c>
      <c r="L25" s="12" t="str">
        <f>VLOOKUP(E25,'[1]country codes'!$A:$B,2,FALSE)</f>
        <v>CZE</v>
      </c>
      <c r="M25" s="15">
        <v>43645</v>
      </c>
      <c r="N25" s="12" t="s">
        <v>113</v>
      </c>
      <c r="O25" s="17" t="s">
        <v>116</v>
      </c>
      <c r="P25" s="12">
        <v>10</v>
      </c>
      <c r="Q25" s="12" t="s">
        <v>114</v>
      </c>
      <c r="R25" s="12" t="s">
        <v>115</v>
      </c>
      <c r="S25" s="12">
        <v>43</v>
      </c>
      <c r="T25" s="16">
        <f t="shared" si="3"/>
        <v>7012.0019520000005</v>
      </c>
    </row>
    <row r="26" spans="1:20" ht="12.6" customHeight="1" x14ac:dyDescent="0.25">
      <c r="A26" s="7">
        <v>24</v>
      </c>
      <c r="B26" s="7">
        <v>29</v>
      </c>
      <c r="C26" s="8" t="s">
        <v>60</v>
      </c>
      <c r="D26" s="7">
        <v>2003</v>
      </c>
      <c r="E26" s="8" t="s">
        <v>25</v>
      </c>
      <c r="F26" s="9">
        <v>8.1909800000000005E-2</v>
      </c>
      <c r="G26" s="11" t="s">
        <v>61</v>
      </c>
      <c r="H26" s="12" t="str">
        <f t="shared" si="0"/>
        <v>OUABDESSELAM</v>
      </c>
      <c r="I26" s="12" t="str">
        <f t="shared" si="1"/>
        <v>Leo</v>
      </c>
      <c r="J26" s="12"/>
      <c r="K26" s="12" t="str">
        <f t="shared" si="2"/>
        <v>Leo Ouabdesselam</v>
      </c>
      <c r="L26" s="12" t="str">
        <f>VLOOKUP(E26,'[1]country codes'!$A:$B,2,FALSE)</f>
        <v>FRA</v>
      </c>
      <c r="M26" s="15">
        <v>43645</v>
      </c>
      <c r="N26" s="12" t="s">
        <v>113</v>
      </c>
      <c r="O26" s="17" t="s">
        <v>116</v>
      </c>
      <c r="P26" s="12">
        <v>10</v>
      </c>
      <c r="Q26" s="12" t="s">
        <v>114</v>
      </c>
      <c r="R26" s="12" t="s">
        <v>115</v>
      </c>
      <c r="S26" s="12">
        <v>43</v>
      </c>
      <c r="T26" s="16">
        <f t="shared" si="3"/>
        <v>7077.0067200000003</v>
      </c>
    </row>
    <row r="27" spans="1:20" ht="12.6" customHeight="1" x14ac:dyDescent="0.25">
      <c r="A27" s="7">
        <v>25</v>
      </c>
      <c r="B27" s="7">
        <v>4</v>
      </c>
      <c r="C27" s="8" t="s">
        <v>62</v>
      </c>
      <c r="D27" s="7">
        <v>1997</v>
      </c>
      <c r="E27" s="8" t="s">
        <v>63</v>
      </c>
      <c r="F27" s="9">
        <v>8.2812520000000001E-2</v>
      </c>
      <c r="G27" s="11" t="s">
        <v>64</v>
      </c>
      <c r="H27" s="12" t="str">
        <f t="shared" si="0"/>
        <v>BOGDAN</v>
      </c>
      <c r="I27" s="12" t="str">
        <f t="shared" si="1"/>
        <v>Petre</v>
      </c>
      <c r="J27" s="12"/>
      <c r="K27" s="12" t="str">
        <f t="shared" si="2"/>
        <v>Petre Bogdan</v>
      </c>
      <c r="L27" s="12" t="str">
        <f>VLOOKUP(E27,'[1]country codes'!$A:$B,2,FALSE)</f>
        <v>ROU</v>
      </c>
      <c r="M27" s="15">
        <v>43645</v>
      </c>
      <c r="N27" s="12" t="s">
        <v>113</v>
      </c>
      <c r="O27" s="17" t="s">
        <v>116</v>
      </c>
      <c r="P27" s="12">
        <v>10</v>
      </c>
      <c r="Q27" s="12" t="s">
        <v>114</v>
      </c>
      <c r="R27" s="12" t="s">
        <v>115</v>
      </c>
      <c r="S27" s="12">
        <v>43</v>
      </c>
      <c r="T27" s="16">
        <f t="shared" si="3"/>
        <v>7155.0017280000002</v>
      </c>
    </row>
    <row r="28" spans="1:20" ht="12.6" customHeight="1" x14ac:dyDescent="0.25">
      <c r="A28" s="7">
        <v>26</v>
      </c>
      <c r="B28" s="7">
        <v>31</v>
      </c>
      <c r="C28" s="8" t="s">
        <v>65</v>
      </c>
      <c r="D28" s="7">
        <v>2001</v>
      </c>
      <c r="E28" s="8" t="s">
        <v>25</v>
      </c>
      <c r="F28" s="9">
        <v>8.2882040000000004E-2</v>
      </c>
      <c r="G28" s="11" t="s">
        <v>66</v>
      </c>
      <c r="H28" s="12" t="str">
        <f t="shared" si="0"/>
        <v>SAILLARD</v>
      </c>
      <c r="I28" s="12" t="str">
        <f t="shared" si="1"/>
        <v>Hugo</v>
      </c>
      <c r="J28" s="12"/>
      <c r="K28" s="12" t="str">
        <f t="shared" si="2"/>
        <v>Hugo Saillard</v>
      </c>
      <c r="L28" s="12" t="str">
        <f>VLOOKUP(E28,'[1]country codes'!$A:$B,2,FALSE)</f>
        <v>FRA</v>
      </c>
      <c r="M28" s="15">
        <v>43645</v>
      </c>
      <c r="N28" s="12" t="s">
        <v>113</v>
      </c>
      <c r="O28" s="17" t="s">
        <v>116</v>
      </c>
      <c r="P28" s="12">
        <v>10</v>
      </c>
      <c r="Q28" s="12" t="s">
        <v>114</v>
      </c>
      <c r="R28" s="12" t="s">
        <v>115</v>
      </c>
      <c r="S28" s="12">
        <v>43</v>
      </c>
      <c r="T28" s="16">
        <f t="shared" si="3"/>
        <v>7161.0082560000001</v>
      </c>
    </row>
    <row r="29" spans="1:20" ht="12.6" customHeight="1" x14ac:dyDescent="0.25">
      <c r="A29" s="7">
        <v>27</v>
      </c>
      <c r="B29" s="7">
        <v>20</v>
      </c>
      <c r="C29" s="8" t="s">
        <v>67</v>
      </c>
      <c r="D29" s="7">
        <v>2001</v>
      </c>
      <c r="E29" s="8" t="s">
        <v>11</v>
      </c>
      <c r="F29" s="9">
        <v>8.3668989999999999E-2</v>
      </c>
      <c r="G29" s="11" t="s">
        <v>68</v>
      </c>
      <c r="H29" s="12" t="str">
        <f t="shared" si="0"/>
        <v>STERBA</v>
      </c>
      <c r="I29" s="12" t="str">
        <f t="shared" si="1"/>
        <v>Vojislav</v>
      </c>
      <c r="J29" s="12"/>
      <c r="K29" s="12" t="str">
        <f t="shared" si="2"/>
        <v>Vojislav Sterba</v>
      </c>
      <c r="L29" s="12" t="str">
        <f>VLOOKUP(E29,'[1]country codes'!$A:$B,2,FALSE)</f>
        <v>CZE</v>
      </c>
      <c r="M29" s="15">
        <v>43645</v>
      </c>
      <c r="N29" s="12" t="s">
        <v>113</v>
      </c>
      <c r="O29" s="17" t="s">
        <v>116</v>
      </c>
      <c r="P29" s="12">
        <v>10</v>
      </c>
      <c r="Q29" s="12" t="s">
        <v>114</v>
      </c>
      <c r="R29" s="12" t="s">
        <v>115</v>
      </c>
      <c r="S29" s="12">
        <v>43</v>
      </c>
      <c r="T29" s="16">
        <f t="shared" si="3"/>
        <v>7229.000736</v>
      </c>
    </row>
    <row r="30" spans="1:20" ht="12.6" customHeight="1" x14ac:dyDescent="0.25">
      <c r="A30" s="7">
        <v>28</v>
      </c>
      <c r="B30" s="7">
        <v>30</v>
      </c>
      <c r="C30" s="8" t="s">
        <v>69</v>
      </c>
      <c r="D30" s="7">
        <v>2000</v>
      </c>
      <c r="E30" s="8" t="s">
        <v>11</v>
      </c>
      <c r="F30" s="9">
        <v>8.3993100000000001E-2</v>
      </c>
      <c r="G30" s="11" t="s">
        <v>70</v>
      </c>
      <c r="H30" s="12" t="str">
        <f t="shared" si="0"/>
        <v>STRAKA</v>
      </c>
      <c r="I30" s="12" t="str">
        <f t="shared" si="1"/>
        <v>Martin</v>
      </c>
      <c r="J30" s="12"/>
      <c r="K30" s="12" t="str">
        <f t="shared" si="2"/>
        <v>Martin Straka</v>
      </c>
      <c r="L30" s="12" t="str">
        <f>VLOOKUP(E30,'[1]country codes'!$A:$B,2,FALSE)</f>
        <v>CZE</v>
      </c>
      <c r="M30" s="15">
        <v>43645</v>
      </c>
      <c r="N30" s="12" t="s">
        <v>113</v>
      </c>
      <c r="O30" s="17" t="s">
        <v>116</v>
      </c>
      <c r="P30" s="12">
        <v>10</v>
      </c>
      <c r="Q30" s="12" t="s">
        <v>114</v>
      </c>
      <c r="R30" s="12" t="s">
        <v>115</v>
      </c>
      <c r="S30" s="12">
        <v>43</v>
      </c>
      <c r="T30" s="16">
        <f t="shared" si="3"/>
        <v>7257.0038400000003</v>
      </c>
    </row>
    <row r="31" spans="1:20" ht="12.6" customHeight="1" x14ac:dyDescent="0.25">
      <c r="A31" s="7">
        <v>29</v>
      </c>
      <c r="B31" s="7">
        <v>9</v>
      </c>
      <c r="C31" s="8" t="s">
        <v>71</v>
      </c>
      <c r="D31" s="7">
        <v>2002</v>
      </c>
      <c r="E31" s="8" t="s">
        <v>14</v>
      </c>
      <c r="F31" s="9">
        <v>8.4537080000000001E-2</v>
      </c>
      <c r="G31" s="11" t="s">
        <v>72</v>
      </c>
      <c r="H31" s="12" t="str">
        <f t="shared" si="0"/>
        <v>GUTIERREZ</v>
      </c>
      <c r="I31" s="12" t="str">
        <f t="shared" si="1"/>
        <v>RAMIREZ Enrique</v>
      </c>
      <c r="J31" s="12"/>
      <c r="K31" s="12" t="str">
        <f t="shared" si="2"/>
        <v>Ramirez Enrique Gutierrez</v>
      </c>
      <c r="L31" s="12" t="str">
        <f>VLOOKUP(E31,'[1]country codes'!$A:$B,2,FALSE)</f>
        <v>ESP</v>
      </c>
      <c r="M31" s="15">
        <v>43645</v>
      </c>
      <c r="N31" s="12" t="s">
        <v>113</v>
      </c>
      <c r="O31" s="17" t="s">
        <v>116</v>
      </c>
      <c r="P31" s="12">
        <v>10</v>
      </c>
      <c r="Q31" s="12" t="s">
        <v>114</v>
      </c>
      <c r="R31" s="12" t="s">
        <v>115</v>
      </c>
      <c r="S31" s="12">
        <v>43</v>
      </c>
      <c r="T31" s="16">
        <f t="shared" si="3"/>
        <v>7304.0037119999997</v>
      </c>
    </row>
    <row r="32" spans="1:20" ht="12.6" customHeight="1" x14ac:dyDescent="0.25">
      <c r="A32" s="7">
        <v>30</v>
      </c>
      <c r="B32" s="7">
        <v>28</v>
      </c>
      <c r="C32" s="8" t="s">
        <v>73</v>
      </c>
      <c r="D32" s="7">
        <v>2000</v>
      </c>
      <c r="E32" s="8" t="s">
        <v>19</v>
      </c>
      <c r="F32" s="9">
        <v>8.4791699999999998E-2</v>
      </c>
      <c r="G32" s="11" t="s">
        <v>74</v>
      </c>
      <c r="H32" s="12" t="str">
        <f t="shared" si="0"/>
        <v>SELMECI</v>
      </c>
      <c r="I32" s="12" t="str">
        <f t="shared" si="1"/>
        <v>Levente</v>
      </c>
      <c r="J32" s="12"/>
      <c r="K32" s="12" t="str">
        <f t="shared" si="2"/>
        <v>Levente Selmeci</v>
      </c>
      <c r="L32" s="12" t="str">
        <f>VLOOKUP(E32,'[1]country codes'!$A:$B,2,FALSE)</f>
        <v>HUN</v>
      </c>
      <c r="M32" s="15">
        <v>43645</v>
      </c>
      <c r="N32" s="12" t="s">
        <v>113</v>
      </c>
      <c r="O32" s="17" t="s">
        <v>116</v>
      </c>
      <c r="P32" s="12">
        <v>10</v>
      </c>
      <c r="Q32" s="12" t="s">
        <v>114</v>
      </c>
      <c r="R32" s="12" t="s">
        <v>115</v>
      </c>
      <c r="S32" s="12">
        <v>43</v>
      </c>
      <c r="T32" s="16">
        <f t="shared" si="3"/>
        <v>7326.00288</v>
      </c>
    </row>
    <row r="33" spans="1:20" ht="12.6" customHeight="1" x14ac:dyDescent="0.25">
      <c r="A33" s="7">
        <v>31</v>
      </c>
      <c r="B33" s="7">
        <v>23</v>
      </c>
      <c r="C33" s="8" t="s">
        <v>75</v>
      </c>
      <c r="D33" s="7">
        <v>2003</v>
      </c>
      <c r="E33" s="8" t="s">
        <v>25</v>
      </c>
      <c r="F33" s="9">
        <v>8.4918999999999994E-2</v>
      </c>
      <c r="G33" s="11" t="s">
        <v>76</v>
      </c>
      <c r="H33" s="12" t="str">
        <f t="shared" si="0"/>
        <v>REMY</v>
      </c>
      <c r="I33" s="12" t="str">
        <f t="shared" si="1"/>
        <v>Jules</v>
      </c>
      <c r="J33" s="12"/>
      <c r="K33" s="12" t="str">
        <f t="shared" si="2"/>
        <v>Jules Remy</v>
      </c>
      <c r="L33" s="12" t="str">
        <f>VLOOKUP(E33,'[1]country codes'!$A:$B,2,FALSE)</f>
        <v>FRA</v>
      </c>
      <c r="M33" s="15">
        <v>43645</v>
      </c>
      <c r="N33" s="12" t="s">
        <v>113</v>
      </c>
      <c r="O33" s="17" t="s">
        <v>116</v>
      </c>
      <c r="P33" s="12">
        <v>10</v>
      </c>
      <c r="Q33" s="12" t="s">
        <v>114</v>
      </c>
      <c r="R33" s="12" t="s">
        <v>115</v>
      </c>
      <c r="S33" s="12">
        <v>43</v>
      </c>
      <c r="T33" s="16">
        <f t="shared" si="3"/>
        <v>7337.0015999999996</v>
      </c>
    </row>
    <row r="34" spans="1:20" ht="12.6" customHeight="1" x14ac:dyDescent="0.25">
      <c r="A34" s="7">
        <v>32</v>
      </c>
      <c r="B34" s="7">
        <v>7</v>
      </c>
      <c r="C34" s="8" t="s">
        <v>77</v>
      </c>
      <c r="D34" s="7">
        <v>2001</v>
      </c>
      <c r="E34" s="8" t="s">
        <v>11</v>
      </c>
      <c r="F34" s="9">
        <v>8.5046319999999995E-2</v>
      </c>
      <c r="G34" s="11" t="s">
        <v>78</v>
      </c>
      <c r="H34" s="12" t="str">
        <f t="shared" si="0"/>
        <v>KACEROVSKY</v>
      </c>
      <c r="I34" s="12" t="str">
        <f t="shared" si="1"/>
        <v>Jakub</v>
      </c>
      <c r="J34" s="12"/>
      <c r="K34" s="12" t="str">
        <f t="shared" si="2"/>
        <v>Jakub Kacerovsky</v>
      </c>
      <c r="L34" s="12" t="str">
        <f>VLOOKUP(E34,'[1]country codes'!$A:$B,2,FALSE)</f>
        <v>CZE</v>
      </c>
      <c r="M34" s="15">
        <v>43645</v>
      </c>
      <c r="N34" s="12" t="s">
        <v>113</v>
      </c>
      <c r="O34" s="17" t="s">
        <v>116</v>
      </c>
      <c r="P34" s="12">
        <v>10</v>
      </c>
      <c r="Q34" s="12" t="s">
        <v>114</v>
      </c>
      <c r="R34" s="12" t="s">
        <v>115</v>
      </c>
      <c r="S34" s="12">
        <v>43</v>
      </c>
      <c r="T34" s="16">
        <f t="shared" si="3"/>
        <v>7348.0020479999994</v>
      </c>
    </row>
    <row r="35" spans="1:20" ht="12.6" customHeight="1" x14ac:dyDescent="0.25">
      <c r="A35" s="7">
        <v>33</v>
      </c>
      <c r="B35" s="7">
        <v>36</v>
      </c>
      <c r="C35" s="8" t="s">
        <v>79</v>
      </c>
      <c r="D35" s="7">
        <v>2002</v>
      </c>
      <c r="E35" s="8" t="s">
        <v>25</v>
      </c>
      <c r="F35" s="9">
        <v>8.7349629999999998E-2</v>
      </c>
      <c r="G35" s="11" t="s">
        <v>80</v>
      </c>
      <c r="H35" s="12" t="str">
        <f t="shared" si="0"/>
        <v>TEULE</v>
      </c>
      <c r="I35" s="12" t="str">
        <f t="shared" si="1"/>
        <v>Léo</v>
      </c>
      <c r="J35" s="12"/>
      <c r="K35" s="12" t="str">
        <f t="shared" si="2"/>
        <v>Léo Teule</v>
      </c>
      <c r="L35" s="12" t="str">
        <f>VLOOKUP(E35,'[1]country codes'!$A:$B,2,FALSE)</f>
        <v>FRA</v>
      </c>
      <c r="M35" s="15">
        <v>43645</v>
      </c>
      <c r="N35" s="12" t="s">
        <v>113</v>
      </c>
      <c r="O35" s="17" t="s">
        <v>116</v>
      </c>
      <c r="P35" s="12">
        <v>10</v>
      </c>
      <c r="Q35" s="12" t="s">
        <v>114</v>
      </c>
      <c r="R35" s="12" t="s">
        <v>115</v>
      </c>
      <c r="S35" s="12">
        <v>43</v>
      </c>
      <c r="T35" s="16">
        <f t="shared" si="3"/>
        <v>7547.0080319999997</v>
      </c>
    </row>
    <row r="36" spans="1:20" ht="12.6" customHeight="1" x14ac:dyDescent="0.25">
      <c r="A36" s="7">
        <v>34</v>
      </c>
      <c r="B36" s="7">
        <v>38</v>
      </c>
      <c r="C36" s="8" t="s">
        <v>81</v>
      </c>
      <c r="D36" s="7">
        <v>1993</v>
      </c>
      <c r="E36" s="8" t="s">
        <v>82</v>
      </c>
      <c r="F36" s="9">
        <v>8.7708359999999999E-2</v>
      </c>
      <c r="G36" s="11" t="s">
        <v>83</v>
      </c>
      <c r="H36" s="12" t="str">
        <f t="shared" si="0"/>
        <v>VON</v>
      </c>
      <c r="I36" s="12" t="str">
        <f t="shared" si="1"/>
        <v>WIELLIGH Reino</v>
      </c>
      <c r="J36" s="12"/>
      <c r="K36" s="12" t="str">
        <f t="shared" si="2"/>
        <v>Wielligh Reino Von</v>
      </c>
      <c r="L36" s="12" t="str">
        <f>VLOOKUP(E36,'[1]country codes'!$A:$B,2,FALSE)</f>
        <v>RSA</v>
      </c>
      <c r="M36" s="15">
        <v>43645</v>
      </c>
      <c r="N36" s="12" t="s">
        <v>113</v>
      </c>
      <c r="O36" s="17" t="s">
        <v>116</v>
      </c>
      <c r="P36" s="12">
        <v>10</v>
      </c>
      <c r="Q36" s="12" t="s">
        <v>114</v>
      </c>
      <c r="R36" s="12" t="s">
        <v>115</v>
      </c>
      <c r="S36" s="12">
        <v>43</v>
      </c>
      <c r="T36" s="16">
        <f t="shared" si="3"/>
        <v>7578.0023039999996</v>
      </c>
    </row>
    <row r="37" spans="1:20" ht="12.6" customHeight="1" x14ac:dyDescent="0.25">
      <c r="A37" s="7">
        <v>35</v>
      </c>
      <c r="B37" s="7">
        <v>24</v>
      </c>
      <c r="C37" s="8" t="s">
        <v>84</v>
      </c>
      <c r="D37" s="7">
        <v>2002</v>
      </c>
      <c r="E37" s="8" t="s">
        <v>11</v>
      </c>
      <c r="F37" s="9">
        <v>8.9409810000000006E-2</v>
      </c>
      <c r="G37" s="11" t="s">
        <v>85</v>
      </c>
      <c r="H37" s="12" t="str">
        <f t="shared" si="0"/>
        <v>SUK</v>
      </c>
      <c r="I37" s="12" t="str">
        <f t="shared" si="1"/>
        <v>Maxim</v>
      </c>
      <c r="J37" s="12"/>
      <c r="K37" s="12" t="str">
        <f t="shared" si="2"/>
        <v>Maxim Suk</v>
      </c>
      <c r="L37" s="12" t="str">
        <f>VLOOKUP(E37,'[1]country codes'!$A:$B,2,FALSE)</f>
        <v>CZE</v>
      </c>
      <c r="M37" s="15">
        <v>43645</v>
      </c>
      <c r="N37" s="12" t="s">
        <v>113</v>
      </c>
      <c r="O37" s="17" t="s">
        <v>116</v>
      </c>
      <c r="P37" s="12">
        <v>10</v>
      </c>
      <c r="Q37" s="12" t="s">
        <v>114</v>
      </c>
      <c r="R37" s="12" t="s">
        <v>115</v>
      </c>
      <c r="S37" s="12">
        <v>43</v>
      </c>
      <c r="T37" s="16">
        <f t="shared" si="3"/>
        <v>7725.0075840000009</v>
      </c>
    </row>
    <row r="38" spans="1:20" ht="12.6" customHeight="1" x14ac:dyDescent="0.25">
      <c r="A38" s="7">
        <v>36</v>
      </c>
      <c r="B38" s="7">
        <v>60</v>
      </c>
      <c r="C38" s="8" t="s">
        <v>86</v>
      </c>
      <c r="D38" s="7">
        <v>1900</v>
      </c>
      <c r="E38" s="8" t="s">
        <v>82</v>
      </c>
      <c r="F38" s="9">
        <v>8.9953779999999997E-2</v>
      </c>
      <c r="G38" s="11" t="s">
        <v>87</v>
      </c>
      <c r="H38" s="12" t="str">
        <f t="shared" si="0"/>
        <v>ELLIS</v>
      </c>
      <c r="I38" s="12" t="str">
        <f t="shared" si="1"/>
        <v>Zac</v>
      </c>
      <c r="J38" s="12"/>
      <c r="K38" s="12" t="str">
        <f t="shared" si="2"/>
        <v>Zac Ellis</v>
      </c>
      <c r="L38" s="12" t="str">
        <f>VLOOKUP(E38,'[1]country codes'!$A:$B,2,FALSE)</f>
        <v>RSA</v>
      </c>
      <c r="M38" s="15">
        <v>43645</v>
      </c>
      <c r="N38" s="12" t="s">
        <v>113</v>
      </c>
      <c r="O38" s="17" t="s">
        <v>116</v>
      </c>
      <c r="P38" s="12">
        <v>10</v>
      </c>
      <c r="Q38" s="12" t="s">
        <v>114</v>
      </c>
      <c r="R38" s="12" t="s">
        <v>115</v>
      </c>
      <c r="S38" s="12">
        <v>43</v>
      </c>
      <c r="T38" s="16">
        <f t="shared" si="3"/>
        <v>7772.0065919999997</v>
      </c>
    </row>
    <row r="39" spans="1:20" ht="12.6" customHeight="1" x14ac:dyDescent="0.25">
      <c r="A39" s="7">
        <v>37</v>
      </c>
      <c r="B39" s="7">
        <v>42</v>
      </c>
      <c r="C39" s="8" t="s">
        <v>88</v>
      </c>
      <c r="D39" s="7">
        <v>2002</v>
      </c>
      <c r="E39" s="8" t="s">
        <v>82</v>
      </c>
      <c r="F39" s="9">
        <v>9.2106480000000004E-2</v>
      </c>
      <c r="G39" s="11" t="s">
        <v>89</v>
      </c>
      <c r="H39" s="12" t="str">
        <f t="shared" si="0"/>
        <v>ZOWITSKY</v>
      </c>
      <c r="I39" s="12" t="str">
        <f t="shared" si="1"/>
        <v>Reece</v>
      </c>
      <c r="J39" s="12"/>
      <c r="K39" s="12" t="str">
        <f t="shared" si="2"/>
        <v>Reece Zowitsky</v>
      </c>
      <c r="L39" s="12" t="str">
        <f>VLOOKUP(E39,'[1]country codes'!$A:$B,2,FALSE)</f>
        <v>RSA</v>
      </c>
      <c r="M39" s="15">
        <v>43645</v>
      </c>
      <c r="N39" s="12" t="s">
        <v>113</v>
      </c>
      <c r="O39" s="17" t="s">
        <v>116</v>
      </c>
      <c r="P39" s="12">
        <v>10</v>
      </c>
      <c r="Q39" s="12" t="s">
        <v>114</v>
      </c>
      <c r="R39" s="12" t="s">
        <v>115</v>
      </c>
      <c r="S39" s="12">
        <v>43</v>
      </c>
      <c r="T39" s="16">
        <f t="shared" si="3"/>
        <v>7957.9998720000003</v>
      </c>
    </row>
    <row r="40" spans="1:20" ht="12.6" customHeight="1" x14ac:dyDescent="0.25">
      <c r="A40" s="7">
        <v>38</v>
      </c>
      <c r="B40" s="7">
        <v>18</v>
      </c>
      <c r="C40" s="8" t="s">
        <v>90</v>
      </c>
      <c r="D40" s="7">
        <v>2000</v>
      </c>
      <c r="E40" s="8" t="s">
        <v>82</v>
      </c>
      <c r="F40" s="9">
        <v>9.259262E-2</v>
      </c>
      <c r="G40" s="11" t="s">
        <v>91</v>
      </c>
      <c r="H40" s="12" t="str">
        <f t="shared" si="0"/>
        <v>MASHAO</v>
      </c>
      <c r="I40" s="12" t="str">
        <f t="shared" si="1"/>
        <v>Refiloe</v>
      </c>
      <c r="J40" s="12"/>
      <c r="K40" s="12" t="str">
        <f t="shared" si="2"/>
        <v>Refiloe Mashao</v>
      </c>
      <c r="L40" s="12" t="str">
        <f>VLOOKUP(E40,'[1]country codes'!$A:$B,2,FALSE)</f>
        <v>RSA</v>
      </c>
      <c r="M40" s="15">
        <v>43645</v>
      </c>
      <c r="N40" s="12" t="s">
        <v>113</v>
      </c>
      <c r="O40" s="17" t="s">
        <v>116</v>
      </c>
      <c r="P40" s="12">
        <v>10</v>
      </c>
      <c r="Q40" s="12" t="s">
        <v>114</v>
      </c>
      <c r="R40" s="12" t="s">
        <v>115</v>
      </c>
      <c r="S40" s="12">
        <v>43</v>
      </c>
      <c r="T40" s="16">
        <f t="shared" si="3"/>
        <v>8000.0023680000004</v>
      </c>
    </row>
    <row r="41" spans="1:20" ht="12.6" customHeight="1" x14ac:dyDescent="0.25">
      <c r="A41" s="7">
        <v>39</v>
      </c>
      <c r="B41" s="7">
        <v>15</v>
      </c>
      <c r="C41" s="8" t="s">
        <v>92</v>
      </c>
      <c r="D41" s="7">
        <v>2004</v>
      </c>
      <c r="E41" s="8" t="s">
        <v>25</v>
      </c>
      <c r="F41" s="9">
        <v>9.2604210000000006E-2</v>
      </c>
      <c r="G41" s="11" t="s">
        <v>93</v>
      </c>
      <c r="H41" s="12" t="str">
        <f t="shared" si="0"/>
        <v>KUKLA</v>
      </c>
      <c r="I41" s="12" t="str">
        <f t="shared" si="1"/>
        <v>Baptiste</v>
      </c>
      <c r="J41" s="12"/>
      <c r="K41" s="12" t="str">
        <f t="shared" si="2"/>
        <v>Baptiste Kukla</v>
      </c>
      <c r="L41" s="12" t="str">
        <f>VLOOKUP(E41,'[1]country codes'!$A:$B,2,FALSE)</f>
        <v>FRA</v>
      </c>
      <c r="M41" s="15">
        <v>43645</v>
      </c>
      <c r="N41" s="12" t="s">
        <v>113</v>
      </c>
      <c r="O41" s="17" t="s">
        <v>116</v>
      </c>
      <c r="P41" s="12">
        <v>10</v>
      </c>
      <c r="Q41" s="12" t="s">
        <v>114</v>
      </c>
      <c r="R41" s="12" t="s">
        <v>115</v>
      </c>
      <c r="S41" s="12">
        <v>43</v>
      </c>
      <c r="T41" s="16">
        <f t="shared" si="3"/>
        <v>8001.0037440000006</v>
      </c>
    </row>
    <row r="42" spans="1:20" ht="12.6" customHeight="1" x14ac:dyDescent="0.25">
      <c r="A42" s="7">
        <v>40</v>
      </c>
      <c r="B42" s="7">
        <v>22</v>
      </c>
      <c r="C42" s="8" t="s">
        <v>94</v>
      </c>
      <c r="D42" s="7">
        <v>1992</v>
      </c>
      <c r="E42" s="8" t="s">
        <v>82</v>
      </c>
      <c r="F42" s="9">
        <v>9.384265E-2</v>
      </c>
      <c r="G42" s="11" t="s">
        <v>95</v>
      </c>
      <c r="H42" s="12" t="str">
        <f t="shared" si="0"/>
        <v>RAILOUN</v>
      </c>
      <c r="I42" s="12" t="str">
        <f t="shared" si="1"/>
        <v>Abdul-Malik</v>
      </c>
      <c r="J42" s="12"/>
      <c r="K42" s="12" t="str">
        <f t="shared" si="2"/>
        <v>Abdul-Malik Railoun</v>
      </c>
      <c r="L42" s="12" t="str">
        <f>VLOOKUP(E42,'[1]country codes'!$A:$B,2,FALSE)</f>
        <v>RSA</v>
      </c>
      <c r="M42" s="15">
        <v>43645</v>
      </c>
      <c r="N42" s="12" t="s">
        <v>113</v>
      </c>
      <c r="O42" s="17" t="s">
        <v>116</v>
      </c>
      <c r="P42" s="12">
        <v>10</v>
      </c>
      <c r="Q42" s="12" t="s">
        <v>114</v>
      </c>
      <c r="R42" s="12" t="s">
        <v>115</v>
      </c>
      <c r="S42" s="12">
        <v>43</v>
      </c>
      <c r="T42" s="16">
        <f t="shared" si="3"/>
        <v>8108.0049600000002</v>
      </c>
    </row>
    <row r="43" spans="1:20" ht="12.6" customHeight="1" x14ac:dyDescent="0.25">
      <c r="A43" s="7">
        <v>41</v>
      </c>
      <c r="B43" s="7">
        <v>35</v>
      </c>
      <c r="C43" s="8" t="s">
        <v>96</v>
      </c>
      <c r="D43" s="7">
        <v>2001</v>
      </c>
      <c r="E43" s="8" t="s">
        <v>82</v>
      </c>
      <c r="F43" s="9">
        <v>9.5717659999999996E-2</v>
      </c>
      <c r="G43" s="11" t="s">
        <v>97</v>
      </c>
      <c r="H43" s="12" t="str">
        <f t="shared" si="0"/>
        <v>TUCKER</v>
      </c>
      <c r="I43" s="12" t="str">
        <f t="shared" si="1"/>
        <v>Joshua</v>
      </c>
      <c r="J43" s="12"/>
      <c r="K43" s="12" t="str">
        <f t="shared" si="2"/>
        <v>Joshua Tucker</v>
      </c>
      <c r="L43" s="12" t="str">
        <f>VLOOKUP(E43,'[1]country codes'!$A:$B,2,FALSE)</f>
        <v>RSA</v>
      </c>
      <c r="M43" s="15">
        <v>43645</v>
      </c>
      <c r="N43" s="12" t="s">
        <v>113</v>
      </c>
      <c r="O43" s="17" t="s">
        <v>116</v>
      </c>
      <c r="P43" s="12">
        <v>10</v>
      </c>
      <c r="Q43" s="12" t="s">
        <v>114</v>
      </c>
      <c r="R43" s="12" t="s">
        <v>115</v>
      </c>
      <c r="S43" s="12">
        <v>43</v>
      </c>
      <c r="T43" s="16">
        <f t="shared" si="3"/>
        <v>8270.0058239999998</v>
      </c>
    </row>
    <row r="44" spans="1:20" ht="12.6" customHeight="1" x14ac:dyDescent="0.25">
      <c r="A44" s="10"/>
      <c r="B44" s="7">
        <v>33</v>
      </c>
      <c r="C44" s="8" t="s">
        <v>98</v>
      </c>
      <c r="D44" s="7">
        <v>2004</v>
      </c>
      <c r="E44" s="8" t="s">
        <v>25</v>
      </c>
      <c r="F44" s="8" t="s">
        <v>99</v>
      </c>
      <c r="G44" s="10"/>
    </row>
    <row r="45" spans="1:20" ht="12.6" customHeight="1" x14ac:dyDescent="0.25">
      <c r="A45" s="10"/>
      <c r="B45" s="7">
        <v>34</v>
      </c>
      <c r="C45" s="8" t="s">
        <v>100</v>
      </c>
      <c r="D45" s="7">
        <v>2003</v>
      </c>
      <c r="E45" s="8" t="s">
        <v>82</v>
      </c>
      <c r="F45" s="8" t="s">
        <v>99</v>
      </c>
      <c r="G45" s="10"/>
    </row>
    <row r="46" spans="1:20" ht="12.6" customHeight="1" x14ac:dyDescent="0.25">
      <c r="A46" s="10"/>
      <c r="B46" s="7">
        <v>25</v>
      </c>
      <c r="C46" s="8" t="s">
        <v>101</v>
      </c>
      <c r="D46" s="7">
        <v>2002</v>
      </c>
      <c r="E46" s="8" t="s">
        <v>25</v>
      </c>
      <c r="F46" s="8" t="s">
        <v>102</v>
      </c>
      <c r="G46" s="10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HAUE</dc:creator>
  <cp:lastModifiedBy>Alex Meyer</cp:lastModifiedBy>
  <dcterms:created xsi:type="dcterms:W3CDTF">2022-03-22T18:30:36Z</dcterms:created>
  <dcterms:modified xsi:type="dcterms:W3CDTF">2022-04-05T20:52:15Z</dcterms:modified>
</cp:coreProperties>
</file>