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CE5DF9B1-2234-481D-BCFE-7A9E97C32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7" i="1" l="1"/>
  <c r="W37" i="1"/>
  <c r="O37" i="1"/>
  <c r="N37" i="1"/>
  <c r="L37" i="1"/>
  <c r="K37" i="1"/>
  <c r="X36" i="1"/>
  <c r="W36" i="1"/>
  <c r="O36" i="1"/>
  <c r="K36" i="1"/>
  <c r="L36" i="1" s="1"/>
  <c r="N36" i="1" s="1"/>
  <c r="X35" i="1"/>
  <c r="W35" i="1"/>
  <c r="O35" i="1"/>
  <c r="L35" i="1"/>
  <c r="N35" i="1" s="1"/>
  <c r="K35" i="1"/>
  <c r="X34" i="1"/>
  <c r="W34" i="1"/>
  <c r="O34" i="1"/>
  <c r="L34" i="1"/>
  <c r="N34" i="1" s="1"/>
  <c r="K34" i="1"/>
  <c r="X33" i="1"/>
  <c r="W33" i="1"/>
  <c r="O33" i="1"/>
  <c r="N33" i="1"/>
  <c r="L33" i="1"/>
  <c r="K33" i="1"/>
  <c r="X32" i="1"/>
  <c r="W32" i="1"/>
  <c r="O32" i="1"/>
  <c r="K32" i="1"/>
  <c r="L32" i="1" s="1"/>
  <c r="N32" i="1" s="1"/>
  <c r="X31" i="1"/>
  <c r="W31" i="1"/>
  <c r="O31" i="1"/>
  <c r="L31" i="1"/>
  <c r="N31" i="1" s="1"/>
  <c r="K31" i="1"/>
  <c r="X30" i="1"/>
  <c r="W30" i="1"/>
  <c r="O30" i="1"/>
  <c r="L30" i="1"/>
  <c r="N30" i="1" s="1"/>
  <c r="K30" i="1"/>
  <c r="X29" i="1"/>
  <c r="W29" i="1"/>
  <c r="O29" i="1"/>
  <c r="N29" i="1"/>
  <c r="L29" i="1"/>
  <c r="K29" i="1"/>
  <c r="X28" i="1"/>
  <c r="W28" i="1"/>
  <c r="O28" i="1"/>
  <c r="K28" i="1"/>
  <c r="L28" i="1" s="1"/>
  <c r="N28" i="1" s="1"/>
  <c r="X27" i="1"/>
  <c r="W27" i="1"/>
  <c r="O27" i="1"/>
  <c r="L27" i="1"/>
  <c r="N27" i="1" s="1"/>
  <c r="K27" i="1"/>
  <c r="X26" i="1"/>
  <c r="W26" i="1"/>
  <c r="O26" i="1"/>
  <c r="L26" i="1"/>
  <c r="N26" i="1" s="1"/>
  <c r="K26" i="1"/>
  <c r="X25" i="1"/>
  <c r="W25" i="1"/>
  <c r="O25" i="1"/>
  <c r="N25" i="1"/>
  <c r="L25" i="1"/>
  <c r="K25" i="1"/>
  <c r="X24" i="1"/>
  <c r="W24" i="1"/>
  <c r="O24" i="1"/>
  <c r="K24" i="1"/>
  <c r="L24" i="1" s="1"/>
  <c r="N24" i="1" s="1"/>
  <c r="X23" i="1"/>
  <c r="W23" i="1"/>
  <c r="O23" i="1"/>
  <c r="L23" i="1"/>
  <c r="N23" i="1" s="1"/>
  <c r="K23" i="1"/>
  <c r="X22" i="1"/>
  <c r="W22" i="1"/>
  <c r="O22" i="1"/>
  <c r="L22" i="1"/>
  <c r="N22" i="1" s="1"/>
  <c r="K22" i="1"/>
  <c r="X21" i="1"/>
  <c r="W21" i="1"/>
  <c r="O21" i="1"/>
  <c r="L21" i="1"/>
  <c r="N21" i="1" s="1"/>
  <c r="K21" i="1"/>
  <c r="X20" i="1"/>
  <c r="W20" i="1"/>
  <c r="O20" i="1"/>
  <c r="K20" i="1"/>
  <c r="L20" i="1" s="1"/>
  <c r="N20" i="1" s="1"/>
  <c r="X19" i="1"/>
  <c r="W19" i="1"/>
  <c r="O19" i="1"/>
  <c r="L19" i="1"/>
  <c r="N19" i="1" s="1"/>
  <c r="K19" i="1"/>
  <c r="X18" i="1"/>
  <c r="W18" i="1"/>
  <c r="O18" i="1"/>
  <c r="L18" i="1"/>
  <c r="N18" i="1" s="1"/>
  <c r="K18" i="1"/>
  <c r="X17" i="1"/>
  <c r="W17" i="1"/>
  <c r="O17" i="1"/>
  <c r="L17" i="1"/>
  <c r="N17" i="1" s="1"/>
  <c r="K17" i="1"/>
  <c r="X16" i="1"/>
  <c r="W16" i="1"/>
  <c r="O16" i="1"/>
  <c r="L16" i="1"/>
  <c r="N16" i="1" s="1"/>
  <c r="K16" i="1"/>
  <c r="X15" i="1"/>
  <c r="W15" i="1"/>
  <c r="O15" i="1"/>
  <c r="L15" i="1"/>
  <c r="N15" i="1" s="1"/>
  <c r="K15" i="1"/>
  <c r="X14" i="1"/>
  <c r="W14" i="1"/>
  <c r="O14" i="1"/>
  <c r="L14" i="1"/>
  <c r="N14" i="1" s="1"/>
  <c r="K14" i="1"/>
  <c r="X13" i="1"/>
  <c r="W13" i="1"/>
  <c r="O13" i="1"/>
  <c r="L13" i="1"/>
  <c r="N13" i="1" s="1"/>
  <c r="K13" i="1"/>
  <c r="X12" i="1"/>
  <c r="W12" i="1"/>
  <c r="O12" i="1"/>
  <c r="L12" i="1"/>
  <c r="N12" i="1" s="1"/>
  <c r="K12" i="1"/>
  <c r="X11" i="1"/>
  <c r="W11" i="1"/>
  <c r="O11" i="1"/>
  <c r="L11" i="1"/>
  <c r="N11" i="1" s="1"/>
  <c r="K11" i="1"/>
  <c r="X10" i="1"/>
  <c r="W10" i="1"/>
  <c r="O10" i="1"/>
  <c r="L10" i="1"/>
  <c r="N10" i="1" s="1"/>
  <c r="K10" i="1"/>
  <c r="X9" i="1"/>
  <c r="W9" i="1"/>
  <c r="O9" i="1"/>
  <c r="L9" i="1"/>
  <c r="N9" i="1" s="1"/>
  <c r="K9" i="1"/>
  <c r="X8" i="1"/>
  <c r="W8" i="1"/>
  <c r="O8" i="1"/>
  <c r="L8" i="1"/>
  <c r="N8" i="1" s="1"/>
  <c r="K8" i="1"/>
  <c r="X7" i="1"/>
  <c r="W7" i="1"/>
  <c r="O7" i="1"/>
  <c r="L7" i="1"/>
  <c r="N7" i="1" s="1"/>
  <c r="K7" i="1"/>
  <c r="X6" i="1"/>
  <c r="W6" i="1"/>
  <c r="O6" i="1"/>
  <c r="K6" i="1"/>
  <c r="L6" i="1" s="1"/>
  <c r="N6" i="1" s="1"/>
</calcChain>
</file>

<file path=xl/sharedStrings.xml><?xml version="1.0" encoding="utf-8"?>
<sst xmlns="http://schemas.openxmlformats.org/spreadsheetml/2006/main" count="279" uniqueCount="107">
  <si>
    <r>
      <rPr>
        <sz val="10"/>
        <rFont val="Arial"/>
        <family val="2"/>
      </rPr>
      <t>LEN OPEN WATER SWIM CUP 2021 - LEG 3 BARCELONA, 25/9/2021</t>
    </r>
  </si>
  <si>
    <r>
      <rPr>
        <sz val="10"/>
        <rFont val="Arial"/>
        <family val="2"/>
      </rPr>
      <t>Prova 2</t>
    </r>
  </si>
  <si>
    <r>
      <rPr>
        <sz val="10"/>
        <rFont val="Arial"/>
        <family val="2"/>
      </rPr>
      <t>Fem., 10000m Lliure</t>
    </r>
  </si>
  <si>
    <r>
      <rPr>
        <sz val="10"/>
        <rFont val="Arial"/>
        <family val="2"/>
      </rPr>
      <t>Open</t>
    </r>
  </si>
  <si>
    <r>
      <rPr>
        <sz val="10"/>
        <rFont val="Arial"/>
        <family val="2"/>
      </rPr>
      <t>25/09/2021 - 12:40</t>
    </r>
  </si>
  <si>
    <r>
      <rPr>
        <sz val="10"/>
        <rFont val="Arial"/>
        <family val="2"/>
      </rPr>
      <t>Air temperature 23,5º // Water temperature 22,2º</t>
    </r>
  </si>
  <si>
    <r>
      <rPr>
        <sz val="10"/>
        <rFont val="Arial"/>
        <family val="2"/>
      </rPr>
      <t>Resultats</t>
    </r>
  </si>
  <si>
    <r>
      <rPr>
        <sz val="8"/>
        <rFont val="Arial"/>
        <family val="2"/>
      </rPr>
      <t>Rank</t>
    </r>
  </si>
  <si>
    <r>
      <rPr>
        <sz val="8"/>
        <rFont val="Arial"/>
        <family val="2"/>
      </rPr>
      <t>Bib Nº</t>
    </r>
  </si>
  <si>
    <r>
      <rPr>
        <sz val="8"/>
        <rFont val="Arial"/>
        <family val="2"/>
      </rPr>
      <t>Code</t>
    </r>
  </si>
  <si>
    <r>
      <rPr>
        <sz val="8"/>
        <rFont val="Arial"/>
        <family val="2"/>
      </rPr>
      <t>Surname-Name</t>
    </r>
  </si>
  <si>
    <r>
      <rPr>
        <sz val="8"/>
        <rFont val="Arial"/>
        <family val="2"/>
      </rPr>
      <t>YB</t>
    </r>
  </si>
  <si>
    <r>
      <rPr>
        <sz val="8"/>
        <rFont val="Arial"/>
        <family val="2"/>
      </rPr>
      <t>Team</t>
    </r>
  </si>
  <si>
    <r>
      <rPr>
        <sz val="8"/>
        <rFont val="Arial"/>
        <family val="2"/>
      </rPr>
      <t>Result</t>
    </r>
  </si>
  <si>
    <r>
      <rPr>
        <sz val="8"/>
        <rFont val="Arial"/>
        <family val="2"/>
      </rPr>
      <t>Time behind</t>
    </r>
  </si>
  <si>
    <r>
      <rPr>
        <sz val="10"/>
        <rFont val="Arial"/>
        <family val="2"/>
      </rPr>
      <t>GER</t>
    </r>
  </si>
  <si>
    <r>
      <rPr>
        <sz val="10"/>
        <rFont val="Arial"/>
        <family val="2"/>
      </rPr>
      <t>SPIWOKS, Jeannette</t>
    </r>
  </si>
  <si>
    <r>
      <rPr>
        <sz val="10"/>
        <rFont val="Arial"/>
        <family val="2"/>
      </rPr>
      <t>Germany</t>
    </r>
  </si>
  <si>
    <r>
      <rPr>
        <sz val="10"/>
        <rFont val="Arial"/>
        <family val="2"/>
      </rPr>
      <t>BOY, Lea</t>
    </r>
  </si>
  <si>
    <r>
      <rPr>
        <sz val="10"/>
        <rFont val="Arial"/>
        <family val="2"/>
      </rPr>
      <t>ITA</t>
    </r>
  </si>
  <si>
    <r>
      <rPr>
        <sz val="10"/>
        <rFont val="Arial"/>
        <family val="2"/>
      </rPr>
      <t>GABBRIELLESCHI, Giulia</t>
    </r>
  </si>
  <si>
    <r>
      <rPr>
        <sz val="10"/>
        <rFont val="Arial"/>
        <family val="2"/>
      </rPr>
      <t>Italy</t>
    </r>
  </si>
  <si>
    <r>
      <rPr>
        <sz val="10"/>
        <rFont val="Arial"/>
        <family val="2"/>
      </rPr>
      <t>TADDEUCCI, Ginevra</t>
    </r>
  </si>
  <si>
    <r>
      <rPr>
        <sz val="10"/>
        <rFont val="Arial"/>
        <family val="2"/>
      </rPr>
      <t>FRA</t>
    </r>
  </si>
  <si>
    <r>
      <rPr>
        <sz val="10"/>
        <rFont val="Arial"/>
        <family val="2"/>
      </rPr>
      <t>JOUISSE, Caroline</t>
    </r>
  </si>
  <si>
    <r>
      <rPr>
        <sz val="10"/>
        <rFont val="Arial"/>
        <family val="2"/>
      </rPr>
      <t>France</t>
    </r>
  </si>
  <si>
    <r>
      <rPr>
        <sz val="10"/>
        <rFont val="Arial"/>
        <family val="2"/>
      </rPr>
      <t>HUN</t>
    </r>
  </si>
  <si>
    <r>
      <rPr>
        <sz val="10"/>
        <rFont val="Arial"/>
        <family val="2"/>
      </rPr>
      <t>OLASZ, Anna</t>
    </r>
  </si>
  <si>
    <r>
      <rPr>
        <sz val="10"/>
        <rFont val="Arial"/>
        <family val="2"/>
      </rPr>
      <t>Hungary</t>
    </r>
  </si>
  <si>
    <r>
      <rPr>
        <sz val="10"/>
        <rFont val="Arial"/>
        <family val="2"/>
      </rPr>
      <t>DE MEMME, Martina</t>
    </r>
  </si>
  <si>
    <r>
      <rPr>
        <sz val="10"/>
        <rFont val="Arial"/>
        <family val="2"/>
      </rPr>
      <t>POR</t>
    </r>
  </si>
  <si>
    <r>
      <rPr>
        <sz val="10"/>
        <rFont val="Arial"/>
        <family val="2"/>
      </rPr>
      <t>ANDRÉ, Angélica</t>
    </r>
  </si>
  <si>
    <r>
      <rPr>
        <sz val="10"/>
        <rFont val="Arial"/>
        <family val="2"/>
      </rPr>
      <t>Portugal</t>
    </r>
  </si>
  <si>
    <r>
      <rPr>
        <sz val="10"/>
        <rFont val="Arial"/>
        <family val="2"/>
      </rPr>
      <t>POZZOBON, Barbara</t>
    </r>
  </si>
  <si>
    <r>
      <rPr>
        <sz val="10"/>
        <rFont val="Arial"/>
        <family val="2"/>
      </rPr>
      <t>ROSA, Mafalda</t>
    </r>
  </si>
  <si>
    <r>
      <rPr>
        <sz val="10"/>
        <rFont val="Arial"/>
        <family val="2"/>
      </rPr>
      <t>NED</t>
    </r>
  </si>
  <si>
    <r>
      <rPr>
        <sz val="10"/>
        <rFont val="Arial"/>
        <family val="2"/>
      </rPr>
      <t>VAN ROUWENDAAL, Sharon</t>
    </r>
  </si>
  <si>
    <r>
      <rPr>
        <sz val="10"/>
        <rFont val="Arial"/>
        <family val="2"/>
      </rPr>
      <t>Netherlands</t>
    </r>
  </si>
  <si>
    <r>
      <rPr>
        <sz val="10"/>
        <rFont val="Arial"/>
        <family val="2"/>
      </rPr>
      <t>BECK, Leonie</t>
    </r>
  </si>
  <si>
    <r>
      <rPr>
        <sz val="10"/>
        <rFont val="Arial"/>
        <family val="2"/>
      </rPr>
      <t>CASSIGNOL, Océane</t>
    </r>
  </si>
  <si>
    <r>
      <rPr>
        <sz val="10"/>
        <rFont val="Arial"/>
        <family val="2"/>
      </rPr>
      <t>+ 1:04.80</t>
    </r>
  </si>
  <si>
    <r>
      <rPr>
        <sz val="10"/>
        <rFont val="Arial"/>
        <family val="2"/>
      </rPr>
      <t>POU, Lisa</t>
    </r>
  </si>
  <si>
    <r>
      <rPr>
        <sz val="10"/>
        <rFont val="Arial"/>
        <family val="2"/>
      </rPr>
      <t>+ 3:42.30</t>
    </r>
  </si>
  <si>
    <r>
      <rPr>
        <sz val="10"/>
        <rFont val="Arial"/>
        <family val="2"/>
      </rPr>
      <t>STEL, Serena</t>
    </r>
  </si>
  <si>
    <r>
      <rPr>
        <sz val="10"/>
        <rFont val="Arial"/>
        <family val="2"/>
      </rPr>
      <t>+ 3:46.90</t>
    </r>
  </si>
  <si>
    <r>
      <rPr>
        <sz val="10"/>
        <rFont val="Arial"/>
        <family val="2"/>
      </rPr>
      <t>ESP</t>
    </r>
  </si>
  <si>
    <r>
      <rPr>
        <sz val="10"/>
        <rFont val="Arial"/>
        <family val="2"/>
      </rPr>
      <t>DE VALDES ALVAREZ, Maria</t>
    </r>
  </si>
  <si>
    <r>
      <rPr>
        <sz val="10"/>
        <rFont val="Arial"/>
        <family val="2"/>
      </rPr>
      <t>Spain</t>
    </r>
  </si>
  <si>
    <r>
      <rPr>
        <sz val="10"/>
        <rFont val="Arial"/>
        <family val="2"/>
      </rPr>
      <t>+ 4:04.80</t>
    </r>
  </si>
  <si>
    <r>
      <rPr>
        <sz val="10"/>
        <rFont val="Arial"/>
        <family val="2"/>
      </rPr>
      <t>MARTINEZ GUILLEN, Angela</t>
    </r>
  </si>
  <si>
    <r>
      <rPr>
        <sz val="10"/>
        <rFont val="Arial"/>
        <family val="2"/>
      </rPr>
      <t>+ 4:22.30</t>
    </r>
  </si>
  <si>
    <r>
      <rPr>
        <sz val="10"/>
        <rFont val="Arial"/>
        <family val="2"/>
      </rPr>
      <t>LINKA, Elea</t>
    </r>
  </si>
  <si>
    <r>
      <rPr>
        <sz val="10"/>
        <rFont val="Arial"/>
        <family val="2"/>
      </rPr>
      <t>+ 4:31.50</t>
    </r>
  </si>
  <si>
    <r>
      <rPr>
        <sz val="10"/>
        <rFont val="Arial"/>
        <family val="2"/>
      </rPr>
      <t>VAS, Luca</t>
    </r>
  </si>
  <si>
    <r>
      <rPr>
        <sz val="10"/>
        <rFont val="Arial"/>
        <family val="2"/>
      </rPr>
      <t>+ 4:36.50</t>
    </r>
  </si>
  <si>
    <r>
      <rPr>
        <sz val="10"/>
        <rFont val="Arial"/>
        <family val="2"/>
      </rPr>
      <t>OTERO FERNANDEZ, Paula</t>
    </r>
  </si>
  <si>
    <r>
      <rPr>
        <sz val="10"/>
        <rFont val="Arial"/>
        <family val="2"/>
      </rPr>
      <t>+ 4:37.30</t>
    </r>
  </si>
  <si>
    <r>
      <rPr>
        <sz val="10"/>
        <rFont val="Arial"/>
        <family val="2"/>
      </rPr>
      <t>SANCHEZ LORA, Candela</t>
    </r>
  </si>
  <si>
    <r>
      <rPr>
        <sz val="10"/>
        <rFont val="Arial"/>
        <family val="2"/>
      </rPr>
      <t>+ 4:38.10</t>
    </r>
  </si>
  <si>
    <r>
      <rPr>
        <sz val="10"/>
        <rFont val="Arial"/>
        <family val="2"/>
      </rPr>
      <t>RUIZ BRAVO, Paula</t>
    </r>
  </si>
  <si>
    <r>
      <rPr>
        <sz val="10"/>
        <rFont val="Arial"/>
        <family val="2"/>
      </rPr>
      <t>+ 4:47.60</t>
    </r>
  </si>
  <si>
    <r>
      <rPr>
        <sz val="10"/>
        <rFont val="Arial"/>
        <family val="2"/>
      </rPr>
      <t>KUNTZMANN, Marie</t>
    </r>
  </si>
  <si>
    <r>
      <rPr>
        <sz val="10"/>
        <rFont val="Arial"/>
        <family val="2"/>
      </rPr>
      <t>+ 6:09.40</t>
    </r>
  </si>
  <si>
    <r>
      <rPr>
        <sz val="10"/>
        <rFont val="Arial"/>
        <family val="2"/>
      </rPr>
      <t>CZE</t>
    </r>
  </si>
  <si>
    <r>
      <rPr>
        <sz val="10"/>
        <rFont val="Arial"/>
        <family val="2"/>
      </rPr>
      <t>STERBOVA, Lenka</t>
    </r>
  </si>
  <si>
    <r>
      <rPr>
        <sz val="10"/>
        <rFont val="Arial"/>
        <family val="2"/>
      </rPr>
      <t>Czech</t>
    </r>
  </si>
  <si>
    <r>
      <rPr>
        <sz val="10"/>
        <rFont val="Arial"/>
        <family val="2"/>
      </rPr>
      <t>+ 6:58.30</t>
    </r>
  </si>
  <si>
    <r>
      <rPr>
        <sz val="10"/>
        <rFont val="Arial"/>
        <family val="2"/>
      </rPr>
      <t>RODRIGUEZ SANTAULARIA, Laura</t>
    </r>
  </si>
  <si>
    <r>
      <rPr>
        <sz val="10"/>
        <rFont val="Arial"/>
        <family val="2"/>
      </rPr>
      <t>+ 7:01.60</t>
    </r>
  </si>
  <si>
    <r>
      <rPr>
        <sz val="10"/>
        <rFont val="Arial"/>
        <family val="2"/>
      </rPr>
      <t>HERRERO LAZARO, Alba</t>
    </r>
  </si>
  <si>
    <r>
      <rPr>
        <sz val="10"/>
        <rFont val="Arial"/>
        <family val="2"/>
      </rPr>
      <t>+ 7:15.40</t>
    </r>
  </si>
  <si>
    <r>
      <rPr>
        <sz val="10"/>
        <rFont val="Arial"/>
        <family val="2"/>
      </rPr>
      <t>SILVA FIDALGO, Aroa</t>
    </r>
  </si>
  <si>
    <r>
      <rPr>
        <sz val="10"/>
        <rFont val="Arial"/>
        <family val="2"/>
      </rPr>
      <t>+ 7:23.70</t>
    </r>
  </si>
  <si>
    <r>
      <rPr>
        <sz val="10"/>
        <rFont val="Arial"/>
        <family val="2"/>
      </rPr>
      <t>FÁBIÁN, Bettina</t>
    </r>
  </si>
  <si>
    <r>
      <rPr>
        <sz val="10"/>
        <rFont val="Arial"/>
        <family val="2"/>
      </rPr>
      <t>+ 8:24.70</t>
    </r>
  </si>
  <si>
    <r>
      <rPr>
        <sz val="10"/>
        <rFont val="Arial"/>
        <family val="2"/>
      </rPr>
      <t>HERNANDEZ TOME, Lara Maria</t>
    </r>
  </si>
  <si>
    <r>
      <rPr>
        <sz val="10"/>
        <rFont val="Arial"/>
        <family val="2"/>
      </rPr>
      <t>+ 11:27.90</t>
    </r>
  </si>
  <si>
    <r>
      <rPr>
        <sz val="10"/>
        <rFont val="Arial"/>
        <family val="2"/>
      </rPr>
      <t>MENDES, Mariana</t>
    </r>
  </si>
  <si>
    <r>
      <rPr>
        <sz val="10"/>
        <rFont val="Arial"/>
        <family val="2"/>
      </rPr>
      <t>+ 11:32.90</t>
    </r>
  </si>
  <si>
    <r>
      <rPr>
        <sz val="10"/>
        <rFont val="Arial"/>
        <family val="2"/>
      </rPr>
      <t>SUI</t>
    </r>
  </si>
  <si>
    <r>
      <rPr>
        <sz val="10"/>
        <rFont val="Arial"/>
        <family val="2"/>
      </rPr>
      <t>WEIL, Celine</t>
    </r>
  </si>
  <si>
    <r>
      <rPr>
        <sz val="10"/>
        <rFont val="Arial"/>
        <family val="2"/>
      </rPr>
      <t>Switzerland</t>
    </r>
  </si>
  <si>
    <r>
      <rPr>
        <sz val="10"/>
        <rFont val="Arial"/>
        <family val="2"/>
      </rPr>
      <t>+ 12:42.60</t>
    </r>
  </si>
  <si>
    <r>
      <rPr>
        <sz val="10"/>
        <rFont val="Arial"/>
        <family val="2"/>
      </rPr>
      <t>FREDERSDORF, Emma</t>
    </r>
  </si>
  <si>
    <r>
      <rPr>
        <sz val="10"/>
        <rFont val="Arial"/>
        <family val="2"/>
      </rPr>
      <t>+ 14:29.30</t>
    </r>
  </si>
  <si>
    <r>
      <rPr>
        <sz val="10"/>
        <rFont val="Arial"/>
        <family val="2"/>
      </rPr>
      <t>DNF</t>
    </r>
  </si>
  <si>
    <r>
      <rPr>
        <sz val="10"/>
        <rFont val="Arial"/>
        <family val="2"/>
      </rPr>
      <t>OESTRINGER, Cherelle</t>
    </r>
  </si>
  <si>
    <r>
      <rPr>
        <sz val="10"/>
        <rFont val="Arial"/>
        <family val="2"/>
      </rPr>
      <t>EXH</t>
    </r>
  </si>
  <si>
    <r>
      <rPr>
        <sz val="10"/>
        <rFont val="Arial"/>
        <family val="2"/>
      </rPr>
      <t>PER</t>
    </r>
  </si>
  <si>
    <r>
      <rPr>
        <sz val="10"/>
        <rFont val="Arial"/>
        <family val="2"/>
      </rPr>
      <t>BRAMON ARIAS GARC., M. Alejandra</t>
    </r>
  </si>
  <si>
    <r>
      <rPr>
        <sz val="10"/>
        <rFont val="Arial"/>
        <family val="2"/>
      </rPr>
      <t>Perú</t>
    </r>
  </si>
  <si>
    <r>
      <rPr>
        <sz val="7"/>
        <rFont val="Arial"/>
        <family val="2"/>
      </rPr>
      <t>Splash Meet Manager, 11.69132                                                             Registered to Cataluña                                                                   25/09/2021 17:39 - Pàgina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</si>
  <si>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</si>
  <si>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</si>
  <si>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</si>
  <si>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</si>
  <si>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</si>
  <si>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</si>
  <si>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</si>
  <si>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</si>
  <si>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</si>
  <si>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</si>
  <si>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</si>
  <si>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Barcelona, ESP</t>
  </si>
  <si>
    <t>No Current</t>
  </si>
  <si>
    <t>Neutral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</si>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</sst>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"/>
    <numFmt numFmtId="165" formatCode="h:mm:ss.00;@"/>
    <numFmt numFmtId="166" formatCode="00"/>
    <numFmt numFmtId="167" formatCode="\+0.00;\-0.00"/>
    <numFmt numFmtId="168" formatCode="mm/dd/yyyy"/>
  </numFmts>
  <fonts count="7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left" vertical="top" indent="2" shrinkToFi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left" vertical="top" shrinkToFit="1"/>
    </xf>
    <xf numFmtId="165" fontId="4" fillId="0" borderId="0" xfId="0" applyNumberFormat="1" applyFont="1" applyFill="1" applyBorder="1" applyAlignment="1">
      <alignment horizontal="right" vertical="top" shrinkToFit="1"/>
    </xf>
    <xf numFmtId="166" fontId="3" fillId="0" borderId="0" xfId="0" applyNumberFormat="1" applyFont="1" applyFill="1" applyBorder="1" applyAlignment="1">
      <alignment horizontal="left" vertical="top" shrinkToFit="1"/>
    </xf>
    <xf numFmtId="167" fontId="3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 indent="9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 indent="16"/>
    </xf>
    <xf numFmtId="0" fontId="1" fillId="0" borderId="2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8"/>
    </xf>
    <xf numFmtId="0" fontId="5" fillId="0" borderId="0" xfId="0" applyFont="1" applyFill="1" applyBorder="1" applyAlignment="1">
      <alignment horizontal="left" vertical="top" wrapText="1" indent="2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/>
    <xf numFmtId="168" fontId="0" fillId="0" borderId="0" xfId="0" applyNumberFormat="1"/>
    <xf numFmtId="1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38</xdr:row>
      <xdr:rowOff>2160412</xdr:rowOff>
    </xdr:from>
    <xdr:ext cx="64770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77000" cy="0"/>
        </a:xfrm>
        <a:custGeom>
          <a:avLst/>
          <a:gdLst/>
          <a:ahLst/>
          <a:cxnLst/>
          <a:rect l="0" t="0" r="0" b="0"/>
          <a:pathLst>
            <a:path w="6477000">
              <a:moveTo>
                <a:pt x="0" y="0"/>
              </a:moveTo>
              <a:lnTo>
                <a:pt x="647700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0</xdr:row>
      <xdr:rowOff>1412</xdr:rowOff>
    </xdr:from>
    <xdr:ext cx="952500" cy="714375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714375"/>
        </a:xfrm>
        <a:prstGeom prst="rect">
          <a:avLst/>
        </a:prstGeom>
      </xdr:spPr>
    </xdr:pic>
    <xdr:clientData/>
  </xdr:oneCellAnchor>
  <xdr:oneCellAnchor>
    <xdr:from>
      <xdr:col>8</xdr:col>
      <xdr:colOff>184505</xdr:colOff>
      <xdr:row>0</xdr:row>
      <xdr:rowOff>71262</xdr:rowOff>
    </xdr:from>
    <xdr:ext cx="523875" cy="595563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" cy="595563"/>
        </a:xfrm>
        <a:prstGeom prst="rect">
          <a:avLst/>
        </a:prstGeom>
      </xdr:spPr>
    </xdr:pic>
    <xdr:clientData/>
  </xdr:oneCellAnchor>
  <xdr:oneCellAnchor>
    <xdr:from>
      <xdr:col>1</xdr:col>
      <xdr:colOff>413810</xdr:colOff>
      <xdr:row>39</xdr:row>
      <xdr:rowOff>100330</xdr:rowOff>
    </xdr:from>
    <xdr:ext cx="6646469" cy="1433687"/>
    <xdr:pic>
      <xdr:nvPicPr>
        <xdr:cNvPr id="5" name="image3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46469" cy="143368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  <row r="226">
          <cell r="A226" t="str">
            <v>Czech</v>
          </cell>
          <cell r="B226" t="str">
            <v>CZE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F8" workbookViewId="0">
      <selection activeCell="N6" sqref="N6:X37"/>
    </sheetView>
  </sheetViews>
  <sheetFormatPr defaultRowHeight="13.2" x14ac:dyDescent="0.25"/>
  <cols>
    <col min="1" max="1" width="3.33203125" customWidth="1"/>
    <col min="2" max="2" width="10.44140625" customWidth="1"/>
    <col min="3" max="4" width="9.33203125" customWidth="1"/>
    <col min="5" max="5" width="43.109375" customWidth="1"/>
    <col min="6" max="6" width="4.6640625" customWidth="1"/>
    <col min="7" max="7" width="16.21875" customWidth="1"/>
    <col min="8" max="9" width="12.6640625" customWidth="1"/>
    <col min="10" max="10" width="3.33203125" customWidth="1"/>
    <col min="11" max="11" width="5.77734375" customWidth="1"/>
  </cols>
  <sheetData>
    <row r="1" spans="1:24" ht="36.450000000000003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"/>
    </row>
    <row r="2" spans="1:24" ht="28.05" customHeight="1" x14ac:dyDescent="0.25">
      <c r="A2" s="1"/>
      <c r="B2" s="20"/>
      <c r="C2" s="20"/>
      <c r="D2" s="21" t="s">
        <v>0</v>
      </c>
      <c r="E2" s="21"/>
      <c r="F2" s="21"/>
      <c r="G2" s="21"/>
      <c r="H2" s="20"/>
      <c r="I2" s="20"/>
      <c r="J2" s="1"/>
      <c r="K2" s="1"/>
    </row>
    <row r="3" spans="1:24" ht="30" customHeight="1" x14ac:dyDescent="0.25">
      <c r="A3" s="1"/>
      <c r="B3" s="22" t="s">
        <v>1</v>
      </c>
      <c r="C3" s="22"/>
      <c r="D3" s="23" t="s">
        <v>2</v>
      </c>
      <c r="E3" s="23"/>
      <c r="F3" s="23"/>
      <c r="G3" s="23"/>
      <c r="H3" s="24" t="s">
        <v>3</v>
      </c>
      <c r="I3" s="24"/>
      <c r="J3" s="1"/>
      <c r="K3" s="1"/>
    </row>
    <row r="4" spans="1:24" ht="14.25" customHeight="1" x14ac:dyDescent="0.25">
      <c r="A4" s="2"/>
      <c r="B4" s="25" t="s">
        <v>4</v>
      </c>
      <c r="C4" s="25"/>
      <c r="D4" s="26" t="s">
        <v>5</v>
      </c>
      <c r="E4" s="26"/>
      <c r="F4" s="26"/>
      <c r="G4" s="26"/>
      <c r="H4" s="21" t="s">
        <v>6</v>
      </c>
      <c r="I4" s="21"/>
      <c r="J4" s="2"/>
      <c r="K4" s="2"/>
    </row>
    <row r="5" spans="1:24" ht="27" customHeight="1" x14ac:dyDescent="0.25">
      <c r="A5" s="1"/>
      <c r="B5" s="3" t="s">
        <v>7</v>
      </c>
      <c r="C5" s="4" t="s">
        <v>8</v>
      </c>
      <c r="D5" s="5" t="s">
        <v>9</v>
      </c>
      <c r="E5" s="6" t="s">
        <v>10</v>
      </c>
      <c r="F5" s="5" t="s">
        <v>11</v>
      </c>
      <c r="G5" s="6" t="s">
        <v>12</v>
      </c>
      <c r="H5" s="7" t="s">
        <v>13</v>
      </c>
      <c r="I5" s="7" t="s">
        <v>14</v>
      </c>
      <c r="J5" s="1"/>
      <c r="K5" s="28"/>
      <c r="L5" s="29"/>
      <c r="M5" s="29"/>
      <c r="N5" s="30" t="s">
        <v>92</v>
      </c>
      <c r="O5" s="30" t="s">
        <v>93</v>
      </c>
      <c r="P5" s="31" t="s">
        <v>94</v>
      </c>
      <c r="Q5" s="30" t="s">
        <v>95</v>
      </c>
      <c r="R5" s="30" t="s">
        <v>96</v>
      </c>
      <c r="S5" s="30" t="s">
        <v>97</v>
      </c>
      <c r="T5" s="30" t="s">
        <v>98</v>
      </c>
      <c r="U5" s="30" t="s">
        <v>99</v>
      </c>
      <c r="V5" s="30" t="s">
        <v>100</v>
      </c>
      <c r="W5" s="30" t="s">
        <v>101</v>
      </c>
      <c r="X5" s="35" t="s">
        <v>106</v>
      </c>
    </row>
    <row r="6" spans="1:24" ht="14.25" customHeight="1" x14ac:dyDescent="0.25">
      <c r="A6" s="2"/>
      <c r="B6" s="8">
        <v>1</v>
      </c>
      <c r="C6" s="9">
        <v>83</v>
      </c>
      <c r="D6" s="10" t="s">
        <v>15</v>
      </c>
      <c r="E6" s="11" t="s">
        <v>16</v>
      </c>
      <c r="F6" s="12">
        <v>98</v>
      </c>
      <c r="G6" s="11" t="s">
        <v>17</v>
      </c>
      <c r="H6" s="13">
        <v>8.1308800000000001E-2</v>
      </c>
      <c r="I6" s="2"/>
      <c r="J6" s="2"/>
      <c r="K6" s="29" t="str">
        <f>LEFT(E6,SEARCH(",",E6)-1)</f>
        <v>SPIWOKS</v>
      </c>
      <c r="L6" s="29" t="str">
        <f>SUBSTITUTE(E6,K6&amp;", ","")</f>
        <v>Jeannette</v>
      </c>
      <c r="M6" s="29"/>
      <c r="N6" s="29" t="str">
        <f>TRIM(PROPER(L6&amp;" "&amp;K6))</f>
        <v>Jeannette Spiwoks</v>
      </c>
      <c r="O6" s="29" t="str">
        <f>VLOOKUP(G6,'[1]country codes'!$A:$B,2,FALSE)</f>
        <v>GER</v>
      </c>
      <c r="P6" s="32">
        <v>44464</v>
      </c>
      <c r="Q6" s="33" t="s">
        <v>102</v>
      </c>
      <c r="R6" s="33" t="s">
        <v>103</v>
      </c>
      <c r="S6" s="29">
        <v>10</v>
      </c>
      <c r="T6" s="33" t="s">
        <v>104</v>
      </c>
      <c r="U6" s="33" t="s">
        <v>105</v>
      </c>
      <c r="V6" s="29">
        <v>32</v>
      </c>
      <c r="W6" s="34">
        <f>H6*86400</f>
        <v>7025.08032</v>
      </c>
      <c r="X6" t="str">
        <f>SUBSTITUTE(B6,".","")</f>
        <v>1</v>
      </c>
    </row>
    <row r="7" spans="1:24" ht="14.25" customHeight="1" x14ac:dyDescent="0.25">
      <c r="A7" s="2"/>
      <c r="B7" s="8">
        <v>2</v>
      </c>
      <c r="C7" s="9">
        <v>61</v>
      </c>
      <c r="D7" s="10" t="s">
        <v>15</v>
      </c>
      <c r="E7" s="11" t="s">
        <v>18</v>
      </c>
      <c r="F7" s="14">
        <v>0</v>
      </c>
      <c r="G7" s="11" t="s">
        <v>17</v>
      </c>
      <c r="H7" s="13">
        <v>8.1342940000000002E-2</v>
      </c>
      <c r="I7" s="15">
        <v>2.5</v>
      </c>
      <c r="J7" s="2"/>
      <c r="K7" s="29" t="str">
        <f t="shared" ref="K7:K39" si="0">LEFT(E7,SEARCH(",",E7)-1)</f>
        <v>BOY</v>
      </c>
      <c r="L7" s="29" t="str">
        <f t="shared" ref="L7:L39" si="1">SUBSTITUTE(E7,K7&amp;", ","")</f>
        <v>Lea</v>
      </c>
      <c r="M7" s="29"/>
      <c r="N7" s="29" t="str">
        <f t="shared" ref="N7:N39" si="2">TRIM(PROPER(L7&amp;" "&amp;K7))</f>
        <v>Lea Boy</v>
      </c>
      <c r="O7" s="29" t="str">
        <f>VLOOKUP(G7,'[1]country codes'!$A:$B,2,FALSE)</f>
        <v>GER</v>
      </c>
      <c r="P7" s="32">
        <v>44464</v>
      </c>
      <c r="Q7" s="33" t="s">
        <v>102</v>
      </c>
      <c r="R7" s="33" t="s">
        <v>103</v>
      </c>
      <c r="S7" s="29">
        <v>10</v>
      </c>
      <c r="T7" s="33" t="s">
        <v>104</v>
      </c>
      <c r="U7" s="33" t="s">
        <v>105</v>
      </c>
      <c r="V7" s="29">
        <v>32</v>
      </c>
      <c r="W7" s="34">
        <f t="shared" ref="W7:W39" si="3">H7*86400</f>
        <v>7028.0300160000006</v>
      </c>
      <c r="X7" t="str">
        <f t="shared" ref="X7:X39" si="4">SUBSTITUTE(B7,".","")</f>
        <v>2</v>
      </c>
    </row>
    <row r="8" spans="1:24" ht="14.25" customHeight="1" x14ac:dyDescent="0.25">
      <c r="A8" s="2"/>
      <c r="B8" s="8">
        <v>3</v>
      </c>
      <c r="C8" s="9">
        <v>56</v>
      </c>
      <c r="D8" s="10" t="s">
        <v>19</v>
      </c>
      <c r="E8" s="11" t="s">
        <v>20</v>
      </c>
      <c r="F8" s="12">
        <v>96</v>
      </c>
      <c r="G8" s="11" t="s">
        <v>21</v>
      </c>
      <c r="H8" s="13">
        <v>8.1400459999999994E-2</v>
      </c>
      <c r="I8" s="15">
        <v>7.2</v>
      </c>
      <c r="J8" s="2"/>
      <c r="K8" s="29" t="str">
        <f t="shared" si="0"/>
        <v>GABBRIELLESCHI</v>
      </c>
      <c r="L8" s="29" t="str">
        <f t="shared" si="1"/>
        <v>Giulia</v>
      </c>
      <c r="M8" s="29"/>
      <c r="N8" s="29" t="str">
        <f t="shared" si="2"/>
        <v>Giulia Gabbrielleschi</v>
      </c>
      <c r="O8" s="29" t="str">
        <f>VLOOKUP(G8,'[1]country codes'!$A:$B,2,FALSE)</f>
        <v>ITA</v>
      </c>
      <c r="P8" s="32">
        <v>44464</v>
      </c>
      <c r="Q8" s="33" t="s">
        <v>102</v>
      </c>
      <c r="R8" s="33" t="s">
        <v>103</v>
      </c>
      <c r="S8" s="29">
        <v>10</v>
      </c>
      <c r="T8" s="33" t="s">
        <v>104</v>
      </c>
      <c r="U8" s="33" t="s">
        <v>105</v>
      </c>
      <c r="V8" s="29">
        <v>32</v>
      </c>
      <c r="W8" s="34">
        <f t="shared" si="3"/>
        <v>7032.9997439999997</v>
      </c>
      <c r="X8" t="str">
        <f t="shared" si="4"/>
        <v>3</v>
      </c>
    </row>
    <row r="9" spans="1:24" ht="14.25" customHeight="1" x14ac:dyDescent="0.25">
      <c r="A9" s="2"/>
      <c r="B9" s="8">
        <v>4</v>
      </c>
      <c r="C9" s="9">
        <v>81</v>
      </c>
      <c r="D9" s="10" t="s">
        <v>19</v>
      </c>
      <c r="E9" s="11" t="s">
        <v>22</v>
      </c>
      <c r="F9" s="12">
        <v>97</v>
      </c>
      <c r="G9" s="11" t="s">
        <v>21</v>
      </c>
      <c r="H9" s="13">
        <v>8.1400490000000006E-2</v>
      </c>
      <c r="I9" s="15">
        <v>7.22</v>
      </c>
      <c r="J9" s="2"/>
      <c r="K9" s="29" t="str">
        <f t="shared" si="0"/>
        <v>TADDEUCCI</v>
      </c>
      <c r="L9" s="29" t="str">
        <f t="shared" si="1"/>
        <v>Ginevra</v>
      </c>
      <c r="M9" s="29"/>
      <c r="N9" s="29" t="str">
        <f t="shared" si="2"/>
        <v>Ginevra Taddeucci</v>
      </c>
      <c r="O9" s="29" t="str">
        <f>VLOOKUP(G9,'[1]country codes'!$A:$B,2,FALSE)</f>
        <v>ITA</v>
      </c>
      <c r="P9" s="32">
        <v>44464</v>
      </c>
      <c r="Q9" s="33" t="s">
        <v>102</v>
      </c>
      <c r="R9" s="33" t="s">
        <v>103</v>
      </c>
      <c r="S9" s="29">
        <v>10</v>
      </c>
      <c r="T9" s="33" t="s">
        <v>104</v>
      </c>
      <c r="U9" s="33" t="s">
        <v>105</v>
      </c>
      <c r="V9" s="29">
        <v>32</v>
      </c>
      <c r="W9" s="34">
        <f t="shared" si="3"/>
        <v>7033.0023360000005</v>
      </c>
      <c r="X9" t="str">
        <f t="shared" si="4"/>
        <v>4</v>
      </c>
    </row>
    <row r="10" spans="1:24" ht="14.25" customHeight="1" x14ac:dyDescent="0.25">
      <c r="A10" s="2"/>
      <c r="B10" s="8">
        <v>5</v>
      </c>
      <c r="C10" s="9">
        <v>70</v>
      </c>
      <c r="D10" s="10" t="s">
        <v>23</v>
      </c>
      <c r="E10" s="11" t="s">
        <v>24</v>
      </c>
      <c r="F10" s="12">
        <v>94</v>
      </c>
      <c r="G10" s="11" t="s">
        <v>25</v>
      </c>
      <c r="H10" s="13">
        <v>8.1400810000000004E-2</v>
      </c>
      <c r="I10" s="15">
        <v>7.5</v>
      </c>
      <c r="J10" s="2"/>
      <c r="K10" s="29" t="str">
        <f t="shared" si="0"/>
        <v>JOUISSE</v>
      </c>
      <c r="L10" s="29" t="str">
        <f t="shared" si="1"/>
        <v>Caroline</v>
      </c>
      <c r="M10" s="29"/>
      <c r="N10" s="29" t="str">
        <f t="shared" si="2"/>
        <v>Caroline Jouisse</v>
      </c>
      <c r="O10" s="29" t="str">
        <f>VLOOKUP(G10,'[1]country codes'!$A:$B,2,FALSE)</f>
        <v>FRA</v>
      </c>
      <c r="P10" s="32">
        <v>44464</v>
      </c>
      <c r="Q10" s="33" t="s">
        <v>102</v>
      </c>
      <c r="R10" s="33" t="s">
        <v>103</v>
      </c>
      <c r="S10" s="29">
        <v>10</v>
      </c>
      <c r="T10" s="33" t="s">
        <v>104</v>
      </c>
      <c r="U10" s="33" t="s">
        <v>105</v>
      </c>
      <c r="V10" s="29">
        <v>32</v>
      </c>
      <c r="W10" s="34">
        <f t="shared" si="3"/>
        <v>7033.0299840000007</v>
      </c>
      <c r="X10" t="str">
        <f t="shared" si="4"/>
        <v>5</v>
      </c>
    </row>
    <row r="11" spans="1:24" ht="14.25" customHeight="1" x14ac:dyDescent="0.25">
      <c r="A11" s="2"/>
      <c r="B11" s="8">
        <v>6</v>
      </c>
      <c r="C11" s="9">
        <v>52</v>
      </c>
      <c r="D11" s="10" t="s">
        <v>26</v>
      </c>
      <c r="E11" s="11" t="s">
        <v>27</v>
      </c>
      <c r="F11" s="12">
        <v>93</v>
      </c>
      <c r="G11" s="11" t="s">
        <v>28</v>
      </c>
      <c r="H11" s="13">
        <v>8.1412730000000003E-2</v>
      </c>
      <c r="I11" s="15">
        <v>8.8000000000000007</v>
      </c>
      <c r="J11" s="2"/>
      <c r="K11" s="29" t="str">
        <f t="shared" si="0"/>
        <v>OLASZ</v>
      </c>
      <c r="L11" s="29" t="str">
        <f t="shared" si="1"/>
        <v>Anna</v>
      </c>
      <c r="M11" s="29"/>
      <c r="N11" s="29" t="str">
        <f t="shared" si="2"/>
        <v>Anna Olasz</v>
      </c>
      <c r="O11" s="29" t="str">
        <f>VLOOKUP(G11,'[1]country codes'!$A:$B,2,FALSE)</f>
        <v>HUN</v>
      </c>
      <c r="P11" s="32">
        <v>44464</v>
      </c>
      <c r="Q11" s="33" t="s">
        <v>102</v>
      </c>
      <c r="R11" s="33" t="s">
        <v>103</v>
      </c>
      <c r="S11" s="29">
        <v>10</v>
      </c>
      <c r="T11" s="33" t="s">
        <v>104</v>
      </c>
      <c r="U11" s="33" t="s">
        <v>105</v>
      </c>
      <c r="V11" s="29">
        <v>32</v>
      </c>
      <c r="W11" s="34">
        <f t="shared" si="3"/>
        <v>7034.0598719999998</v>
      </c>
      <c r="X11" t="str">
        <f t="shared" si="4"/>
        <v>6</v>
      </c>
    </row>
    <row r="12" spans="1:24" ht="14.25" customHeight="1" x14ac:dyDescent="0.25">
      <c r="A12" s="2"/>
      <c r="B12" s="8">
        <v>7</v>
      </c>
      <c r="C12" s="9">
        <v>71</v>
      </c>
      <c r="D12" s="10" t="s">
        <v>19</v>
      </c>
      <c r="E12" s="11" t="s">
        <v>29</v>
      </c>
      <c r="F12" s="12">
        <v>91</v>
      </c>
      <c r="G12" s="11" t="s">
        <v>21</v>
      </c>
      <c r="H12" s="13">
        <v>8.1447339999999993E-2</v>
      </c>
      <c r="I12" s="15">
        <v>11.7</v>
      </c>
      <c r="J12" s="2"/>
      <c r="K12" s="29" t="str">
        <f t="shared" si="0"/>
        <v>DE MEMME</v>
      </c>
      <c r="L12" s="29" t="str">
        <f t="shared" si="1"/>
        <v>Martina</v>
      </c>
      <c r="M12" s="29"/>
      <c r="N12" s="29" t="str">
        <f t="shared" si="2"/>
        <v>Martina De Memme</v>
      </c>
      <c r="O12" s="29" t="str">
        <f>VLOOKUP(G12,'[1]country codes'!$A:$B,2,FALSE)</f>
        <v>ITA</v>
      </c>
      <c r="P12" s="32">
        <v>44464</v>
      </c>
      <c r="Q12" s="33" t="s">
        <v>102</v>
      </c>
      <c r="R12" s="33" t="s">
        <v>103</v>
      </c>
      <c r="S12" s="29">
        <v>10</v>
      </c>
      <c r="T12" s="33" t="s">
        <v>104</v>
      </c>
      <c r="U12" s="33" t="s">
        <v>105</v>
      </c>
      <c r="V12" s="29">
        <v>32</v>
      </c>
      <c r="W12" s="34">
        <f t="shared" si="3"/>
        <v>7037.0501759999997</v>
      </c>
      <c r="X12" t="str">
        <f t="shared" si="4"/>
        <v>7</v>
      </c>
    </row>
    <row r="13" spans="1:24" ht="14.25" customHeight="1" x14ac:dyDescent="0.25">
      <c r="A13" s="2"/>
      <c r="B13" s="8">
        <v>8</v>
      </c>
      <c r="C13" s="9">
        <v>55</v>
      </c>
      <c r="D13" s="10" t="s">
        <v>30</v>
      </c>
      <c r="E13" s="11" t="s">
        <v>31</v>
      </c>
      <c r="F13" s="12">
        <v>94</v>
      </c>
      <c r="G13" s="11" t="s">
        <v>32</v>
      </c>
      <c r="H13" s="13">
        <v>8.147095E-2</v>
      </c>
      <c r="I13" s="15">
        <v>14.1</v>
      </c>
      <c r="J13" s="2"/>
      <c r="K13" s="29" t="str">
        <f t="shared" si="0"/>
        <v>ANDRÉ</v>
      </c>
      <c r="L13" s="29" t="str">
        <f t="shared" si="1"/>
        <v>Angélica</v>
      </c>
      <c r="M13" s="29"/>
      <c r="N13" s="29" t="str">
        <f t="shared" si="2"/>
        <v>Angélica André</v>
      </c>
      <c r="O13" s="29" t="str">
        <f>VLOOKUP(G13,'[1]country codes'!$A:$B,2,FALSE)</f>
        <v>POR</v>
      </c>
      <c r="P13" s="32">
        <v>44464</v>
      </c>
      <c r="Q13" s="33" t="s">
        <v>102</v>
      </c>
      <c r="R13" s="33" t="s">
        <v>103</v>
      </c>
      <c r="S13" s="29">
        <v>10</v>
      </c>
      <c r="T13" s="33" t="s">
        <v>104</v>
      </c>
      <c r="U13" s="33" t="s">
        <v>105</v>
      </c>
      <c r="V13" s="29">
        <v>32</v>
      </c>
      <c r="W13" s="34">
        <f t="shared" si="3"/>
        <v>7039.0900799999999</v>
      </c>
      <c r="X13" t="str">
        <f t="shared" si="4"/>
        <v>8</v>
      </c>
    </row>
    <row r="14" spans="1:24" ht="14.25" customHeight="1" x14ac:dyDescent="0.25">
      <c r="A14" s="2"/>
      <c r="B14" s="8">
        <v>9</v>
      </c>
      <c r="C14" s="9">
        <v>80</v>
      </c>
      <c r="D14" s="10" t="s">
        <v>19</v>
      </c>
      <c r="E14" s="11" t="s">
        <v>33</v>
      </c>
      <c r="F14" s="12">
        <v>93</v>
      </c>
      <c r="G14" s="11" t="s">
        <v>21</v>
      </c>
      <c r="H14" s="13">
        <v>8.1493399999999994E-2</v>
      </c>
      <c r="I14" s="15">
        <v>15.5</v>
      </c>
      <c r="J14" s="2"/>
      <c r="K14" s="29" t="str">
        <f t="shared" si="0"/>
        <v>POZZOBON</v>
      </c>
      <c r="L14" s="29" t="str">
        <f t="shared" si="1"/>
        <v>Barbara</v>
      </c>
      <c r="M14" s="29"/>
      <c r="N14" s="29" t="str">
        <f t="shared" si="2"/>
        <v>Barbara Pozzobon</v>
      </c>
      <c r="O14" s="29" t="str">
        <f>VLOOKUP(G14,'[1]country codes'!$A:$B,2,FALSE)</f>
        <v>ITA</v>
      </c>
      <c r="P14" s="32">
        <v>44464</v>
      </c>
      <c r="Q14" s="33" t="s">
        <v>102</v>
      </c>
      <c r="R14" s="33" t="s">
        <v>103</v>
      </c>
      <c r="S14" s="29">
        <v>10</v>
      </c>
      <c r="T14" s="33" t="s">
        <v>104</v>
      </c>
      <c r="U14" s="33" t="s">
        <v>105</v>
      </c>
      <c r="V14" s="29">
        <v>32</v>
      </c>
      <c r="W14" s="34">
        <f t="shared" si="3"/>
        <v>7041.0297599999994</v>
      </c>
      <c r="X14" t="str">
        <f t="shared" si="4"/>
        <v>9</v>
      </c>
    </row>
    <row r="15" spans="1:24" ht="14.25" customHeight="1" x14ac:dyDescent="0.25">
      <c r="A15" s="2"/>
      <c r="B15" s="8">
        <v>10</v>
      </c>
      <c r="C15" s="9">
        <v>60</v>
      </c>
      <c r="D15" s="10" t="s">
        <v>30</v>
      </c>
      <c r="E15" s="11" t="s">
        <v>34</v>
      </c>
      <c r="F15" s="14">
        <v>3</v>
      </c>
      <c r="G15" s="11" t="s">
        <v>32</v>
      </c>
      <c r="H15" s="13">
        <v>8.1493979999999994E-2</v>
      </c>
      <c r="I15" s="15">
        <v>16</v>
      </c>
      <c r="J15" s="2"/>
      <c r="K15" s="29" t="str">
        <f t="shared" si="0"/>
        <v>ROSA</v>
      </c>
      <c r="L15" s="29" t="str">
        <f t="shared" si="1"/>
        <v>Mafalda</v>
      </c>
      <c r="M15" s="29"/>
      <c r="N15" s="29" t="str">
        <f t="shared" si="2"/>
        <v>Mafalda Rosa</v>
      </c>
      <c r="O15" s="29" t="str">
        <f>VLOOKUP(G15,'[1]country codes'!$A:$B,2,FALSE)</f>
        <v>POR</v>
      </c>
      <c r="P15" s="32">
        <v>44464</v>
      </c>
      <c r="Q15" s="33" t="s">
        <v>102</v>
      </c>
      <c r="R15" s="33" t="s">
        <v>103</v>
      </c>
      <c r="S15" s="29">
        <v>10</v>
      </c>
      <c r="T15" s="33" t="s">
        <v>104</v>
      </c>
      <c r="U15" s="33" t="s">
        <v>105</v>
      </c>
      <c r="V15" s="29">
        <v>32</v>
      </c>
      <c r="W15" s="34">
        <f t="shared" si="3"/>
        <v>7041.0798719999993</v>
      </c>
      <c r="X15" t="str">
        <f t="shared" si="4"/>
        <v>10</v>
      </c>
    </row>
    <row r="16" spans="1:24" ht="14.25" customHeight="1" x14ac:dyDescent="0.25">
      <c r="A16" s="2"/>
      <c r="B16" s="8">
        <v>11</v>
      </c>
      <c r="C16" s="9">
        <v>51</v>
      </c>
      <c r="D16" s="10" t="s">
        <v>35</v>
      </c>
      <c r="E16" s="11" t="s">
        <v>36</v>
      </c>
      <c r="F16" s="12">
        <v>93</v>
      </c>
      <c r="G16" s="11" t="s">
        <v>37</v>
      </c>
      <c r="H16" s="13">
        <v>8.1644560000000005E-2</v>
      </c>
      <c r="I16" s="15">
        <v>29.1</v>
      </c>
      <c r="J16" s="2"/>
      <c r="K16" s="29" t="str">
        <f t="shared" si="0"/>
        <v>VAN ROUWENDAAL</v>
      </c>
      <c r="L16" s="29" t="str">
        <f t="shared" si="1"/>
        <v>Sharon</v>
      </c>
      <c r="M16" s="29"/>
      <c r="N16" s="29" t="str">
        <f t="shared" si="2"/>
        <v>Sharon Van Rouwendaal</v>
      </c>
      <c r="O16" s="29" t="str">
        <f>VLOOKUP(G16,'[1]country codes'!$A:$B,2,FALSE)</f>
        <v>NED</v>
      </c>
      <c r="P16" s="32">
        <v>44464</v>
      </c>
      <c r="Q16" s="33" t="s">
        <v>102</v>
      </c>
      <c r="R16" s="33" t="s">
        <v>103</v>
      </c>
      <c r="S16" s="29">
        <v>10</v>
      </c>
      <c r="T16" s="33" t="s">
        <v>104</v>
      </c>
      <c r="U16" s="33" t="s">
        <v>105</v>
      </c>
      <c r="V16" s="29">
        <v>32</v>
      </c>
      <c r="W16" s="34">
        <f t="shared" si="3"/>
        <v>7054.0899840000002</v>
      </c>
      <c r="X16" t="str">
        <f t="shared" si="4"/>
        <v>11</v>
      </c>
    </row>
    <row r="17" spans="1:24" ht="14.25" customHeight="1" x14ac:dyDescent="0.25">
      <c r="A17" s="2"/>
      <c r="B17" s="8">
        <v>12</v>
      </c>
      <c r="C17" s="9">
        <v>53</v>
      </c>
      <c r="D17" s="10" t="s">
        <v>15</v>
      </c>
      <c r="E17" s="11" t="s">
        <v>38</v>
      </c>
      <c r="F17" s="12">
        <v>97</v>
      </c>
      <c r="G17" s="11" t="s">
        <v>17</v>
      </c>
      <c r="H17" s="13">
        <v>8.1667589999999998E-2</v>
      </c>
      <c r="I17" s="15">
        <v>31</v>
      </c>
      <c r="J17" s="2"/>
      <c r="K17" s="29" t="str">
        <f t="shared" si="0"/>
        <v>BECK</v>
      </c>
      <c r="L17" s="29" t="str">
        <f t="shared" si="1"/>
        <v>Leonie</v>
      </c>
      <c r="M17" s="29"/>
      <c r="N17" s="29" t="str">
        <f t="shared" si="2"/>
        <v>Leonie Beck</v>
      </c>
      <c r="O17" s="29" t="str">
        <f>VLOOKUP(G17,'[1]country codes'!$A:$B,2,FALSE)</f>
        <v>GER</v>
      </c>
      <c r="P17" s="32">
        <v>44464</v>
      </c>
      <c r="Q17" s="33" t="s">
        <v>102</v>
      </c>
      <c r="R17" s="33" t="s">
        <v>103</v>
      </c>
      <c r="S17" s="29">
        <v>10</v>
      </c>
      <c r="T17" s="33" t="s">
        <v>104</v>
      </c>
      <c r="U17" s="33" t="s">
        <v>105</v>
      </c>
      <c r="V17" s="29">
        <v>32</v>
      </c>
      <c r="W17" s="34">
        <f t="shared" si="3"/>
        <v>7056.0797759999996</v>
      </c>
      <c r="X17" t="str">
        <f t="shared" si="4"/>
        <v>12</v>
      </c>
    </row>
    <row r="18" spans="1:24" ht="14.25" customHeight="1" x14ac:dyDescent="0.25">
      <c r="A18" s="2"/>
      <c r="B18" s="8">
        <v>13</v>
      </c>
      <c r="C18" s="9">
        <v>69</v>
      </c>
      <c r="D18" s="10" t="s">
        <v>23</v>
      </c>
      <c r="E18" s="11" t="s">
        <v>39</v>
      </c>
      <c r="F18" s="14">
        <v>0</v>
      </c>
      <c r="G18" s="11" t="s">
        <v>25</v>
      </c>
      <c r="H18" s="13">
        <v>8.2060880000000003E-2</v>
      </c>
      <c r="I18" s="16" t="s">
        <v>40</v>
      </c>
      <c r="J18" s="2"/>
      <c r="K18" s="29" t="str">
        <f t="shared" si="0"/>
        <v>CASSIGNOL</v>
      </c>
      <c r="L18" s="29" t="str">
        <f t="shared" si="1"/>
        <v>Océane</v>
      </c>
      <c r="M18" s="29"/>
      <c r="N18" s="29" t="str">
        <f t="shared" si="2"/>
        <v>Océane Cassignol</v>
      </c>
      <c r="O18" s="29" t="str">
        <f>VLOOKUP(G18,'[1]country codes'!$A:$B,2,FALSE)</f>
        <v>FRA</v>
      </c>
      <c r="P18" s="32">
        <v>44464</v>
      </c>
      <c r="Q18" s="33" t="s">
        <v>102</v>
      </c>
      <c r="R18" s="33" t="s">
        <v>103</v>
      </c>
      <c r="S18" s="29">
        <v>10</v>
      </c>
      <c r="T18" s="33" t="s">
        <v>104</v>
      </c>
      <c r="U18" s="33" t="s">
        <v>105</v>
      </c>
      <c r="V18" s="29">
        <v>32</v>
      </c>
      <c r="W18" s="34">
        <f t="shared" si="3"/>
        <v>7090.0600320000003</v>
      </c>
      <c r="X18" t="str">
        <f t="shared" si="4"/>
        <v>13</v>
      </c>
    </row>
    <row r="19" spans="1:24" ht="14.25" customHeight="1" x14ac:dyDescent="0.25">
      <c r="A19" s="2"/>
      <c r="B19" s="8">
        <v>14</v>
      </c>
      <c r="C19" s="9">
        <v>77</v>
      </c>
      <c r="D19" s="10" t="s">
        <v>23</v>
      </c>
      <c r="E19" s="11" t="s">
        <v>41</v>
      </c>
      <c r="F19" s="12">
        <v>99</v>
      </c>
      <c r="G19" s="11" t="s">
        <v>25</v>
      </c>
      <c r="H19" s="13">
        <v>8.3889000000000005E-2</v>
      </c>
      <c r="I19" s="16" t="s">
        <v>42</v>
      </c>
      <c r="J19" s="2"/>
      <c r="K19" s="29" t="str">
        <f t="shared" si="0"/>
        <v>POU</v>
      </c>
      <c r="L19" s="29" t="str">
        <f t="shared" si="1"/>
        <v>Lisa</v>
      </c>
      <c r="M19" s="29"/>
      <c r="N19" s="29" t="str">
        <f t="shared" si="2"/>
        <v>Lisa Pou</v>
      </c>
      <c r="O19" s="29" t="str">
        <f>VLOOKUP(G19,'[1]country codes'!$A:$B,2,FALSE)</f>
        <v>FRA</v>
      </c>
      <c r="P19" s="32">
        <v>44464</v>
      </c>
      <c r="Q19" s="33" t="s">
        <v>102</v>
      </c>
      <c r="R19" s="33" t="s">
        <v>103</v>
      </c>
      <c r="S19" s="29">
        <v>10</v>
      </c>
      <c r="T19" s="33" t="s">
        <v>104</v>
      </c>
      <c r="U19" s="33" t="s">
        <v>105</v>
      </c>
      <c r="V19" s="29">
        <v>32</v>
      </c>
      <c r="W19" s="34">
        <f t="shared" si="3"/>
        <v>7248.0096000000003</v>
      </c>
      <c r="X19" t="str">
        <f t="shared" si="4"/>
        <v>14</v>
      </c>
    </row>
    <row r="20" spans="1:24" ht="14.25" customHeight="1" x14ac:dyDescent="0.25">
      <c r="A20" s="2"/>
      <c r="B20" s="8">
        <v>15</v>
      </c>
      <c r="C20" s="9">
        <v>85</v>
      </c>
      <c r="D20" s="10" t="s">
        <v>35</v>
      </c>
      <c r="E20" s="11" t="s">
        <v>43</v>
      </c>
      <c r="F20" s="12">
        <v>98</v>
      </c>
      <c r="G20" s="11" t="s">
        <v>37</v>
      </c>
      <c r="H20" s="13">
        <v>8.3935999999999997E-2</v>
      </c>
      <c r="I20" s="16" t="s">
        <v>44</v>
      </c>
      <c r="J20" s="2"/>
      <c r="K20" s="29" t="str">
        <f t="shared" si="0"/>
        <v>STEL</v>
      </c>
      <c r="L20" s="29" t="str">
        <f t="shared" si="1"/>
        <v>Serena</v>
      </c>
      <c r="M20" s="29"/>
      <c r="N20" s="29" t="str">
        <f t="shared" si="2"/>
        <v>Serena Stel</v>
      </c>
      <c r="O20" s="29" t="str">
        <f>VLOOKUP(G20,'[1]country codes'!$A:$B,2,FALSE)</f>
        <v>NED</v>
      </c>
      <c r="P20" s="32">
        <v>44464</v>
      </c>
      <c r="Q20" s="33" t="s">
        <v>102</v>
      </c>
      <c r="R20" s="33" t="s">
        <v>103</v>
      </c>
      <c r="S20" s="29">
        <v>10</v>
      </c>
      <c r="T20" s="33" t="s">
        <v>104</v>
      </c>
      <c r="U20" s="33" t="s">
        <v>105</v>
      </c>
      <c r="V20" s="29">
        <v>32</v>
      </c>
      <c r="W20" s="34">
        <f t="shared" si="3"/>
        <v>7252.0703999999996</v>
      </c>
      <c r="X20" t="str">
        <f t="shared" si="4"/>
        <v>15</v>
      </c>
    </row>
    <row r="21" spans="1:24" ht="14.25" customHeight="1" x14ac:dyDescent="0.25">
      <c r="A21" s="2"/>
      <c r="B21" s="8">
        <v>16</v>
      </c>
      <c r="C21" s="9">
        <v>58</v>
      </c>
      <c r="D21" s="10" t="s">
        <v>45</v>
      </c>
      <c r="E21" s="11" t="s">
        <v>46</v>
      </c>
      <c r="F21" s="12">
        <v>98</v>
      </c>
      <c r="G21" s="11" t="s">
        <v>47</v>
      </c>
      <c r="H21" s="13">
        <v>8.4144209999999997E-2</v>
      </c>
      <c r="I21" s="16" t="s">
        <v>48</v>
      </c>
      <c r="J21" s="2"/>
      <c r="K21" s="29" t="str">
        <f t="shared" si="0"/>
        <v>DE VALDES ALVAREZ</v>
      </c>
      <c r="L21" s="29" t="str">
        <f t="shared" si="1"/>
        <v>Maria</v>
      </c>
      <c r="M21" s="29"/>
      <c r="N21" s="29" t="str">
        <f t="shared" si="2"/>
        <v>Maria De Valdes Alvarez</v>
      </c>
      <c r="O21" s="29" t="str">
        <f>VLOOKUP(G21,'[1]country codes'!$A:$B,2,FALSE)</f>
        <v>ESP</v>
      </c>
      <c r="P21" s="32">
        <v>44464</v>
      </c>
      <c r="Q21" s="33" t="s">
        <v>102</v>
      </c>
      <c r="R21" s="33" t="s">
        <v>103</v>
      </c>
      <c r="S21" s="29">
        <v>10</v>
      </c>
      <c r="T21" s="33" t="s">
        <v>104</v>
      </c>
      <c r="U21" s="33" t="s">
        <v>105</v>
      </c>
      <c r="V21" s="29">
        <v>32</v>
      </c>
      <c r="W21" s="34">
        <f t="shared" si="3"/>
        <v>7270.0597440000001</v>
      </c>
      <c r="X21" t="str">
        <f t="shared" si="4"/>
        <v>16</v>
      </c>
    </row>
    <row r="22" spans="1:24" ht="14.25" customHeight="1" x14ac:dyDescent="0.25">
      <c r="A22" s="2"/>
      <c r="B22" s="8">
        <v>17</v>
      </c>
      <c r="C22" s="9">
        <v>63</v>
      </c>
      <c r="D22" s="10" t="s">
        <v>45</v>
      </c>
      <c r="E22" s="11" t="s">
        <v>49</v>
      </c>
      <c r="F22" s="14">
        <v>4</v>
      </c>
      <c r="G22" s="11" t="s">
        <v>47</v>
      </c>
      <c r="H22" s="13">
        <v>8.4351969999999998E-2</v>
      </c>
      <c r="I22" s="16" t="s">
        <v>50</v>
      </c>
      <c r="J22" s="2"/>
      <c r="K22" s="29" t="str">
        <f t="shared" si="0"/>
        <v>MARTINEZ GUILLEN</v>
      </c>
      <c r="L22" s="29" t="str">
        <f t="shared" si="1"/>
        <v>Angela</v>
      </c>
      <c r="M22" s="29"/>
      <c r="N22" s="29" t="str">
        <f t="shared" si="2"/>
        <v>Angela Martinez Guillen</v>
      </c>
      <c r="O22" s="29" t="str">
        <f>VLOOKUP(G22,'[1]country codes'!$A:$B,2,FALSE)</f>
        <v>ESP</v>
      </c>
      <c r="P22" s="32">
        <v>44464</v>
      </c>
      <c r="Q22" s="33" t="s">
        <v>102</v>
      </c>
      <c r="R22" s="33" t="s">
        <v>103</v>
      </c>
      <c r="S22" s="29">
        <v>10</v>
      </c>
      <c r="T22" s="33" t="s">
        <v>104</v>
      </c>
      <c r="U22" s="33" t="s">
        <v>105</v>
      </c>
      <c r="V22" s="29">
        <v>32</v>
      </c>
      <c r="W22" s="34">
        <f t="shared" si="3"/>
        <v>7288.0102079999997</v>
      </c>
      <c r="X22" t="str">
        <f t="shared" si="4"/>
        <v>17</v>
      </c>
    </row>
    <row r="23" spans="1:24" ht="14.25" customHeight="1" x14ac:dyDescent="0.25">
      <c r="A23" s="2"/>
      <c r="B23" s="8">
        <v>18</v>
      </c>
      <c r="C23" s="9">
        <v>57</v>
      </c>
      <c r="D23" s="10" t="s">
        <v>15</v>
      </c>
      <c r="E23" s="11" t="s">
        <v>51</v>
      </c>
      <c r="F23" s="14">
        <v>1</v>
      </c>
      <c r="G23" s="11" t="s">
        <v>17</v>
      </c>
      <c r="H23" s="13">
        <v>8.4456370000000003E-2</v>
      </c>
      <c r="I23" s="16" t="s">
        <v>52</v>
      </c>
      <c r="J23" s="2"/>
      <c r="K23" s="29" t="str">
        <f t="shared" si="0"/>
        <v>LINKA</v>
      </c>
      <c r="L23" s="29" t="str">
        <f t="shared" si="1"/>
        <v>Elea</v>
      </c>
      <c r="M23" s="29"/>
      <c r="N23" s="29" t="str">
        <f t="shared" si="2"/>
        <v>Elea Linka</v>
      </c>
      <c r="O23" s="29" t="str">
        <f>VLOOKUP(G23,'[1]country codes'!$A:$B,2,FALSE)</f>
        <v>GER</v>
      </c>
      <c r="P23" s="32">
        <v>44464</v>
      </c>
      <c r="Q23" s="33" t="s">
        <v>102</v>
      </c>
      <c r="R23" s="33" t="s">
        <v>103</v>
      </c>
      <c r="S23" s="29">
        <v>10</v>
      </c>
      <c r="T23" s="33" t="s">
        <v>104</v>
      </c>
      <c r="U23" s="33" t="s">
        <v>105</v>
      </c>
      <c r="V23" s="29">
        <v>32</v>
      </c>
      <c r="W23" s="34">
        <f t="shared" si="3"/>
        <v>7297.0303680000006</v>
      </c>
      <c r="X23" t="str">
        <f t="shared" si="4"/>
        <v>18</v>
      </c>
    </row>
    <row r="24" spans="1:24" ht="14.25" customHeight="1" x14ac:dyDescent="0.25">
      <c r="A24" s="2"/>
      <c r="B24" s="8">
        <v>19</v>
      </c>
      <c r="C24" s="9">
        <v>74</v>
      </c>
      <c r="D24" s="10" t="s">
        <v>26</v>
      </c>
      <c r="E24" s="11" t="s">
        <v>53</v>
      </c>
      <c r="F24" s="14">
        <v>0</v>
      </c>
      <c r="G24" s="11" t="s">
        <v>28</v>
      </c>
      <c r="H24" s="13">
        <v>8.4514240000000004E-2</v>
      </c>
      <c r="I24" s="16" t="s">
        <v>54</v>
      </c>
      <c r="J24" s="2"/>
      <c r="K24" s="29" t="str">
        <f t="shared" si="0"/>
        <v>VAS</v>
      </c>
      <c r="L24" s="29" t="str">
        <f t="shared" si="1"/>
        <v>Luca</v>
      </c>
      <c r="M24" s="29"/>
      <c r="N24" s="29" t="str">
        <f t="shared" si="2"/>
        <v>Luca Vas</v>
      </c>
      <c r="O24" s="29" t="str">
        <f>VLOOKUP(G24,'[1]country codes'!$A:$B,2,FALSE)</f>
        <v>HUN</v>
      </c>
      <c r="P24" s="32">
        <v>44464</v>
      </c>
      <c r="Q24" s="33" t="s">
        <v>102</v>
      </c>
      <c r="R24" s="33" t="s">
        <v>103</v>
      </c>
      <c r="S24" s="29">
        <v>10</v>
      </c>
      <c r="T24" s="33" t="s">
        <v>104</v>
      </c>
      <c r="U24" s="33" t="s">
        <v>105</v>
      </c>
      <c r="V24" s="29">
        <v>32</v>
      </c>
      <c r="W24" s="34">
        <f t="shared" si="3"/>
        <v>7302.0303360000007</v>
      </c>
      <c r="X24" t="str">
        <f t="shared" si="4"/>
        <v>19</v>
      </c>
    </row>
    <row r="25" spans="1:24" ht="14.25" customHeight="1" x14ac:dyDescent="0.25">
      <c r="A25" s="2"/>
      <c r="B25" s="8">
        <v>20</v>
      </c>
      <c r="C25" s="9">
        <v>72</v>
      </c>
      <c r="D25" s="10" t="s">
        <v>45</v>
      </c>
      <c r="E25" s="11" t="s">
        <v>55</v>
      </c>
      <c r="F25" s="14">
        <v>4</v>
      </c>
      <c r="G25" s="11" t="s">
        <v>47</v>
      </c>
      <c r="H25" s="13">
        <v>8.4525580000000003E-2</v>
      </c>
      <c r="I25" s="16" t="s">
        <v>56</v>
      </c>
      <c r="J25" s="2"/>
      <c r="K25" s="29" t="str">
        <f t="shared" si="0"/>
        <v>OTERO FERNANDEZ</v>
      </c>
      <c r="L25" s="29" t="str">
        <f t="shared" si="1"/>
        <v>Paula</v>
      </c>
      <c r="M25" s="29"/>
      <c r="N25" s="29" t="str">
        <f t="shared" si="2"/>
        <v>Paula Otero Fernandez</v>
      </c>
      <c r="O25" s="29" t="str">
        <f>VLOOKUP(G25,'[1]country codes'!$A:$B,2,FALSE)</f>
        <v>ESP</v>
      </c>
      <c r="P25" s="32">
        <v>44464</v>
      </c>
      <c r="Q25" s="33" t="s">
        <v>102</v>
      </c>
      <c r="R25" s="33" t="s">
        <v>103</v>
      </c>
      <c r="S25" s="29">
        <v>10</v>
      </c>
      <c r="T25" s="33" t="s">
        <v>104</v>
      </c>
      <c r="U25" s="33" t="s">
        <v>105</v>
      </c>
      <c r="V25" s="29">
        <v>32</v>
      </c>
      <c r="W25" s="34">
        <f t="shared" si="3"/>
        <v>7303.0101119999999</v>
      </c>
      <c r="X25" t="str">
        <f t="shared" si="4"/>
        <v>20</v>
      </c>
    </row>
    <row r="26" spans="1:24" ht="14.25" customHeight="1" x14ac:dyDescent="0.25">
      <c r="A26" s="2"/>
      <c r="B26" s="8">
        <v>21</v>
      </c>
      <c r="C26" s="9">
        <v>68</v>
      </c>
      <c r="D26" s="10" t="s">
        <v>45</v>
      </c>
      <c r="E26" s="11" t="s">
        <v>57</v>
      </c>
      <c r="F26" s="14">
        <v>3</v>
      </c>
      <c r="G26" s="11" t="s">
        <v>47</v>
      </c>
      <c r="H26" s="13">
        <v>8.4526500000000004E-2</v>
      </c>
      <c r="I26" s="16" t="s">
        <v>58</v>
      </c>
      <c r="J26" s="2"/>
      <c r="K26" s="29" t="str">
        <f t="shared" si="0"/>
        <v>SANCHEZ LORA</v>
      </c>
      <c r="L26" s="29" t="str">
        <f t="shared" si="1"/>
        <v>Candela</v>
      </c>
      <c r="M26" s="29"/>
      <c r="N26" s="29" t="str">
        <f t="shared" si="2"/>
        <v>Candela Sanchez Lora</v>
      </c>
      <c r="O26" s="29" t="str">
        <f>VLOOKUP(G26,'[1]country codes'!$A:$B,2,FALSE)</f>
        <v>ESP</v>
      </c>
      <c r="P26" s="32">
        <v>44464</v>
      </c>
      <c r="Q26" s="33" t="s">
        <v>102</v>
      </c>
      <c r="R26" s="33" t="s">
        <v>103</v>
      </c>
      <c r="S26" s="29">
        <v>10</v>
      </c>
      <c r="T26" s="33" t="s">
        <v>104</v>
      </c>
      <c r="U26" s="33" t="s">
        <v>105</v>
      </c>
      <c r="V26" s="29">
        <v>32</v>
      </c>
      <c r="W26" s="34">
        <f t="shared" si="3"/>
        <v>7303.0896000000002</v>
      </c>
      <c r="X26" t="str">
        <f t="shared" si="4"/>
        <v>21</v>
      </c>
    </row>
    <row r="27" spans="1:24" ht="14.25" customHeight="1" x14ac:dyDescent="0.25">
      <c r="A27" s="2"/>
      <c r="B27" s="8">
        <v>22</v>
      </c>
      <c r="C27" s="9">
        <v>54</v>
      </c>
      <c r="D27" s="10" t="s">
        <v>45</v>
      </c>
      <c r="E27" s="11" t="s">
        <v>59</v>
      </c>
      <c r="F27" s="12">
        <v>99</v>
      </c>
      <c r="G27" s="11" t="s">
        <v>47</v>
      </c>
      <c r="H27" s="13">
        <v>8.4641670000000002E-2</v>
      </c>
      <c r="I27" s="16" t="s">
        <v>60</v>
      </c>
      <c r="J27" s="2"/>
      <c r="K27" s="29" t="str">
        <f t="shared" si="0"/>
        <v>RUIZ BRAVO</v>
      </c>
      <c r="L27" s="29" t="str">
        <f t="shared" si="1"/>
        <v>Paula</v>
      </c>
      <c r="M27" s="29"/>
      <c r="N27" s="29" t="str">
        <f t="shared" si="2"/>
        <v>Paula Ruiz Bravo</v>
      </c>
      <c r="O27" s="29" t="str">
        <f>VLOOKUP(G27,'[1]country codes'!$A:$B,2,FALSE)</f>
        <v>ESP</v>
      </c>
      <c r="P27" s="32">
        <v>44464</v>
      </c>
      <c r="Q27" s="33" t="s">
        <v>102</v>
      </c>
      <c r="R27" s="33" t="s">
        <v>103</v>
      </c>
      <c r="S27" s="29">
        <v>10</v>
      </c>
      <c r="T27" s="33" t="s">
        <v>104</v>
      </c>
      <c r="U27" s="33" t="s">
        <v>105</v>
      </c>
      <c r="V27" s="29">
        <v>32</v>
      </c>
      <c r="W27" s="34">
        <f t="shared" si="3"/>
        <v>7313.0402880000001</v>
      </c>
      <c r="X27" t="str">
        <f t="shared" si="4"/>
        <v>22</v>
      </c>
    </row>
    <row r="28" spans="1:24" ht="14.25" customHeight="1" x14ac:dyDescent="0.25">
      <c r="A28" s="2"/>
      <c r="B28" s="8">
        <v>23</v>
      </c>
      <c r="C28" s="9">
        <v>82</v>
      </c>
      <c r="D28" s="10" t="s">
        <v>23</v>
      </c>
      <c r="E28" s="11" t="s">
        <v>61</v>
      </c>
      <c r="F28" s="12">
        <v>99</v>
      </c>
      <c r="G28" s="11" t="s">
        <v>25</v>
      </c>
      <c r="H28" s="13">
        <v>8.5590509999999995E-2</v>
      </c>
      <c r="I28" s="16" t="s">
        <v>62</v>
      </c>
      <c r="J28" s="2"/>
      <c r="K28" s="29" t="str">
        <f t="shared" si="0"/>
        <v>KUNTZMANN</v>
      </c>
      <c r="L28" s="29" t="str">
        <f t="shared" si="1"/>
        <v>Marie</v>
      </c>
      <c r="M28" s="29"/>
      <c r="N28" s="29" t="str">
        <f t="shared" si="2"/>
        <v>Marie Kuntzmann</v>
      </c>
      <c r="O28" s="29" t="str">
        <f>VLOOKUP(G28,'[1]country codes'!$A:$B,2,FALSE)</f>
        <v>FRA</v>
      </c>
      <c r="P28" s="32">
        <v>44464</v>
      </c>
      <c r="Q28" s="33" t="s">
        <v>102</v>
      </c>
      <c r="R28" s="33" t="s">
        <v>103</v>
      </c>
      <c r="S28" s="29">
        <v>10</v>
      </c>
      <c r="T28" s="33" t="s">
        <v>104</v>
      </c>
      <c r="U28" s="33" t="s">
        <v>105</v>
      </c>
      <c r="V28" s="29">
        <v>32</v>
      </c>
      <c r="W28" s="34">
        <f t="shared" si="3"/>
        <v>7395.0200639999994</v>
      </c>
      <c r="X28" t="str">
        <f t="shared" si="4"/>
        <v>23</v>
      </c>
    </row>
    <row r="29" spans="1:24" ht="14.25" customHeight="1" x14ac:dyDescent="0.25">
      <c r="A29" s="2"/>
      <c r="B29" s="8">
        <v>24</v>
      </c>
      <c r="C29" s="9">
        <v>67</v>
      </c>
      <c r="D29" s="10" t="s">
        <v>63</v>
      </c>
      <c r="E29" s="11" t="s">
        <v>64</v>
      </c>
      <c r="F29" s="12">
        <v>94</v>
      </c>
      <c r="G29" s="11" t="s">
        <v>65</v>
      </c>
      <c r="H29" s="13">
        <v>8.6157520000000001E-2</v>
      </c>
      <c r="I29" s="16" t="s">
        <v>66</v>
      </c>
      <c r="J29" s="2"/>
      <c r="K29" s="29" t="str">
        <f t="shared" si="0"/>
        <v>STERBOVA</v>
      </c>
      <c r="L29" s="29" t="str">
        <f t="shared" si="1"/>
        <v>Lenka</v>
      </c>
      <c r="M29" s="29"/>
      <c r="N29" s="29" t="str">
        <f t="shared" si="2"/>
        <v>Lenka Sterbova</v>
      </c>
      <c r="O29" s="29" t="str">
        <f>VLOOKUP(G29,'[1]country codes'!$A:$B,2,FALSE)</f>
        <v>CZE</v>
      </c>
      <c r="P29" s="32">
        <v>44464</v>
      </c>
      <c r="Q29" s="33" t="s">
        <v>102</v>
      </c>
      <c r="R29" s="33" t="s">
        <v>103</v>
      </c>
      <c r="S29" s="29">
        <v>10</v>
      </c>
      <c r="T29" s="33" t="s">
        <v>104</v>
      </c>
      <c r="U29" s="33" t="s">
        <v>105</v>
      </c>
      <c r="V29" s="29">
        <v>32</v>
      </c>
      <c r="W29" s="34">
        <f t="shared" si="3"/>
        <v>7444.009728</v>
      </c>
      <c r="X29" t="str">
        <f t="shared" si="4"/>
        <v>24</v>
      </c>
    </row>
    <row r="30" spans="1:24" ht="14.25" customHeight="1" x14ac:dyDescent="0.25">
      <c r="A30" s="2"/>
      <c r="B30" s="8">
        <v>25</v>
      </c>
      <c r="C30" s="9">
        <v>66</v>
      </c>
      <c r="D30" s="10" t="s">
        <v>45</v>
      </c>
      <c r="E30" s="11" t="s">
        <v>67</v>
      </c>
      <c r="F30" s="14">
        <v>2</v>
      </c>
      <c r="G30" s="11" t="s">
        <v>47</v>
      </c>
      <c r="H30" s="13">
        <v>8.6192589999999999E-2</v>
      </c>
      <c r="I30" s="16" t="s">
        <v>68</v>
      </c>
      <c r="J30" s="2"/>
      <c r="K30" s="29" t="str">
        <f t="shared" si="0"/>
        <v>RODRIGUEZ SANTAULARIA</v>
      </c>
      <c r="L30" s="29" t="str">
        <f t="shared" si="1"/>
        <v>Laura</v>
      </c>
      <c r="M30" s="29"/>
      <c r="N30" s="29" t="str">
        <f t="shared" si="2"/>
        <v>Laura Rodriguez Santaularia</v>
      </c>
      <c r="O30" s="29" t="str">
        <f>VLOOKUP(G30,'[1]country codes'!$A:$B,2,FALSE)</f>
        <v>ESP</v>
      </c>
      <c r="P30" s="32">
        <v>44464</v>
      </c>
      <c r="Q30" s="33" t="s">
        <v>102</v>
      </c>
      <c r="R30" s="33" t="s">
        <v>103</v>
      </c>
      <c r="S30" s="29">
        <v>10</v>
      </c>
      <c r="T30" s="33" t="s">
        <v>104</v>
      </c>
      <c r="U30" s="33" t="s">
        <v>105</v>
      </c>
      <c r="V30" s="29">
        <v>32</v>
      </c>
      <c r="W30" s="34">
        <f t="shared" si="3"/>
        <v>7447.0397759999996</v>
      </c>
      <c r="X30" t="str">
        <f t="shared" si="4"/>
        <v>25</v>
      </c>
    </row>
    <row r="31" spans="1:24" ht="14.25" customHeight="1" x14ac:dyDescent="0.25">
      <c r="A31" s="2"/>
      <c r="B31" s="8">
        <v>26</v>
      </c>
      <c r="C31" s="9">
        <v>78</v>
      </c>
      <c r="D31" s="10" t="s">
        <v>45</v>
      </c>
      <c r="E31" s="11" t="s">
        <v>69</v>
      </c>
      <c r="F31" s="14">
        <v>2</v>
      </c>
      <c r="G31" s="11" t="s">
        <v>47</v>
      </c>
      <c r="H31" s="13">
        <v>8.6354399999999998E-2</v>
      </c>
      <c r="I31" s="16" t="s">
        <v>70</v>
      </c>
      <c r="J31" s="2"/>
      <c r="K31" s="29" t="str">
        <f t="shared" si="0"/>
        <v>HERRERO LAZARO</v>
      </c>
      <c r="L31" s="29" t="str">
        <f t="shared" si="1"/>
        <v>Alba</v>
      </c>
      <c r="M31" s="29"/>
      <c r="N31" s="29" t="str">
        <f t="shared" si="2"/>
        <v>Alba Herrero Lazaro</v>
      </c>
      <c r="O31" s="29" t="str">
        <f>VLOOKUP(G31,'[1]country codes'!$A:$B,2,FALSE)</f>
        <v>ESP</v>
      </c>
      <c r="P31" s="32">
        <v>44464</v>
      </c>
      <c r="Q31" s="33" t="s">
        <v>102</v>
      </c>
      <c r="R31" s="33" t="s">
        <v>103</v>
      </c>
      <c r="S31" s="29">
        <v>10</v>
      </c>
      <c r="T31" s="33" t="s">
        <v>104</v>
      </c>
      <c r="U31" s="33" t="s">
        <v>105</v>
      </c>
      <c r="V31" s="29">
        <v>32</v>
      </c>
      <c r="W31" s="34">
        <f t="shared" si="3"/>
        <v>7461.02016</v>
      </c>
      <c r="X31" t="str">
        <f t="shared" si="4"/>
        <v>26</v>
      </c>
    </row>
    <row r="32" spans="1:24" ht="14.25" customHeight="1" x14ac:dyDescent="0.25">
      <c r="A32" s="2"/>
      <c r="B32" s="8">
        <v>27</v>
      </c>
      <c r="C32" s="9">
        <v>75</v>
      </c>
      <c r="D32" s="10" t="s">
        <v>45</v>
      </c>
      <c r="E32" s="11" t="s">
        <v>71</v>
      </c>
      <c r="F32" s="14">
        <v>2</v>
      </c>
      <c r="G32" s="11" t="s">
        <v>47</v>
      </c>
      <c r="H32" s="13">
        <v>8.6447339999999998E-2</v>
      </c>
      <c r="I32" s="16" t="s">
        <v>72</v>
      </c>
      <c r="J32" s="2"/>
      <c r="K32" s="29" t="str">
        <f t="shared" si="0"/>
        <v>SILVA FIDALGO</v>
      </c>
      <c r="L32" s="29" t="str">
        <f t="shared" si="1"/>
        <v>Aroa</v>
      </c>
      <c r="M32" s="29"/>
      <c r="N32" s="29" t="str">
        <f t="shared" si="2"/>
        <v>Aroa Silva Fidalgo</v>
      </c>
      <c r="O32" s="29" t="str">
        <f>VLOOKUP(G32,'[1]country codes'!$A:$B,2,FALSE)</f>
        <v>ESP</v>
      </c>
      <c r="P32" s="32">
        <v>44464</v>
      </c>
      <c r="Q32" s="33" t="s">
        <v>102</v>
      </c>
      <c r="R32" s="33" t="s">
        <v>103</v>
      </c>
      <c r="S32" s="29">
        <v>10</v>
      </c>
      <c r="T32" s="33" t="s">
        <v>104</v>
      </c>
      <c r="U32" s="33" t="s">
        <v>105</v>
      </c>
      <c r="V32" s="29">
        <v>32</v>
      </c>
      <c r="W32" s="34">
        <f t="shared" si="3"/>
        <v>7469.0501759999997</v>
      </c>
      <c r="X32" t="str">
        <f t="shared" si="4"/>
        <v>27</v>
      </c>
    </row>
    <row r="33" spans="1:24" ht="14.25" customHeight="1" x14ac:dyDescent="0.25">
      <c r="A33" s="2"/>
      <c r="B33" s="8">
        <v>28</v>
      </c>
      <c r="C33" s="9">
        <v>62</v>
      </c>
      <c r="D33" s="10" t="s">
        <v>26</v>
      </c>
      <c r="E33" s="11" t="s">
        <v>73</v>
      </c>
      <c r="F33" s="14">
        <v>4</v>
      </c>
      <c r="G33" s="11" t="s">
        <v>28</v>
      </c>
      <c r="H33" s="13">
        <v>8.7153359999999999E-2</v>
      </c>
      <c r="I33" s="16" t="s">
        <v>74</v>
      </c>
      <c r="J33" s="2"/>
      <c r="K33" s="29" t="str">
        <f t="shared" si="0"/>
        <v>FÁBIÁN</v>
      </c>
      <c r="L33" s="29" t="str">
        <f t="shared" si="1"/>
        <v>Bettina</v>
      </c>
      <c r="M33" s="29"/>
      <c r="N33" s="29" t="str">
        <f t="shared" si="2"/>
        <v>Bettina Fábián</v>
      </c>
      <c r="O33" s="29" t="str">
        <f>VLOOKUP(G33,'[1]country codes'!$A:$B,2,FALSE)</f>
        <v>HUN</v>
      </c>
      <c r="P33" s="32">
        <v>44464</v>
      </c>
      <c r="Q33" s="33" t="s">
        <v>102</v>
      </c>
      <c r="R33" s="33" t="s">
        <v>103</v>
      </c>
      <c r="S33" s="29">
        <v>10</v>
      </c>
      <c r="T33" s="33" t="s">
        <v>104</v>
      </c>
      <c r="U33" s="33" t="s">
        <v>105</v>
      </c>
      <c r="V33" s="29">
        <v>32</v>
      </c>
      <c r="W33" s="34">
        <f t="shared" si="3"/>
        <v>7530.0503040000003</v>
      </c>
      <c r="X33" t="str">
        <f t="shared" si="4"/>
        <v>28</v>
      </c>
    </row>
    <row r="34" spans="1:24" ht="14.25" customHeight="1" x14ac:dyDescent="0.25">
      <c r="A34" s="2"/>
      <c r="B34" s="8">
        <v>29</v>
      </c>
      <c r="C34" s="9">
        <v>84</v>
      </c>
      <c r="D34" s="10" t="s">
        <v>45</v>
      </c>
      <c r="E34" s="11" t="s">
        <v>75</v>
      </c>
      <c r="F34" s="12">
        <v>99</v>
      </c>
      <c r="G34" s="11" t="s">
        <v>47</v>
      </c>
      <c r="H34" s="13">
        <v>8.9271639999999999E-2</v>
      </c>
      <c r="I34" s="16" t="s">
        <v>76</v>
      </c>
      <c r="J34" s="2"/>
      <c r="K34" s="29" t="str">
        <f t="shared" si="0"/>
        <v>HERNANDEZ TOME</v>
      </c>
      <c r="L34" s="29" t="str">
        <f t="shared" si="1"/>
        <v>Lara Maria</v>
      </c>
      <c r="M34" s="29"/>
      <c r="N34" s="29" t="str">
        <f t="shared" si="2"/>
        <v>Lara Maria Hernandez Tome</v>
      </c>
      <c r="O34" s="29" t="str">
        <f>VLOOKUP(G34,'[1]country codes'!$A:$B,2,FALSE)</f>
        <v>ESP</v>
      </c>
      <c r="P34" s="32">
        <v>44464</v>
      </c>
      <c r="Q34" s="33" t="s">
        <v>102</v>
      </c>
      <c r="R34" s="33" t="s">
        <v>103</v>
      </c>
      <c r="S34" s="29">
        <v>10</v>
      </c>
      <c r="T34" s="33" t="s">
        <v>104</v>
      </c>
      <c r="U34" s="33" t="s">
        <v>105</v>
      </c>
      <c r="V34" s="29">
        <v>32</v>
      </c>
      <c r="W34" s="34">
        <f t="shared" si="3"/>
        <v>7713.0696959999996</v>
      </c>
      <c r="X34" t="str">
        <f t="shared" si="4"/>
        <v>29</v>
      </c>
    </row>
    <row r="35" spans="1:24" ht="14.25" customHeight="1" x14ac:dyDescent="0.25">
      <c r="A35" s="2"/>
      <c r="B35" s="8">
        <v>30</v>
      </c>
      <c r="C35" s="9">
        <v>79</v>
      </c>
      <c r="D35" s="10" t="s">
        <v>30</v>
      </c>
      <c r="E35" s="11" t="s">
        <v>77</v>
      </c>
      <c r="F35" s="14">
        <v>2</v>
      </c>
      <c r="G35" s="11" t="s">
        <v>32</v>
      </c>
      <c r="H35" s="13">
        <v>8.9329510000000001E-2</v>
      </c>
      <c r="I35" s="16" t="s">
        <v>78</v>
      </c>
      <c r="J35" s="2"/>
      <c r="K35" s="29" t="str">
        <f t="shared" si="0"/>
        <v>MENDES</v>
      </c>
      <c r="L35" s="29" t="str">
        <f t="shared" si="1"/>
        <v>Mariana</v>
      </c>
      <c r="M35" s="29"/>
      <c r="N35" s="29" t="str">
        <f t="shared" si="2"/>
        <v>Mariana Mendes</v>
      </c>
      <c r="O35" s="29" t="str">
        <f>VLOOKUP(G35,'[1]country codes'!$A:$B,2,FALSE)</f>
        <v>POR</v>
      </c>
      <c r="P35" s="32">
        <v>44464</v>
      </c>
      <c r="Q35" s="33" t="s">
        <v>102</v>
      </c>
      <c r="R35" s="33" t="s">
        <v>103</v>
      </c>
      <c r="S35" s="29">
        <v>10</v>
      </c>
      <c r="T35" s="33" t="s">
        <v>104</v>
      </c>
      <c r="U35" s="33" t="s">
        <v>105</v>
      </c>
      <c r="V35" s="29">
        <v>32</v>
      </c>
      <c r="W35" s="34">
        <f t="shared" si="3"/>
        <v>7718.0696639999996</v>
      </c>
      <c r="X35" t="str">
        <f t="shared" si="4"/>
        <v>30</v>
      </c>
    </row>
    <row r="36" spans="1:24" ht="14.25" customHeight="1" x14ac:dyDescent="0.25">
      <c r="A36" s="2"/>
      <c r="B36" s="8">
        <v>31</v>
      </c>
      <c r="C36" s="9">
        <v>73</v>
      </c>
      <c r="D36" s="10" t="s">
        <v>79</v>
      </c>
      <c r="E36" s="11" t="s">
        <v>80</v>
      </c>
      <c r="F36" s="14">
        <v>3</v>
      </c>
      <c r="G36" s="11" t="s">
        <v>81</v>
      </c>
      <c r="H36" s="13">
        <v>9.0139349999999993E-2</v>
      </c>
      <c r="I36" s="16" t="s">
        <v>82</v>
      </c>
      <c r="J36" s="2"/>
      <c r="K36" s="29" t="str">
        <f t="shared" si="0"/>
        <v>WEIL</v>
      </c>
      <c r="L36" s="29" t="str">
        <f t="shared" si="1"/>
        <v>Celine</v>
      </c>
      <c r="M36" s="29"/>
      <c r="N36" s="29" t="str">
        <f t="shared" si="2"/>
        <v>Celine Weil</v>
      </c>
      <c r="O36" s="29" t="str">
        <f>VLOOKUP(G36,'[1]country codes'!$A:$B,2,FALSE)</f>
        <v>SUI</v>
      </c>
      <c r="P36" s="32">
        <v>44464</v>
      </c>
      <c r="Q36" s="33" t="s">
        <v>102</v>
      </c>
      <c r="R36" s="33" t="s">
        <v>103</v>
      </c>
      <c r="S36" s="29">
        <v>10</v>
      </c>
      <c r="T36" s="33" t="s">
        <v>104</v>
      </c>
      <c r="U36" s="33" t="s">
        <v>105</v>
      </c>
      <c r="V36" s="29">
        <v>32</v>
      </c>
      <c r="W36" s="34">
        <f t="shared" si="3"/>
        <v>7788.0398399999995</v>
      </c>
      <c r="X36" t="str">
        <f t="shared" si="4"/>
        <v>31</v>
      </c>
    </row>
    <row r="37" spans="1:24" ht="14.25" customHeight="1" x14ac:dyDescent="0.25">
      <c r="A37" s="2"/>
      <c r="B37" s="8">
        <v>32</v>
      </c>
      <c r="C37" s="9">
        <v>64</v>
      </c>
      <c r="D37" s="10" t="s">
        <v>79</v>
      </c>
      <c r="E37" s="11" t="s">
        <v>83</v>
      </c>
      <c r="F37" s="14">
        <v>5</v>
      </c>
      <c r="G37" s="11" t="s">
        <v>81</v>
      </c>
      <c r="H37" s="13">
        <v>9.1377429999999996E-2</v>
      </c>
      <c r="I37" s="16" t="s">
        <v>84</v>
      </c>
      <c r="J37" s="2"/>
      <c r="K37" s="29" t="str">
        <f t="shared" si="0"/>
        <v>FREDERSDORF</v>
      </c>
      <c r="L37" s="29" t="str">
        <f t="shared" si="1"/>
        <v>Emma</v>
      </c>
      <c r="M37" s="29"/>
      <c r="N37" s="29" t="str">
        <f t="shared" si="2"/>
        <v>Emma Fredersdorf</v>
      </c>
      <c r="O37" s="29" t="str">
        <f>VLOOKUP(G37,'[1]country codes'!$A:$B,2,FALSE)</f>
        <v>SUI</v>
      </c>
      <c r="P37" s="32">
        <v>44464</v>
      </c>
      <c r="Q37" s="33" t="s">
        <v>102</v>
      </c>
      <c r="R37" s="33" t="s">
        <v>103</v>
      </c>
      <c r="S37" s="29">
        <v>10</v>
      </c>
      <c r="T37" s="33" t="s">
        <v>104</v>
      </c>
      <c r="U37" s="33" t="s">
        <v>105</v>
      </c>
      <c r="V37" s="29">
        <v>32</v>
      </c>
      <c r="W37" s="34">
        <f t="shared" si="3"/>
        <v>7895.0099519999994</v>
      </c>
      <c r="X37" t="str">
        <f t="shared" si="4"/>
        <v>32</v>
      </c>
    </row>
    <row r="38" spans="1:24" ht="19.05" customHeight="1" x14ac:dyDescent="0.25">
      <c r="A38" s="2"/>
      <c r="B38" s="17" t="s">
        <v>85</v>
      </c>
      <c r="C38" s="9">
        <v>59</v>
      </c>
      <c r="D38" s="10" t="s">
        <v>79</v>
      </c>
      <c r="E38" s="11" t="s">
        <v>86</v>
      </c>
      <c r="F38" s="12">
        <v>91</v>
      </c>
      <c r="G38" s="11" t="s">
        <v>81</v>
      </c>
      <c r="H38" s="2"/>
      <c r="I38" s="2"/>
      <c r="J38" s="2"/>
      <c r="K38" s="29"/>
      <c r="L38" s="29"/>
      <c r="M38" s="29"/>
      <c r="N38" s="29"/>
      <c r="O38" s="29"/>
      <c r="P38" s="32"/>
      <c r="Q38" s="33"/>
      <c r="R38" s="33"/>
      <c r="S38" s="29"/>
      <c r="T38" s="33"/>
      <c r="U38" s="33"/>
      <c r="V38" s="29"/>
      <c r="W38" s="34"/>
    </row>
    <row r="39" spans="1:24" ht="173.55" customHeight="1" x14ac:dyDescent="0.25">
      <c r="A39" s="18"/>
      <c r="B39" s="17" t="s">
        <v>87</v>
      </c>
      <c r="C39" s="9">
        <v>97</v>
      </c>
      <c r="D39" s="10" t="s">
        <v>88</v>
      </c>
      <c r="E39" s="11" t="s">
        <v>89</v>
      </c>
      <c r="F39" s="12">
        <v>99</v>
      </c>
      <c r="G39" s="11" t="s">
        <v>90</v>
      </c>
      <c r="H39" s="13">
        <v>8.4526500000000004E-2</v>
      </c>
      <c r="I39" s="18"/>
      <c r="J39" s="18"/>
      <c r="K39" s="29"/>
      <c r="L39" s="29"/>
      <c r="M39" s="29"/>
      <c r="N39" s="29"/>
      <c r="O39" s="29"/>
      <c r="P39" s="32"/>
      <c r="Q39" s="33"/>
      <c r="R39" s="33"/>
      <c r="S39" s="29"/>
      <c r="T39" s="33"/>
      <c r="U39" s="33"/>
      <c r="V39" s="29"/>
      <c r="W39" s="34"/>
    </row>
    <row r="40" spans="1:24" ht="9" customHeight="1" x14ac:dyDescent="0.25">
      <c r="A40" s="27" t="s">
        <v>91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24" ht="112.95" customHeight="1" x14ac:dyDescent="0.25"/>
  </sheetData>
  <mergeCells count="11">
    <mergeCell ref="B4:C4"/>
    <mergeCell ref="D4:G4"/>
    <mergeCell ref="H4:I4"/>
    <mergeCell ref="A40:K40"/>
    <mergeCell ref="A1:J1"/>
    <mergeCell ref="B2:C2"/>
    <mergeCell ref="D2:G2"/>
    <mergeCell ref="H2:I2"/>
    <mergeCell ref="B3:C3"/>
    <mergeCell ref="D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Cataluña</dc:creator>
  <cp:lastModifiedBy>Alex Meyer</cp:lastModifiedBy>
  <dcterms:created xsi:type="dcterms:W3CDTF">2022-04-06T17:33:31Z</dcterms:created>
  <dcterms:modified xsi:type="dcterms:W3CDTF">2022-04-06T17:54:46Z</dcterms:modified>
</cp:coreProperties>
</file>