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D34C99E3-B417-D94D-B797-E9DB1F6745C3}" xr6:coauthVersionLast="47" xr6:coauthVersionMax="47" xr10:uidLastSave="{00000000-0000-0000-0000-000000000000}"/>
  <bookViews>
    <workbookView xWindow="100" yWindow="580" windowWidth="26520" windowHeight="14140" xr2:uid="{41DE4A9E-354A-C947-8AF3-BFD4A9547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M17" i="1"/>
  <c r="I16" i="1"/>
  <c r="M12" i="1"/>
  <c r="K12" i="1"/>
  <c r="J12" i="1"/>
  <c r="J4" i="1"/>
  <c r="K8" i="1"/>
  <c r="M8" i="1" s="1"/>
  <c r="J3" i="1"/>
  <c r="K3" i="1" s="1"/>
  <c r="M3" i="1" s="1"/>
  <c r="M4" i="1"/>
  <c r="J5" i="1"/>
  <c r="K5" i="1" s="1"/>
  <c r="M5" i="1" s="1"/>
  <c r="J6" i="1"/>
  <c r="K6" i="1" s="1"/>
  <c r="M6" i="1" s="1"/>
  <c r="J7" i="1"/>
  <c r="K7" i="1" s="1"/>
  <c r="M7" i="1" s="1"/>
  <c r="J8" i="1"/>
  <c r="J9" i="1"/>
  <c r="K9" i="1" s="1"/>
  <c r="M9" i="1" s="1"/>
  <c r="J11" i="1"/>
  <c r="K11" i="1" s="1"/>
  <c r="J2" i="1"/>
  <c r="K2" i="1" s="1"/>
  <c r="M2" i="1" s="1"/>
  <c r="I18" i="1" l="1"/>
  <c r="L11" i="1" s="1"/>
</calcChain>
</file>

<file path=xl/sharedStrings.xml><?xml version="1.0" encoding="utf-8"?>
<sst xmlns="http://schemas.openxmlformats.org/spreadsheetml/2006/main" count="28" uniqueCount="28">
  <si>
    <t>Antibiotic Class</t>
  </si>
  <si>
    <t>Tetracyclines</t>
  </si>
  <si>
    <t>Amphenicols</t>
  </si>
  <si>
    <t>Sulphonamides</t>
  </si>
  <si>
    <t>Aminoglycosides</t>
  </si>
  <si>
    <t>Quinolones</t>
  </si>
  <si>
    <t>Polymixins</t>
  </si>
  <si>
    <t>Price1</t>
  </si>
  <si>
    <t>Price2</t>
  </si>
  <si>
    <t>Price3</t>
  </si>
  <si>
    <t>Price4</t>
  </si>
  <si>
    <t>Equiv_US_Price</t>
  </si>
  <si>
    <t>Scaling_Factor</t>
  </si>
  <si>
    <t>Lincosamides</t>
  </si>
  <si>
    <t>Pleuromutilins</t>
  </si>
  <si>
    <t>Macrolides</t>
  </si>
  <si>
    <t>Average_Price</t>
  </si>
  <si>
    <t>NA</t>
  </si>
  <si>
    <t>Average_US_Price</t>
  </si>
  <si>
    <t>average_scale_factor</t>
  </si>
  <si>
    <t>chinese_price</t>
  </si>
  <si>
    <t>Penicillin (Beta-lactams)</t>
  </si>
  <si>
    <t>Price5</t>
  </si>
  <si>
    <t>Price6</t>
  </si>
  <si>
    <t>Price7</t>
  </si>
  <si>
    <t>Price8</t>
  </si>
  <si>
    <t>Cephalosporins</t>
  </si>
  <si>
    <t>average_price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</si>
</sst>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6BD6-5BEF-9C4F-865E-676CD3C4F9B8}">
  <dimension ref="A1:M18"/>
  <sheetViews>
    <sheetView tabSelected="1" workbookViewId="0">
      <selection activeCell="K9" sqref="K9"/>
    </sheetView>
  </sheetViews>
  <sheetFormatPr baseColWidth="10" defaultRowHeight="16" x14ac:dyDescent="0.2"/>
  <cols>
    <col min="1" max="1" width="17.6640625" customWidth="1"/>
  </cols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22</v>
      </c>
      <c r="G1" t="s">
        <v>23</v>
      </c>
      <c r="H1" t="s">
        <v>24</v>
      </c>
      <c r="I1" t="s">
        <v>25</v>
      </c>
      <c r="J1" t="s">
        <v>16</v>
      </c>
      <c r="K1" t="s">
        <v>18</v>
      </c>
      <c r="L1" t="s">
        <v>11</v>
      </c>
      <c r="M1" t="s">
        <v>12</v>
      </c>
    </row>
    <row r="2" spans="1:13" x14ac:dyDescent="0.2">
      <c r="A2" t="s">
        <v>1</v>
      </c>
      <c r="B2">
        <v>176.6</v>
      </c>
      <c r="C2">
        <v>476</v>
      </c>
      <c r="J2">
        <f>AVERAGE(B2:E2)</f>
        <v>326.3</v>
      </c>
      <c r="K2">
        <f>J2*0.15</f>
        <v>48.945</v>
      </c>
      <c r="L2">
        <v>1121.2277777777779</v>
      </c>
      <c r="M2">
        <f>K2/L2</f>
        <v>4.3653039079184025E-2</v>
      </c>
    </row>
    <row r="3" spans="1:13" x14ac:dyDescent="0.2">
      <c r="A3" t="s">
        <v>2</v>
      </c>
      <c r="B3">
        <v>228.33</v>
      </c>
      <c r="J3">
        <f>AVERAGE(B3:E3)</f>
        <v>228.33</v>
      </c>
      <c r="K3">
        <f t="shared" ref="K3:K11" si="0">J3*0.15</f>
        <v>34.249499999999998</v>
      </c>
      <c r="L3">
        <v>2502.5333333333338</v>
      </c>
      <c r="M3">
        <f t="shared" ref="M3:M9" si="1">K3/L3</f>
        <v>1.3685931589322816E-2</v>
      </c>
    </row>
    <row r="4" spans="1:13" x14ac:dyDescent="0.2">
      <c r="A4" t="s">
        <v>21</v>
      </c>
      <c r="B4">
        <v>273.33</v>
      </c>
      <c r="C4">
        <v>120</v>
      </c>
      <c r="D4">
        <v>168.33</v>
      </c>
      <c r="E4">
        <v>593.33000000000004</v>
      </c>
      <c r="F4">
        <v>540</v>
      </c>
      <c r="G4">
        <v>1000</v>
      </c>
      <c r="H4">
        <v>433.33</v>
      </c>
      <c r="I4">
        <v>500</v>
      </c>
      <c r="J4">
        <f>AVERAGE(B4:I4)</f>
        <v>453.53999999999996</v>
      </c>
      <c r="K4">
        <f>J4*0.15</f>
        <v>68.030999999999992</v>
      </c>
      <c r="L4">
        <v>534.16666666666663</v>
      </c>
      <c r="M4">
        <f t="shared" si="1"/>
        <v>0.12735912636505459</v>
      </c>
    </row>
    <row r="5" spans="1:13" x14ac:dyDescent="0.2">
      <c r="A5" t="s">
        <v>3</v>
      </c>
      <c r="B5">
        <v>273.33</v>
      </c>
      <c r="C5">
        <v>191.66</v>
      </c>
      <c r="D5">
        <v>166.66</v>
      </c>
      <c r="J5">
        <f>AVERAGE(B5:E5)</f>
        <v>210.54999999999998</v>
      </c>
      <c r="K5">
        <f t="shared" si="0"/>
        <v>31.582499999999996</v>
      </c>
      <c r="L5">
        <v>1221.2877500976626</v>
      </c>
      <c r="M5">
        <f t="shared" si="1"/>
        <v>2.585999900308051E-2</v>
      </c>
    </row>
    <row r="6" spans="1:13" x14ac:dyDescent="0.2">
      <c r="A6" t="s">
        <v>15</v>
      </c>
      <c r="B6">
        <v>786.33</v>
      </c>
      <c r="C6">
        <v>490</v>
      </c>
      <c r="J6">
        <f>AVERAGE(B6:E6)</f>
        <v>638.16499999999996</v>
      </c>
      <c r="K6">
        <f t="shared" si="0"/>
        <v>95.724749999999986</v>
      </c>
      <c r="L6">
        <v>19352.792063492063</v>
      </c>
      <c r="M6">
        <f t="shared" si="1"/>
        <v>4.9463017887005183E-3</v>
      </c>
    </row>
    <row r="7" spans="1:13" x14ac:dyDescent="0.2">
      <c r="A7" t="s">
        <v>4</v>
      </c>
      <c r="B7">
        <v>630</v>
      </c>
      <c r="C7">
        <v>196.667</v>
      </c>
      <c r="J7">
        <f>AVERAGE(B7:E7)</f>
        <v>413.33350000000002</v>
      </c>
      <c r="K7">
        <f t="shared" si="0"/>
        <v>62.000025000000001</v>
      </c>
      <c r="L7">
        <v>13591.999999999998</v>
      </c>
      <c r="M7">
        <f t="shared" si="1"/>
        <v>4.5615086080047097E-3</v>
      </c>
    </row>
    <row r="8" spans="1:13" x14ac:dyDescent="0.2">
      <c r="A8" t="s">
        <v>5</v>
      </c>
      <c r="B8">
        <v>176.66</v>
      </c>
      <c r="J8">
        <f>AVERAGE(B8:E8)</f>
        <v>176.66</v>
      </c>
      <c r="K8">
        <f t="shared" si="0"/>
        <v>26.498999999999999</v>
      </c>
      <c r="L8">
        <v>5318.8</v>
      </c>
      <c r="M8">
        <f t="shared" si="1"/>
        <v>4.982138828307137E-3</v>
      </c>
    </row>
    <row r="9" spans="1:13" x14ac:dyDescent="0.2">
      <c r="A9" t="s">
        <v>13</v>
      </c>
      <c r="B9">
        <v>372.66</v>
      </c>
      <c r="J9">
        <f>AVERAGE(B9:E9)</f>
        <v>372.66</v>
      </c>
      <c r="K9">
        <f t="shared" si="0"/>
        <v>55.899000000000001</v>
      </c>
      <c r="L9">
        <v>766.33333333333337</v>
      </c>
      <c r="M9">
        <f t="shared" si="1"/>
        <v>7.2943453675511083E-2</v>
      </c>
    </row>
    <row r="10" spans="1:13" x14ac:dyDescent="0.2">
      <c r="A10" t="s">
        <v>14</v>
      </c>
      <c r="B10" t="s">
        <v>17</v>
      </c>
      <c r="K10">
        <v>9.8428938354397566</v>
      </c>
      <c r="L10">
        <v>292.47699999999998</v>
      </c>
    </row>
    <row r="11" spans="1:13" x14ac:dyDescent="0.2">
      <c r="A11" t="s">
        <v>6</v>
      </c>
      <c r="B11">
        <v>220</v>
      </c>
      <c r="J11">
        <f>AVERAGE(B11:E11)</f>
        <v>220</v>
      </c>
      <c r="K11">
        <f t="shared" si="0"/>
        <v>33</v>
      </c>
      <c r="L11">
        <f>J11*I18</f>
        <v>2165.4366437967465</v>
      </c>
    </row>
    <row r="12" spans="1:13" x14ac:dyDescent="0.2">
      <c r="A12" t="s">
        <v>26</v>
      </c>
      <c r="B12">
        <v>540</v>
      </c>
      <c r="C12">
        <v>1000</v>
      </c>
      <c r="D12">
        <v>433.33330000000001</v>
      </c>
      <c r="E12">
        <v>500</v>
      </c>
      <c r="J12">
        <f>AVERAGE(B12:E12)</f>
        <v>618.33332500000006</v>
      </c>
      <c r="K12">
        <f>J12*0.15</f>
        <v>92.749998750000003</v>
      </c>
      <c r="L12">
        <v>18964.994444444445</v>
      </c>
      <c r="M12">
        <f>K12/L12</f>
        <v>4.8905892918502773E-3</v>
      </c>
    </row>
    <row r="16" spans="1:13" x14ac:dyDescent="0.2">
      <c r="G16" t="s">
        <v>19</v>
      </c>
      <c r="I16">
        <f>AVERAGE(M2:M12)</f>
        <v>3.3653565358779516E-2</v>
      </c>
    </row>
    <row r="17" spans="7:13" x14ac:dyDescent="0.2">
      <c r="L17" t="s">
        <v>27</v>
      </c>
      <c r="M17">
        <f>AVERAGE(K2:K12)</f>
        <v>50.774878871403615</v>
      </c>
    </row>
    <row r="18" spans="7:13" x14ac:dyDescent="0.2">
      <c r="G18" t="s">
        <v>20</v>
      </c>
      <c r="I18">
        <f>L10*I16</f>
        <v>9.8428938354397566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2023-01-04T10:52:59Z</dcterms:created>
  <dcterms:modified xsi:type="dcterms:W3CDTF">2023-01-16T14:44:17Z</dcterms:modified>
</cp:coreProperties>
</file>