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IPS\LEI\2º Ano\1º Semestre\CBD\Labs\Lab03\"/>
    </mc:Choice>
  </mc:AlternateContent>
  <xr:revisionPtr revIDLastSave="0" documentId="13_ncr:1_{F5926895-5422-4CCD-B19F-45AB508281CF}" xr6:coauthVersionLast="41" xr6:coauthVersionMax="41" xr10:uidLastSave="{00000000-0000-0000-0000-000000000000}"/>
  <bookViews>
    <workbookView xWindow="-120" yWindow="-120" windowWidth="20730" windowHeight="11160" xr2:uid="{619ACAEF-A4BB-4847-9A96-8AD63CA455D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6" i="1" l="1"/>
  <c r="P28" i="1"/>
  <c r="V33" i="1"/>
  <c r="V21" i="1"/>
  <c r="V20" i="1"/>
  <c r="V16" i="1"/>
  <c r="V15" i="1"/>
  <c r="V14" i="1"/>
  <c r="P19" i="1"/>
  <c r="P18" i="1"/>
  <c r="P9" i="1"/>
  <c r="P17" i="1"/>
  <c r="P16" i="1"/>
  <c r="P15" i="1"/>
  <c r="P14" i="1"/>
  <c r="P13" i="1"/>
  <c r="P12" i="1"/>
  <c r="P11" i="1"/>
  <c r="P10" i="1"/>
  <c r="J13" i="1"/>
  <c r="J12" i="1"/>
  <c r="J11" i="1"/>
  <c r="J10" i="1"/>
  <c r="J9" i="1"/>
  <c r="J8" i="1"/>
  <c r="D13" i="1"/>
  <c r="D21" i="1"/>
  <c r="D10" i="1"/>
  <c r="D9" i="1"/>
  <c r="D8" i="1"/>
  <c r="B45" i="1"/>
  <c r="B46" i="1" s="1"/>
  <c r="J17" i="1" l="1"/>
  <c r="J19" i="1" s="1"/>
  <c r="J20" i="1" s="1"/>
  <c r="D25" i="1"/>
  <c r="T51" i="1"/>
  <c r="T52" i="1" l="1"/>
  <c r="B33" i="1"/>
  <c r="P23" i="1" l="1"/>
  <c r="P25" i="1" s="1"/>
  <c r="V30" i="1"/>
  <c r="V32" i="1" s="1"/>
  <c r="M33" i="1" l="1"/>
  <c r="N34" i="1" s="1"/>
  <c r="M37" i="1" s="1"/>
  <c r="N38" i="1" s="1"/>
  <c r="G28" i="1"/>
  <c r="H29" i="1" s="1"/>
  <c r="G32" i="1" s="1"/>
  <c r="H33" i="1" s="1"/>
  <c r="J22" i="1" s="1"/>
  <c r="S39" i="1"/>
  <c r="T40" i="1" s="1"/>
  <c r="S43" i="1" s="1"/>
  <c r="T44" i="1" s="1"/>
  <c r="V35" i="1" s="1"/>
  <c r="S47" i="1" s="1"/>
  <c r="T48" i="1" s="1"/>
  <c r="V38" i="1"/>
  <c r="V40" i="1" s="1"/>
  <c r="V44" i="1" s="1"/>
  <c r="D27" i="1"/>
  <c r="A41" i="1" l="1"/>
  <c r="D28" i="1"/>
  <c r="A37" i="1"/>
  <c r="B38" i="1" s="1"/>
  <c r="B42" i="1" l="1"/>
  <c r="D30" i="1" s="1"/>
  <c r="D40" i="1" l="1"/>
</calcChain>
</file>

<file path=xl/sharedStrings.xml><?xml version="1.0" encoding="utf-8"?>
<sst xmlns="http://schemas.openxmlformats.org/spreadsheetml/2006/main" count="192" uniqueCount="85">
  <si>
    <t>Product</t>
  </si>
  <si>
    <t>Address</t>
  </si>
  <si>
    <t>Product ID</t>
  </si>
  <si>
    <t>Name</t>
  </si>
  <si>
    <t>Color</t>
  </si>
  <si>
    <t>StandardCost</t>
  </si>
  <si>
    <t>ListPrice</t>
  </si>
  <si>
    <t>Size</t>
  </si>
  <si>
    <t>Weight</t>
  </si>
  <si>
    <t>ProductCategoryID</t>
  </si>
  <si>
    <t>ProductModelID</t>
  </si>
  <si>
    <t>SellStartDate</t>
  </si>
  <si>
    <t>SellEndDate</t>
  </si>
  <si>
    <t>DiscontinuedDate</t>
  </si>
  <si>
    <t>ProductNumber</t>
  </si>
  <si>
    <t>ThumbnailPhotoFileName</t>
  </si>
  <si>
    <t>rowguid</t>
  </si>
  <si>
    <t>ModifiedDate</t>
  </si>
  <si>
    <t>Nº Registos</t>
  </si>
  <si>
    <t>AddressID</t>
  </si>
  <si>
    <t>AddressLine1</t>
  </si>
  <si>
    <t>AddressLine2</t>
  </si>
  <si>
    <t>City</t>
  </si>
  <si>
    <t>StateProvince</t>
  </si>
  <si>
    <t>CountryRegion</t>
  </si>
  <si>
    <t>Date Type</t>
  </si>
  <si>
    <t>int</t>
  </si>
  <si>
    <t>nvarchar</t>
  </si>
  <si>
    <t>uniqueidentifier</t>
  </si>
  <si>
    <t>decimal</t>
  </si>
  <si>
    <t>money</t>
  </si>
  <si>
    <t>datetime</t>
  </si>
  <si>
    <t>varbinary</t>
  </si>
  <si>
    <t>PostalCode</t>
  </si>
  <si>
    <t>Customer</t>
  </si>
  <si>
    <t>x</t>
  </si>
  <si>
    <t>x=</t>
  </si>
  <si>
    <t>Crescimento em 5 anos</t>
  </si>
  <si>
    <t>MB=</t>
  </si>
  <si>
    <t>BYTE=</t>
  </si>
  <si>
    <t>Total (MB)</t>
  </si>
  <si>
    <t>Total em 5 anos (MB)</t>
  </si>
  <si>
    <t>CustomerID</t>
  </si>
  <si>
    <t>NameStyle</t>
  </si>
  <si>
    <t>Title</t>
  </si>
  <si>
    <t>FirstName</t>
  </si>
  <si>
    <t>MiddleName</t>
  </si>
  <si>
    <t>LastName</t>
  </si>
  <si>
    <t>Suffix</t>
  </si>
  <si>
    <t>CompanyName</t>
  </si>
  <si>
    <t>SalesPerson</t>
  </si>
  <si>
    <t>EmailAddress</t>
  </si>
  <si>
    <t>Phone</t>
  </si>
  <si>
    <t>PasswordHash</t>
  </si>
  <si>
    <t>PasswordSalt</t>
  </si>
  <si>
    <t>bit</t>
  </si>
  <si>
    <t>varchar</t>
  </si>
  <si>
    <t>Sales</t>
  </si>
  <si>
    <t>SalesOrderID</t>
  </si>
  <si>
    <t>RevisionNumber</t>
  </si>
  <si>
    <t>OrderDate</t>
  </si>
  <si>
    <t>DueDate</t>
  </si>
  <si>
    <t>ShipDate</t>
  </si>
  <si>
    <t>Status</t>
  </si>
  <si>
    <t>OnlineOrderFlag</t>
  </si>
  <si>
    <t>SalesOrderNumber</t>
  </si>
  <si>
    <t>PurchaseOrderNumber</t>
  </si>
  <si>
    <t>AccountNumber</t>
  </si>
  <si>
    <t>ShipToAddressID</t>
  </si>
  <si>
    <t>BillToAddressID</t>
  </si>
  <si>
    <t>ShipMethod</t>
  </si>
  <si>
    <t>CreditCardApprovalCode</t>
  </si>
  <si>
    <t>SubTotal</t>
  </si>
  <si>
    <t>TaxAmt</t>
  </si>
  <si>
    <t>Freight</t>
  </si>
  <si>
    <t>TotalDue</t>
  </si>
  <si>
    <t>Comment</t>
  </si>
  <si>
    <t>tinyint</t>
  </si>
  <si>
    <t>GB=</t>
  </si>
  <si>
    <t>Bits=</t>
  </si>
  <si>
    <t>ThumbnailPhoto</t>
  </si>
  <si>
    <t>Total (Bytes)</t>
  </si>
  <si>
    <t>Precision</t>
  </si>
  <si>
    <t>Max()</t>
  </si>
  <si>
    <t>Soma Registos(Bytes)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</si>
</sst>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387A-116E-41DB-8378-38902432CC53}">
  <dimension ref="A5:V52"/>
  <sheetViews>
    <sheetView tabSelected="1" topLeftCell="H1" zoomScale="85" zoomScaleNormal="85" workbookViewId="0">
      <selection activeCell="R25" sqref="R25"/>
    </sheetView>
  </sheetViews>
  <sheetFormatPr defaultRowHeight="15" x14ac:dyDescent="0.25"/>
  <cols>
    <col min="1" max="1" width="29.5703125" customWidth="1"/>
    <col min="2" max="2" width="23.28515625" customWidth="1"/>
    <col min="3" max="3" width="12.5703125" customWidth="1"/>
    <col min="4" max="4" width="18.28515625" customWidth="1"/>
    <col min="5" max="5" width="13.42578125" customWidth="1"/>
    <col min="7" max="7" width="23.140625" customWidth="1"/>
    <col min="8" max="8" width="18.42578125" customWidth="1"/>
    <col min="9" max="9" width="12.85546875" customWidth="1"/>
    <col min="10" max="10" width="15.140625" customWidth="1"/>
    <col min="13" max="13" width="22.42578125" customWidth="1"/>
    <col min="14" max="14" width="17.85546875" customWidth="1"/>
    <col min="15" max="15" width="11.140625" customWidth="1"/>
    <col min="16" max="16" width="13.42578125" customWidth="1"/>
    <col min="19" max="19" width="23.5703125" customWidth="1"/>
    <col min="20" max="20" width="16.7109375" customWidth="1"/>
    <col min="21" max="21" width="18.140625" customWidth="1"/>
    <col min="22" max="22" width="15.42578125" customWidth="1"/>
  </cols>
  <sheetData>
    <row r="5" spans="1:22" x14ac:dyDescent="0.25">
      <c r="A5" s="2" t="s">
        <v>0</v>
      </c>
      <c r="G5" s="2" t="s">
        <v>1</v>
      </c>
      <c r="M5" s="2" t="s">
        <v>34</v>
      </c>
      <c r="S5" s="2" t="s">
        <v>57</v>
      </c>
    </row>
    <row r="6" spans="1:22" x14ac:dyDescent="0.25">
      <c r="B6" s="1" t="s">
        <v>25</v>
      </c>
      <c r="C6" s="1" t="s">
        <v>82</v>
      </c>
      <c r="D6" s="1" t="s">
        <v>81</v>
      </c>
      <c r="H6" s="1" t="s">
        <v>25</v>
      </c>
      <c r="I6" s="1" t="s">
        <v>82</v>
      </c>
      <c r="J6" s="1" t="s">
        <v>81</v>
      </c>
      <c r="N6" s="1" t="s">
        <v>25</v>
      </c>
      <c r="O6" s="1" t="s">
        <v>82</v>
      </c>
      <c r="P6" s="1" t="s">
        <v>81</v>
      </c>
      <c r="T6" s="1" t="s">
        <v>25</v>
      </c>
      <c r="U6" s="1" t="s">
        <v>82</v>
      </c>
      <c r="V6" s="1" t="s">
        <v>81</v>
      </c>
    </row>
    <row r="7" spans="1:22" x14ac:dyDescent="0.25">
      <c r="A7" t="s">
        <v>2</v>
      </c>
      <c r="B7" s="1" t="s">
        <v>26</v>
      </c>
      <c r="C7" s="1">
        <v>4</v>
      </c>
      <c r="D7" s="1">
        <v>4</v>
      </c>
      <c r="G7" t="s">
        <v>19</v>
      </c>
      <c r="H7" s="1" t="s">
        <v>26</v>
      </c>
      <c r="I7" s="1">
        <v>8</v>
      </c>
      <c r="J7" s="1">
        <v>4</v>
      </c>
      <c r="M7" t="s">
        <v>42</v>
      </c>
      <c r="N7" s="1" t="s">
        <v>26</v>
      </c>
      <c r="O7" s="1">
        <v>8</v>
      </c>
      <c r="P7" s="1">
        <v>4</v>
      </c>
      <c r="S7" t="s">
        <v>58</v>
      </c>
      <c r="T7" s="4" t="s">
        <v>26</v>
      </c>
      <c r="U7" s="4">
        <v>8</v>
      </c>
      <c r="V7" s="4">
        <v>4</v>
      </c>
    </row>
    <row r="8" spans="1:22" x14ac:dyDescent="0.25">
      <c r="A8" t="s">
        <v>3</v>
      </c>
      <c r="B8" s="1" t="s">
        <v>27</v>
      </c>
      <c r="C8" s="1">
        <v>8</v>
      </c>
      <c r="D8" s="1">
        <f>C8*C8+2</f>
        <v>66</v>
      </c>
      <c r="G8" t="s">
        <v>20</v>
      </c>
      <c r="H8" s="1" t="s">
        <v>27</v>
      </c>
      <c r="I8" s="1">
        <v>60</v>
      </c>
      <c r="J8" s="1">
        <f>I8* 2 +2</f>
        <v>122</v>
      </c>
      <c r="M8" t="s">
        <v>43</v>
      </c>
      <c r="N8" s="1" t="s">
        <v>55</v>
      </c>
      <c r="O8" s="1">
        <v>8</v>
      </c>
      <c r="P8" s="1">
        <v>1</v>
      </c>
      <c r="S8" t="s">
        <v>59</v>
      </c>
      <c r="T8" s="4" t="s">
        <v>77</v>
      </c>
      <c r="U8" s="4">
        <v>8</v>
      </c>
      <c r="V8" s="4">
        <v>1</v>
      </c>
    </row>
    <row r="9" spans="1:22" x14ac:dyDescent="0.25">
      <c r="A9" t="s">
        <v>14</v>
      </c>
      <c r="B9" s="1" t="s">
        <v>27</v>
      </c>
      <c r="C9" s="1">
        <v>50</v>
      </c>
      <c r="D9" s="1">
        <f>C9*2 + 2</f>
        <v>102</v>
      </c>
      <c r="G9" t="s">
        <v>21</v>
      </c>
      <c r="H9" s="1" t="s">
        <v>27</v>
      </c>
      <c r="I9" s="1">
        <v>60</v>
      </c>
      <c r="J9" s="1">
        <f>I9*2 + 2</f>
        <v>122</v>
      </c>
      <c r="M9" t="s">
        <v>44</v>
      </c>
      <c r="N9" s="1" t="s">
        <v>27</v>
      </c>
      <c r="O9" s="1">
        <v>8</v>
      </c>
      <c r="P9" s="1">
        <f>O9*2+2</f>
        <v>18</v>
      </c>
      <c r="S9" t="s">
        <v>60</v>
      </c>
      <c r="T9" s="4" t="s">
        <v>31</v>
      </c>
      <c r="U9" s="4">
        <v>8</v>
      </c>
      <c r="V9" s="4">
        <v>8</v>
      </c>
    </row>
    <row r="10" spans="1:22" x14ac:dyDescent="0.25">
      <c r="A10" t="s">
        <v>4</v>
      </c>
      <c r="B10" s="1" t="s">
        <v>27</v>
      </c>
      <c r="C10" s="1">
        <v>25</v>
      </c>
      <c r="D10" s="1">
        <f>C10* 2 +2</f>
        <v>52</v>
      </c>
      <c r="G10" t="s">
        <v>22</v>
      </c>
      <c r="H10" s="1" t="s">
        <v>27</v>
      </c>
      <c r="I10" s="1">
        <v>30</v>
      </c>
      <c r="J10" s="1">
        <f>I10*2 + 2</f>
        <v>62</v>
      </c>
      <c r="M10" t="s">
        <v>45</v>
      </c>
      <c r="N10" s="1" t="s">
        <v>27</v>
      </c>
      <c r="O10" s="1">
        <v>50</v>
      </c>
      <c r="P10" s="1">
        <f>O10*2+2</f>
        <v>102</v>
      </c>
      <c r="S10" t="s">
        <v>61</v>
      </c>
      <c r="T10" s="4" t="s">
        <v>31</v>
      </c>
      <c r="U10" s="4">
        <v>8</v>
      </c>
      <c r="V10" s="4">
        <v>8</v>
      </c>
    </row>
    <row r="11" spans="1:22" x14ac:dyDescent="0.25">
      <c r="A11" t="s">
        <v>5</v>
      </c>
      <c r="B11" s="1" t="s">
        <v>30</v>
      </c>
      <c r="C11" s="1">
        <v>15</v>
      </c>
      <c r="D11" s="1">
        <v>8</v>
      </c>
      <c r="G11" t="s">
        <v>23</v>
      </c>
      <c r="H11" s="1" t="s">
        <v>27</v>
      </c>
      <c r="I11" s="1">
        <v>50</v>
      </c>
      <c r="J11" s="1">
        <f>I11* 2 + 2</f>
        <v>102</v>
      </c>
      <c r="M11" t="s">
        <v>46</v>
      </c>
      <c r="N11" s="1" t="s">
        <v>27</v>
      </c>
      <c r="O11" s="1">
        <v>50</v>
      </c>
      <c r="P11" s="1">
        <f>O11*2+2</f>
        <v>102</v>
      </c>
      <c r="S11" t="s">
        <v>62</v>
      </c>
      <c r="T11" s="4" t="s">
        <v>31</v>
      </c>
      <c r="U11" s="4">
        <v>8</v>
      </c>
      <c r="V11" s="4">
        <v>8</v>
      </c>
    </row>
    <row r="12" spans="1:22" x14ac:dyDescent="0.25">
      <c r="A12" t="s">
        <v>6</v>
      </c>
      <c r="B12" s="1" t="s">
        <v>30</v>
      </c>
      <c r="C12" s="1">
        <v>8</v>
      </c>
      <c r="D12" s="1">
        <v>8</v>
      </c>
      <c r="G12" t="s">
        <v>24</v>
      </c>
      <c r="H12" s="1" t="s">
        <v>27</v>
      </c>
      <c r="I12" s="1">
        <v>50</v>
      </c>
      <c r="J12" s="1">
        <f>I12* 2 + 2</f>
        <v>102</v>
      </c>
      <c r="M12" t="s">
        <v>47</v>
      </c>
      <c r="N12" s="1" t="s">
        <v>27</v>
      </c>
      <c r="O12" s="1">
        <v>50</v>
      </c>
      <c r="P12" s="1">
        <f>O12*2+2</f>
        <v>102</v>
      </c>
      <c r="S12" t="s">
        <v>63</v>
      </c>
      <c r="T12" s="4" t="s">
        <v>77</v>
      </c>
      <c r="U12" s="4">
        <v>8</v>
      </c>
      <c r="V12" s="4">
        <v>1</v>
      </c>
    </row>
    <row r="13" spans="1:22" x14ac:dyDescent="0.25">
      <c r="A13" t="s">
        <v>7</v>
      </c>
      <c r="B13" s="1" t="s">
        <v>27</v>
      </c>
      <c r="C13" s="1">
        <v>8</v>
      </c>
      <c r="D13" s="1">
        <f>C13* 2 + 2</f>
        <v>18</v>
      </c>
      <c r="G13" t="s">
        <v>33</v>
      </c>
      <c r="H13" s="1" t="s">
        <v>27</v>
      </c>
      <c r="I13" s="1">
        <v>15</v>
      </c>
      <c r="J13" s="1">
        <f>I13*2 + 2</f>
        <v>32</v>
      </c>
      <c r="M13" t="s">
        <v>48</v>
      </c>
      <c r="N13" s="1" t="s">
        <v>27</v>
      </c>
      <c r="O13" s="1">
        <v>10</v>
      </c>
      <c r="P13" s="1">
        <f>O13*2+2</f>
        <v>22</v>
      </c>
      <c r="S13" t="s">
        <v>64</v>
      </c>
      <c r="T13" s="4" t="s">
        <v>55</v>
      </c>
      <c r="U13" s="4">
        <v>8</v>
      </c>
      <c r="V13" s="4">
        <v>1</v>
      </c>
    </row>
    <row r="14" spans="1:22" x14ac:dyDescent="0.25">
      <c r="A14" t="s">
        <v>8</v>
      </c>
      <c r="B14" s="1" t="s">
        <v>29</v>
      </c>
      <c r="C14" s="1">
        <v>8</v>
      </c>
      <c r="D14" s="1">
        <v>5</v>
      </c>
      <c r="G14" t="s">
        <v>16</v>
      </c>
      <c r="H14" s="1" t="s">
        <v>28</v>
      </c>
      <c r="I14" s="1">
        <v>8</v>
      </c>
      <c r="J14" s="1">
        <v>16</v>
      </c>
      <c r="M14" t="s">
        <v>49</v>
      </c>
      <c r="N14" s="1" t="s">
        <v>27</v>
      </c>
      <c r="O14" s="1">
        <v>128</v>
      </c>
      <c r="P14" s="1">
        <f>O14*2+2</f>
        <v>258</v>
      </c>
      <c r="S14" t="s">
        <v>65</v>
      </c>
      <c r="T14" s="4" t="s">
        <v>27</v>
      </c>
      <c r="U14" s="4">
        <v>25</v>
      </c>
      <c r="V14" s="4">
        <f>U14*2+2</f>
        <v>52</v>
      </c>
    </row>
    <row r="15" spans="1:22" x14ac:dyDescent="0.25">
      <c r="A15" t="s">
        <v>9</v>
      </c>
      <c r="B15" s="1" t="s">
        <v>26</v>
      </c>
      <c r="C15" s="1">
        <v>8</v>
      </c>
      <c r="D15" s="1">
        <v>4</v>
      </c>
      <c r="G15" t="s">
        <v>17</v>
      </c>
      <c r="H15" s="1" t="s">
        <v>31</v>
      </c>
      <c r="I15" s="1">
        <v>8</v>
      </c>
      <c r="J15" s="1">
        <v>8</v>
      </c>
      <c r="M15" t="s">
        <v>50</v>
      </c>
      <c r="N15" s="1" t="s">
        <v>27</v>
      </c>
      <c r="O15" s="1">
        <v>256</v>
      </c>
      <c r="P15" s="1">
        <f>O15*2+2</f>
        <v>514</v>
      </c>
      <c r="S15" t="s">
        <v>66</v>
      </c>
      <c r="T15" s="4" t="s">
        <v>27</v>
      </c>
      <c r="U15" s="4">
        <v>25</v>
      </c>
      <c r="V15" s="4">
        <f>U15*2+2</f>
        <v>52</v>
      </c>
    </row>
    <row r="16" spans="1:22" x14ac:dyDescent="0.25">
      <c r="A16" t="s">
        <v>10</v>
      </c>
      <c r="B16" s="1" t="s">
        <v>26</v>
      </c>
      <c r="C16" s="1">
        <v>8</v>
      </c>
      <c r="D16" s="1">
        <v>4</v>
      </c>
      <c r="H16" s="1"/>
      <c r="I16" s="1"/>
      <c r="J16" s="1"/>
      <c r="M16" t="s">
        <v>51</v>
      </c>
      <c r="N16" s="1" t="s">
        <v>27</v>
      </c>
      <c r="O16" s="1">
        <v>50</v>
      </c>
      <c r="P16" s="1">
        <f>O16*2+2</f>
        <v>102</v>
      </c>
      <c r="S16" t="s">
        <v>67</v>
      </c>
      <c r="T16" s="4" t="s">
        <v>27</v>
      </c>
      <c r="U16" s="4">
        <v>15</v>
      </c>
      <c r="V16" s="4">
        <f>U16*2+2</f>
        <v>32</v>
      </c>
    </row>
    <row r="17" spans="1:22" x14ac:dyDescent="0.25">
      <c r="A17" t="s">
        <v>11</v>
      </c>
      <c r="B17" s="1" t="s">
        <v>31</v>
      </c>
      <c r="C17" s="1">
        <v>8</v>
      </c>
      <c r="D17" s="1">
        <v>8</v>
      </c>
      <c r="G17" t="s">
        <v>84</v>
      </c>
      <c r="H17" s="1"/>
      <c r="I17" s="1"/>
      <c r="J17" s="1">
        <f>SUM(J7:J15)</f>
        <v>570</v>
      </c>
      <c r="M17" t="s">
        <v>52</v>
      </c>
      <c r="N17" s="1" t="s">
        <v>27</v>
      </c>
      <c r="O17" s="1">
        <v>25</v>
      </c>
      <c r="P17" s="1">
        <f>O17*2+2</f>
        <v>52</v>
      </c>
      <c r="S17" t="s">
        <v>42</v>
      </c>
      <c r="T17" s="4" t="s">
        <v>26</v>
      </c>
      <c r="U17" s="4">
        <v>8</v>
      </c>
      <c r="V17" s="4">
        <v>4</v>
      </c>
    </row>
    <row r="18" spans="1:22" x14ac:dyDescent="0.25">
      <c r="A18" t="s">
        <v>12</v>
      </c>
      <c r="B18" s="1" t="s">
        <v>31</v>
      </c>
      <c r="C18" s="1">
        <v>8</v>
      </c>
      <c r="D18" s="1">
        <v>8</v>
      </c>
      <c r="G18" t="s">
        <v>18</v>
      </c>
      <c r="H18" s="1"/>
      <c r="I18" s="1"/>
      <c r="J18" s="1">
        <v>112</v>
      </c>
      <c r="M18" t="s">
        <v>53</v>
      </c>
      <c r="N18" s="1" t="s">
        <v>56</v>
      </c>
      <c r="O18" s="1">
        <v>128</v>
      </c>
      <c r="P18" s="1">
        <f>O18+2</f>
        <v>130</v>
      </c>
      <c r="S18" t="s">
        <v>68</v>
      </c>
      <c r="T18" s="4" t="s">
        <v>26</v>
      </c>
      <c r="U18" s="4">
        <v>8</v>
      </c>
      <c r="V18" s="4">
        <v>4</v>
      </c>
    </row>
    <row r="19" spans="1:22" x14ac:dyDescent="0.25">
      <c r="A19" t="s">
        <v>13</v>
      </c>
      <c r="B19" s="1" t="s">
        <v>31</v>
      </c>
      <c r="C19" s="1">
        <v>8</v>
      </c>
      <c r="D19" s="1">
        <v>8</v>
      </c>
      <c r="G19" t="s">
        <v>81</v>
      </c>
      <c r="H19" s="1"/>
      <c r="I19" s="1"/>
      <c r="J19" s="1">
        <f>J17*J18</f>
        <v>63840</v>
      </c>
      <c r="M19" t="s">
        <v>54</v>
      </c>
      <c r="N19" s="1" t="s">
        <v>56</v>
      </c>
      <c r="O19" s="1">
        <v>10</v>
      </c>
      <c r="P19" s="1">
        <f>O19 + 2</f>
        <v>12</v>
      </c>
      <c r="S19" t="s">
        <v>69</v>
      </c>
      <c r="T19" s="4" t="s">
        <v>26</v>
      </c>
      <c r="U19" s="4">
        <v>8</v>
      </c>
      <c r="V19" s="4">
        <v>4</v>
      </c>
    </row>
    <row r="20" spans="1:22" x14ac:dyDescent="0.25">
      <c r="A20" t="s">
        <v>80</v>
      </c>
      <c r="B20" s="1" t="s">
        <v>32</v>
      </c>
      <c r="C20" s="1" t="s">
        <v>83</v>
      </c>
      <c r="D20" s="1">
        <v>260988</v>
      </c>
      <c r="G20" t="s">
        <v>40</v>
      </c>
      <c r="H20" s="1"/>
      <c r="I20" s="1"/>
      <c r="J20" s="1">
        <f xml:space="preserve"> J19 / 1000000</f>
        <v>6.3839999999999994E-2</v>
      </c>
      <c r="M20" t="s">
        <v>16</v>
      </c>
      <c r="N20" s="1" t="s">
        <v>28</v>
      </c>
      <c r="O20" s="1">
        <v>8</v>
      </c>
      <c r="P20" s="1">
        <v>16</v>
      </c>
      <c r="S20" t="s">
        <v>70</v>
      </c>
      <c r="T20" s="4" t="s">
        <v>27</v>
      </c>
      <c r="U20" s="4">
        <v>50</v>
      </c>
      <c r="V20" s="4">
        <f>U20*2+2</f>
        <v>102</v>
      </c>
    </row>
    <row r="21" spans="1:22" x14ac:dyDescent="0.25">
      <c r="A21" t="s">
        <v>15</v>
      </c>
      <c r="B21" s="1" t="s">
        <v>27</v>
      </c>
      <c r="C21" s="1">
        <v>50</v>
      </c>
      <c r="D21" s="1">
        <f>C21 * 2 + 2</f>
        <v>102</v>
      </c>
      <c r="G21" t="s">
        <v>37</v>
      </c>
      <c r="J21" s="1">
        <v>1000</v>
      </c>
      <c r="M21" t="s">
        <v>17</v>
      </c>
      <c r="N21" s="1" t="s">
        <v>31</v>
      </c>
      <c r="O21" s="1">
        <v>8</v>
      </c>
      <c r="P21" s="1">
        <v>8</v>
      </c>
      <c r="S21" t="s">
        <v>71</v>
      </c>
      <c r="T21" s="4" t="s">
        <v>27</v>
      </c>
      <c r="U21" s="4">
        <v>15</v>
      </c>
      <c r="V21" s="4">
        <f>U21*2+2</f>
        <v>32</v>
      </c>
    </row>
    <row r="22" spans="1:22" x14ac:dyDescent="0.25">
      <c r="A22" t="s">
        <v>16</v>
      </c>
      <c r="B22" s="1" t="s">
        <v>28</v>
      </c>
      <c r="C22" s="1">
        <v>8</v>
      </c>
      <c r="D22" s="1">
        <v>16</v>
      </c>
      <c r="G22" t="s">
        <v>41</v>
      </c>
      <c r="J22" s="1">
        <f>J20*J21</f>
        <v>63.839999999999996</v>
      </c>
      <c r="S22" t="s">
        <v>72</v>
      </c>
      <c r="T22" s="4" t="s">
        <v>30</v>
      </c>
      <c r="U22" s="4">
        <v>8</v>
      </c>
      <c r="V22" s="4">
        <v>8</v>
      </c>
    </row>
    <row r="23" spans="1:22" x14ac:dyDescent="0.25">
      <c r="A23" t="s">
        <v>17</v>
      </c>
      <c r="B23" s="1" t="s">
        <v>31</v>
      </c>
      <c r="C23" s="1">
        <v>8</v>
      </c>
      <c r="D23" s="1">
        <v>8</v>
      </c>
      <c r="M23" t="s">
        <v>84</v>
      </c>
      <c r="N23" s="1"/>
      <c r="O23" s="1"/>
      <c r="P23" s="1">
        <f>SUM(P7:P21)</f>
        <v>1443</v>
      </c>
      <c r="S23" t="s">
        <v>73</v>
      </c>
      <c r="T23" s="4" t="s">
        <v>30</v>
      </c>
      <c r="U23" s="4">
        <v>8</v>
      </c>
      <c r="V23" s="4">
        <v>8</v>
      </c>
    </row>
    <row r="24" spans="1:22" x14ac:dyDescent="0.25">
      <c r="B24" s="1"/>
      <c r="C24" s="1"/>
      <c r="D24" s="1"/>
      <c r="M24" t="s">
        <v>18</v>
      </c>
      <c r="N24" s="1"/>
      <c r="O24" s="1"/>
      <c r="P24" s="1">
        <v>168</v>
      </c>
      <c r="S24" t="s">
        <v>74</v>
      </c>
      <c r="T24" s="4" t="s">
        <v>30</v>
      </c>
      <c r="U24" s="4">
        <v>8</v>
      </c>
      <c r="V24" s="4">
        <v>8</v>
      </c>
    </row>
    <row r="25" spans="1:22" x14ac:dyDescent="0.25">
      <c r="A25" t="s">
        <v>84</v>
      </c>
      <c r="B25" s="1"/>
      <c r="C25" s="1"/>
      <c r="D25" s="1">
        <f>SUM(D7:D23)</f>
        <v>261409</v>
      </c>
      <c r="M25" t="s">
        <v>81</v>
      </c>
      <c r="N25" s="1"/>
      <c r="O25" s="1"/>
      <c r="P25" s="1">
        <f>P23*P24</f>
        <v>242424</v>
      </c>
      <c r="S25" t="s">
        <v>75</v>
      </c>
      <c r="T25" s="4" t="s">
        <v>30</v>
      </c>
      <c r="U25" s="4">
        <v>8</v>
      </c>
      <c r="V25" s="4">
        <v>8</v>
      </c>
    </row>
    <row r="26" spans="1:22" x14ac:dyDescent="0.25">
      <c r="A26" t="s">
        <v>18</v>
      </c>
      <c r="B26" s="1"/>
      <c r="C26" s="1"/>
      <c r="D26" s="1">
        <v>295</v>
      </c>
      <c r="M26" t="s">
        <v>40</v>
      </c>
      <c r="N26" s="1"/>
      <c r="O26" s="1"/>
      <c r="P26" s="1">
        <f>P25/100000</f>
        <v>2.4242400000000002</v>
      </c>
      <c r="S26" t="s">
        <v>76</v>
      </c>
      <c r="T26" s="4" t="s">
        <v>27</v>
      </c>
      <c r="U26" s="4" t="s">
        <v>83</v>
      </c>
      <c r="V26" s="4">
        <v>202</v>
      </c>
    </row>
    <row r="27" spans="1:22" x14ac:dyDescent="0.25">
      <c r="A27" t="s">
        <v>81</v>
      </c>
      <c r="B27" s="1"/>
      <c r="C27" s="1"/>
      <c r="D27" s="1">
        <f>D25*D26</f>
        <v>77115655</v>
      </c>
      <c r="G27">
        <v>1</v>
      </c>
      <c r="H27">
        <v>0.125</v>
      </c>
      <c r="M27" t="s">
        <v>37</v>
      </c>
      <c r="P27" s="1">
        <v>1000</v>
      </c>
      <c r="S27" t="s">
        <v>16</v>
      </c>
      <c r="T27" s="4" t="s">
        <v>28</v>
      </c>
      <c r="U27" s="4">
        <v>8</v>
      </c>
      <c r="V27" s="4">
        <v>16</v>
      </c>
    </row>
    <row r="28" spans="1:22" x14ac:dyDescent="0.25">
      <c r="A28" t="s">
        <v>40</v>
      </c>
      <c r="B28" s="1"/>
      <c r="C28" s="1"/>
      <c r="D28" s="1">
        <f xml:space="preserve"> D27 / 1000000</f>
        <v>77.115655000000004</v>
      </c>
      <c r="G28">
        <f>J19</f>
        <v>63840</v>
      </c>
      <c r="H28" t="s">
        <v>35</v>
      </c>
      <c r="M28" t="s">
        <v>41</v>
      </c>
      <c r="P28" s="1">
        <f>P26*P27</f>
        <v>2424.2400000000002</v>
      </c>
      <c r="S28" t="s">
        <v>17</v>
      </c>
      <c r="T28" s="4" t="s">
        <v>31</v>
      </c>
      <c r="U28" s="4">
        <v>8</v>
      </c>
      <c r="V28" s="4">
        <v>8</v>
      </c>
    </row>
    <row r="29" spans="1:22" x14ac:dyDescent="0.25">
      <c r="A29" t="s">
        <v>37</v>
      </c>
      <c r="D29" s="1">
        <v>1000</v>
      </c>
      <c r="G29" s="3" t="s">
        <v>39</v>
      </c>
      <c r="H29">
        <f>(G28*H27)/G27</f>
        <v>7980</v>
      </c>
      <c r="T29" s="4"/>
      <c r="U29" s="4"/>
      <c r="V29" s="4"/>
    </row>
    <row r="30" spans="1:22" x14ac:dyDescent="0.25">
      <c r="A30" t="s">
        <v>41</v>
      </c>
      <c r="D30" s="1">
        <f>D28*D29</f>
        <v>77115.654999999999</v>
      </c>
      <c r="S30" t="s">
        <v>84</v>
      </c>
      <c r="T30" s="4"/>
      <c r="U30" s="4"/>
      <c r="V30" s="4">
        <f>SUM(V7:V28)</f>
        <v>571</v>
      </c>
    </row>
    <row r="31" spans="1:22" x14ac:dyDescent="0.25">
      <c r="A31">
        <v>1000</v>
      </c>
      <c r="B31">
        <v>5</v>
      </c>
      <c r="G31">
        <v>1</v>
      </c>
      <c r="H31" s="3">
        <v>9.9999999999999995E-7</v>
      </c>
      <c r="S31" t="s">
        <v>18</v>
      </c>
      <c r="T31" s="4"/>
      <c r="U31" s="4"/>
      <c r="V31" s="4">
        <v>32</v>
      </c>
    </row>
    <row r="32" spans="1:22" x14ac:dyDescent="0.25">
      <c r="A32" s="3" t="s">
        <v>35</v>
      </c>
      <c r="B32">
        <v>1</v>
      </c>
      <c r="G32">
        <f>H29</f>
        <v>7980</v>
      </c>
      <c r="H32" s="3" t="s">
        <v>35</v>
      </c>
      <c r="M32">
        <v>1</v>
      </c>
      <c r="N32">
        <v>0.125</v>
      </c>
      <c r="S32" t="s">
        <v>81</v>
      </c>
      <c r="T32" s="4"/>
      <c r="U32" s="4"/>
      <c r="V32" s="4">
        <f>V30*V31</f>
        <v>18272</v>
      </c>
    </row>
    <row r="33" spans="1:22" x14ac:dyDescent="0.25">
      <c r="A33" s="3" t="s">
        <v>36</v>
      </c>
      <c r="B33">
        <f>(A31*B32)/B31</f>
        <v>200</v>
      </c>
      <c r="G33" s="3" t="s">
        <v>38</v>
      </c>
      <c r="H33">
        <f>G32*H31</f>
        <v>7.9799999999999992E-3</v>
      </c>
      <c r="M33">
        <f>P25</f>
        <v>242424</v>
      </c>
      <c r="N33" t="s">
        <v>35</v>
      </c>
      <c r="S33" t="s">
        <v>40</v>
      </c>
      <c r="T33" s="4"/>
      <c r="U33" s="4"/>
      <c r="V33" s="4">
        <f>V32 / 100000</f>
        <v>0.18271999999999999</v>
      </c>
    </row>
    <row r="34" spans="1:22" x14ac:dyDescent="0.25">
      <c r="M34" s="3" t="s">
        <v>39</v>
      </c>
      <c r="N34">
        <f>(M33*N32)/M32</f>
        <v>30303</v>
      </c>
      <c r="S34" t="s">
        <v>37</v>
      </c>
      <c r="T34" s="4"/>
      <c r="U34" s="4"/>
      <c r="V34" s="4">
        <v>1000</v>
      </c>
    </row>
    <row r="35" spans="1:22" x14ac:dyDescent="0.25">
      <c r="S35" t="s">
        <v>41</v>
      </c>
      <c r="T35" s="4"/>
      <c r="U35" s="4"/>
      <c r="V35" s="4">
        <f>V33*V34</f>
        <v>182.72</v>
      </c>
    </row>
    <row r="36" spans="1:22" x14ac:dyDescent="0.25">
      <c r="A36">
        <v>1</v>
      </c>
      <c r="B36">
        <v>0.125</v>
      </c>
      <c r="M36">
        <v>1</v>
      </c>
      <c r="N36" s="3">
        <v>9.9999999999999995E-7</v>
      </c>
    </row>
    <row r="37" spans="1:22" x14ac:dyDescent="0.25">
      <c r="A37">
        <f>D27</f>
        <v>77115655</v>
      </c>
      <c r="B37" t="s">
        <v>35</v>
      </c>
      <c r="M37">
        <f>N34</f>
        <v>30303</v>
      </c>
      <c r="N37" s="3" t="s">
        <v>35</v>
      </c>
    </row>
    <row r="38" spans="1:22" x14ac:dyDescent="0.25">
      <c r="A38" s="3" t="s">
        <v>39</v>
      </c>
      <c r="B38">
        <f>(A37*B36)/A36</f>
        <v>9639456.875</v>
      </c>
      <c r="M38" s="3" t="s">
        <v>38</v>
      </c>
      <c r="N38">
        <f>M37*N36</f>
        <v>3.0303E-2</v>
      </c>
      <c r="S38">
        <v>1</v>
      </c>
      <c r="T38">
        <v>0.125</v>
      </c>
      <c r="V38">
        <f>V32*B33</f>
        <v>3654400</v>
      </c>
    </row>
    <row r="39" spans="1:22" x14ac:dyDescent="0.25">
      <c r="S39">
        <f>V32</f>
        <v>18272</v>
      </c>
      <c r="T39" t="s">
        <v>35</v>
      </c>
    </row>
    <row r="40" spans="1:22" x14ac:dyDescent="0.25">
      <c r="A40">
        <v>1</v>
      </c>
      <c r="B40" s="3">
        <v>9.9999999999999995E-7</v>
      </c>
      <c r="D40" t="e">
        <f>#REF!-B42</f>
        <v>#REF!</v>
      </c>
      <c r="S40" s="3" t="s">
        <v>39</v>
      </c>
      <c r="T40">
        <f>(S39*T38)/S38</f>
        <v>2284</v>
      </c>
      <c r="V40">
        <f>V38*T38</f>
        <v>456800</v>
      </c>
    </row>
    <row r="41" spans="1:22" x14ac:dyDescent="0.25">
      <c r="A41">
        <f>D27</f>
        <v>77115655</v>
      </c>
      <c r="B41" s="3" t="s">
        <v>35</v>
      </c>
    </row>
    <row r="42" spans="1:22" x14ac:dyDescent="0.25">
      <c r="A42" s="3" t="s">
        <v>38</v>
      </c>
      <c r="B42">
        <f>A41*B40</f>
        <v>77.11565499999999</v>
      </c>
      <c r="S42">
        <v>1</v>
      </c>
      <c r="T42" s="3">
        <v>9.9999999999999995E-7</v>
      </c>
    </row>
    <row r="43" spans="1:22" x14ac:dyDescent="0.25">
      <c r="S43">
        <f>T40</f>
        <v>2284</v>
      </c>
      <c r="T43" s="3" t="s">
        <v>35</v>
      </c>
    </row>
    <row r="44" spans="1:22" x14ac:dyDescent="0.25">
      <c r="A44">
        <v>1</v>
      </c>
      <c r="B44">
        <v>0.125</v>
      </c>
      <c r="S44" s="3" t="s">
        <v>38</v>
      </c>
      <c r="T44">
        <f>S43*T42</f>
        <v>2.284E-3</v>
      </c>
      <c r="V44">
        <f>V40*T42</f>
        <v>0.45679999999999998</v>
      </c>
    </row>
    <row r="45" spans="1:22" x14ac:dyDescent="0.25">
      <c r="A45" s="3" t="s">
        <v>35</v>
      </c>
      <c r="B45">
        <f>2^31</f>
        <v>2147483648</v>
      </c>
    </row>
    <row r="46" spans="1:22" x14ac:dyDescent="0.25">
      <c r="A46" s="3" t="s">
        <v>79</v>
      </c>
      <c r="B46">
        <f>(A44*B45)/B44</f>
        <v>17179869184</v>
      </c>
      <c r="S46">
        <v>1</v>
      </c>
      <c r="T46">
        <v>1E-3</v>
      </c>
    </row>
    <row r="47" spans="1:22" x14ac:dyDescent="0.25">
      <c r="S47">
        <f>V35</f>
        <v>182.72</v>
      </c>
      <c r="T47" t="s">
        <v>35</v>
      </c>
    </row>
    <row r="48" spans="1:22" x14ac:dyDescent="0.25">
      <c r="S48" s="3" t="s">
        <v>78</v>
      </c>
      <c r="T48">
        <f>S47*T46</f>
        <v>0.18271999999999999</v>
      </c>
    </row>
    <row r="50" spans="19:20" x14ac:dyDescent="0.25">
      <c r="S50">
        <v>1</v>
      </c>
      <c r="T50">
        <v>0.125</v>
      </c>
    </row>
    <row r="51" spans="19:20" x14ac:dyDescent="0.25">
      <c r="S51" t="s">
        <v>35</v>
      </c>
      <c r="T51">
        <f>2^30</f>
        <v>1073741824</v>
      </c>
    </row>
    <row r="52" spans="19:20" x14ac:dyDescent="0.25">
      <c r="S52" s="3" t="s">
        <v>79</v>
      </c>
      <c r="T52">
        <f>(S50*T51)/T50</f>
        <v>8589934592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alexandre coelho</cp:lastModifiedBy>
  <dcterms:created xsi:type="dcterms:W3CDTF">2019-10-31T16:46:19Z</dcterms:created>
  <dcterms:modified xsi:type="dcterms:W3CDTF">2019-11-07T13:23:23Z</dcterms:modified>
</cp:coreProperties>
</file>