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8_{F905E128-151A-4397-A271-EE28414D4DE2}" xr6:coauthVersionLast="47" xr6:coauthVersionMax="47" xr10:uidLastSave="{00000000-0000-0000-0000-000000000000}"/>
  <bookViews>
    <workbookView xWindow="-4730" yWindow="7220" windowWidth="10440" windowHeight="78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1" l="1"/>
  <c r="H77" i="1"/>
  <c r="H78" i="1" s="1"/>
  <c r="H68" i="1"/>
  <c r="H67" i="1"/>
  <c r="H66" i="1"/>
  <c r="H63" i="1"/>
  <c r="H62" i="1"/>
  <c r="H61" i="1"/>
  <c r="H59" i="1"/>
  <c r="H56" i="1"/>
  <c r="H55" i="1"/>
  <c r="H54" i="1"/>
  <c r="H53" i="1"/>
  <c r="H52" i="1"/>
  <c r="H51" i="1"/>
  <c r="H50" i="1"/>
  <c r="H28" i="1"/>
  <c r="H27" i="1"/>
  <c r="H23" i="1"/>
  <c r="H22" i="1"/>
  <c r="H21" i="1"/>
  <c r="H20" i="1"/>
  <c r="H19" i="1"/>
  <c r="H35" i="1"/>
  <c r="H39" i="1"/>
  <c r="H16" i="1"/>
  <c r="H15" i="1"/>
  <c r="H14" i="1"/>
  <c r="H13" i="1"/>
  <c r="H12" i="1"/>
  <c r="H11" i="1"/>
  <c r="H10" i="1"/>
  <c r="H9" i="1"/>
  <c r="H69" i="1" l="1"/>
  <c r="H64" i="1"/>
  <c r="H57" i="1"/>
  <c r="H24" i="1"/>
  <c r="H17" i="1"/>
  <c r="H74" i="1"/>
  <c r="H75" i="1" s="1"/>
  <c r="H26" i="1" l="1"/>
  <c r="H29" i="1" s="1"/>
  <c r="H80" i="1" l="1"/>
  <c r="H81" i="1" s="1"/>
  <c r="H71" i="1" l="1"/>
  <c r="H72" i="1" s="1"/>
  <c r="H47" i="1"/>
  <c r="H46" i="1"/>
  <c r="H42" i="1"/>
  <c r="H43" i="1"/>
  <c r="H44" i="1"/>
  <c r="H45" i="1"/>
  <c r="H41" i="1"/>
  <c r="H32" i="1"/>
  <c r="H33" i="1"/>
  <c r="H34" i="1"/>
  <c r="H36" i="1"/>
  <c r="H37" i="1"/>
  <c r="H38" i="1"/>
  <c r="H40" i="1"/>
  <c r="H31" i="1"/>
  <c r="H48" i="1" l="1"/>
  <c r="I82" i="1" s="1"/>
  <c r="I86" i="1" s="1"/>
  <c r="I87" i="1" s="1"/>
  <c r="I88" i="1" s="1"/>
</calcChain>
</file>

<file path=xl/sharedStrings.xml><?xml version="1.0" encoding="utf-8"?>
<sst xmlns="http://schemas.openxmlformats.org/spreadsheetml/2006/main" count="137" uniqueCount="120">
  <si>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</si>
  <si>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</si>
  <si>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</si>
  <si>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</si>
  <si>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</si>
  <si>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</si>
  <si>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</si>
  <si>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</si>
  <si>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</si>
  <si>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</si>
  <si>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</si>
  <si>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</si>
  <si>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</si>
  <si>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</si>
  <si>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</si>
  <si>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</si>
  <si>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</si>
  <si>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</si>
  <si>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</si>
  <si>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</si>
  <si>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</si>
  <si>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</si>
  <si>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</si>
  <si>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</si>
  <si>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</si>
  <si>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</si>
  <si>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</si>
  <si>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</si>
  <si>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</si>
  <si>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</si>
  <si>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</si>
  <si>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</si>
  <si>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</si>
  <si>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5 Gal Red Yucca</t>
  </si>
  <si>
    <t>Sod</t>
  </si>
  <si>
    <t>Midiron Hybrid</t>
  </si>
  <si>
    <t>Palms</t>
  </si>
  <si>
    <t>Engineered Wood Fiber Excluded</t>
  </si>
  <si>
    <t>Large Trees</t>
  </si>
  <si>
    <t>Medium Trees</t>
  </si>
  <si>
    <t>24" Box Mulga (.75" Caliper)</t>
  </si>
  <si>
    <t>24' Date Palm</t>
  </si>
  <si>
    <t>7 Gal Pygmy Date Palm</t>
  </si>
  <si>
    <t>5 Gal Bougainvillea</t>
  </si>
  <si>
    <t>5 Gal Red Bird of Paradise</t>
  </si>
  <si>
    <t>5 Gal Little Leaf Cordia</t>
  </si>
  <si>
    <t>5 Gal Brittle Bush</t>
  </si>
  <si>
    <t>5 Gal Winter Blaze</t>
  </si>
  <si>
    <t>5 Gal Bluebells</t>
  </si>
  <si>
    <t>5 Gal Summertime Blue</t>
  </si>
  <si>
    <t>5 Gal Firesticks</t>
  </si>
  <si>
    <t>5 Gal San Marcos Hibiscus</t>
  </si>
  <si>
    <t>5 Gal Mexican Honeysuckle</t>
  </si>
  <si>
    <t>5 Gal Creosote Bush</t>
  </si>
  <si>
    <t>5 Gal Hybrid Texas Sage</t>
  </si>
  <si>
    <t>5 Gal Dwarf Olive</t>
  </si>
  <si>
    <t>5 Gal Baja Ruellia</t>
  </si>
  <si>
    <t>5 Gal Coral Fountain</t>
  </si>
  <si>
    <t>5 Gal Compact Jojoba</t>
  </si>
  <si>
    <t>5 Gal Sparky Tecoma</t>
  </si>
  <si>
    <t>Accents</t>
  </si>
  <si>
    <t>5 Gal Blue Glow Agave</t>
  </si>
  <si>
    <t>5 Gal Smooth Agave</t>
  </si>
  <si>
    <t>5 Gal Medicinal Aloe</t>
  </si>
  <si>
    <t>5 Gal Blue Elf Aloe</t>
  </si>
  <si>
    <t>5 Gal Lady's Slipper</t>
  </si>
  <si>
    <t>5 Gal Mother-in-law Tongue</t>
  </si>
  <si>
    <t>Groundcovers</t>
  </si>
  <si>
    <t>1 Gal Outback Sunrise Emu</t>
  </si>
  <si>
    <t>5 Gal New Gold Lantana</t>
  </si>
  <si>
    <t>5 Gal Purple Lantana</t>
  </si>
  <si>
    <t>5 Gal Yellow Dot</t>
  </si>
  <si>
    <t>5 Gal Crossvine</t>
  </si>
  <si>
    <t>5 Gal Bougainvillea Vine</t>
  </si>
  <si>
    <t>5 Gal Star Jasmine</t>
  </si>
  <si>
    <t>DG Path</t>
  </si>
  <si>
    <t>1/4" Stabilized to Match</t>
  </si>
  <si>
    <t>Dog Park Artificial Turf</t>
  </si>
  <si>
    <t xml:space="preserve">44 OZ. Pet Turf </t>
  </si>
  <si>
    <t>Pool Area Artificial Turf</t>
  </si>
  <si>
    <t>70 OZ. Spring Pro</t>
  </si>
  <si>
    <t>24" Box Mexican Bird of Paradise (Multi)</t>
  </si>
  <si>
    <t>24" Box Yellow Bells (1" Caliper)</t>
  </si>
  <si>
    <t>10' Mule Palm</t>
  </si>
  <si>
    <t>5 Gal Dallas Red Lantana</t>
  </si>
  <si>
    <t>Vines</t>
  </si>
  <si>
    <t>Rotor/Spray Irrigation</t>
  </si>
  <si>
    <t>Low Volt Lighting Excluded</t>
  </si>
  <si>
    <t>Steel Header Excluded</t>
  </si>
  <si>
    <t>Above Ground Planter Fill Excluded</t>
  </si>
  <si>
    <t>Repairs/Refresh of Exisitng SRP DG Path Excluded</t>
  </si>
  <si>
    <t xml:space="preserve">3/4" Screened Apache Brown </t>
  </si>
  <si>
    <t>36" Box Mulga (1.25" Caliper)</t>
  </si>
  <si>
    <t>Stabilized DG Fire Lane Excluded</t>
  </si>
  <si>
    <t>Curb</t>
  </si>
  <si>
    <t>6" x 6" Concrete Header (No Reinforcement)</t>
  </si>
  <si>
    <t>Stabilized DG Path Pricing Subject to Change Based on GPS Layout in the Field</t>
  </si>
  <si>
    <t>Trellis Structures Excluded</t>
  </si>
  <si>
    <t>Booster Pumps Excluded</t>
  </si>
  <si>
    <t>Pots and Amenities Excluded</t>
  </si>
  <si>
    <t>Notes and Exclusions</t>
  </si>
  <si>
    <t>Future Escalation</t>
  </si>
  <si>
    <t>24" Box Ghost Gum (1.25" - 1.5" Caliper)</t>
  </si>
  <si>
    <t>24" Box Fan West Ash (1.25" - 1.5" Caliper)</t>
  </si>
  <si>
    <t>36" Box Thornless Palo Verde (2" - 2.25" Caliper)</t>
  </si>
  <si>
    <t>36" Box Chinese Pistache (2" - 2.25" Caliper)</t>
  </si>
  <si>
    <t>15 Gal Cathedral Oak (.5" - .75" Caliper)</t>
  </si>
  <si>
    <t>24" Box Cathedral Oak (1.25" - 1.5" Caliper)</t>
  </si>
  <si>
    <t>15 Gal Evergreen Elm (.5" - .75" Caliper)</t>
  </si>
  <si>
    <t>24" Box Evergreen Elm (1.25" - 1.5" Caliper)</t>
  </si>
  <si>
    <t>36" Box Chitalpa (1.25" - 1.5" Caliper) (Chitalpa Typically Multi)</t>
  </si>
  <si>
    <t>Entry Way Rip Rap</t>
  </si>
  <si>
    <t>Crane Excluded. CBT to Supply Path Way for Forklift Installation</t>
  </si>
  <si>
    <t>3" - 6" Screened Desert Gold</t>
  </si>
  <si>
    <t>dog park turf</t>
  </si>
  <si>
    <t>stabilized DG header</t>
  </si>
  <si>
    <t>entrance limits</t>
  </si>
  <si>
    <t>limits at SRP</t>
  </si>
  <si>
    <t>2nd Avenue Commons</t>
  </si>
  <si>
    <t>Canyon Builders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</si>
</sst>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K133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10" t="s">
        <v>119</v>
      </c>
      <c r="D2" s="10"/>
      <c r="E2" s="10"/>
      <c r="F2" s="10"/>
    </row>
    <row r="3" spans="1:8" x14ac:dyDescent="0.35">
      <c r="A3" s="5" t="s">
        <v>2</v>
      </c>
      <c r="B3" s="4" t="s">
        <v>3</v>
      </c>
      <c r="C3" s="16">
        <v>44518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10" t="s">
        <v>118</v>
      </c>
      <c r="D4" s="10"/>
      <c r="E4" s="10"/>
      <c r="F4" s="10"/>
    </row>
    <row r="5" spans="1:8" x14ac:dyDescent="0.35">
      <c r="A5" s="4" t="s">
        <v>6</v>
      </c>
      <c r="B5" s="4" t="s">
        <v>7</v>
      </c>
      <c r="C5" s="16">
        <v>44263</v>
      </c>
      <c r="D5" s="17"/>
      <c r="E5" s="17"/>
      <c r="F5" s="17"/>
    </row>
    <row r="6" spans="1:8" ht="29.25" customHeight="1" x14ac:dyDescent="0.35">
      <c r="A6" s="4" t="s">
        <v>8</v>
      </c>
      <c r="B6" s="14" t="s">
        <v>9</v>
      </c>
      <c r="C6" s="14"/>
      <c r="D6" s="14"/>
      <c r="E6" s="14"/>
      <c r="F6" s="14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2" t="s">
        <v>38</v>
      </c>
      <c r="B8" s="12"/>
      <c r="C8" s="12"/>
      <c r="D8" s="12"/>
      <c r="E8" s="12" t="s">
        <v>10</v>
      </c>
      <c r="F8" s="12"/>
    </row>
    <row r="9" spans="1:8" x14ac:dyDescent="0.35">
      <c r="A9" s="10" t="s">
        <v>102</v>
      </c>
      <c r="B9" s="10"/>
      <c r="C9" s="10"/>
      <c r="D9" s="10"/>
      <c r="E9" s="11">
        <v>2</v>
      </c>
      <c r="F9" s="11"/>
      <c r="G9">
        <v>165</v>
      </c>
      <c r="H9">
        <f t="shared" ref="H9:H10" si="0">SUM(E9*G9)</f>
        <v>330</v>
      </c>
    </row>
    <row r="10" spans="1:8" x14ac:dyDescent="0.35">
      <c r="A10" s="10" t="s">
        <v>103</v>
      </c>
      <c r="B10" s="10"/>
      <c r="C10" s="10"/>
      <c r="D10" s="10"/>
      <c r="E10" s="11">
        <v>20</v>
      </c>
      <c r="F10" s="11"/>
      <c r="G10">
        <v>115</v>
      </c>
      <c r="H10">
        <f t="shared" si="0"/>
        <v>2300</v>
      </c>
    </row>
    <row r="11" spans="1:8" x14ac:dyDescent="0.35">
      <c r="A11" s="10" t="s">
        <v>104</v>
      </c>
      <c r="B11" s="10"/>
      <c r="C11" s="10"/>
      <c r="D11" s="10"/>
      <c r="E11" s="11">
        <v>4</v>
      </c>
      <c r="F11" s="11"/>
      <c r="G11">
        <v>295</v>
      </c>
      <c r="H11">
        <f>SUM(E11*G11)</f>
        <v>1180</v>
      </c>
    </row>
    <row r="12" spans="1:8" x14ac:dyDescent="0.35">
      <c r="A12" s="10" t="s">
        <v>105</v>
      </c>
      <c r="B12" s="10"/>
      <c r="C12" s="10"/>
      <c r="D12" s="10"/>
      <c r="E12" s="11">
        <v>4</v>
      </c>
      <c r="F12" s="11"/>
      <c r="G12">
        <v>315</v>
      </c>
      <c r="H12">
        <f t="shared" ref="H12" si="1">SUM(E12*G12)</f>
        <v>1260</v>
      </c>
    </row>
    <row r="13" spans="1:8" x14ac:dyDescent="0.35">
      <c r="A13" s="10" t="s">
        <v>106</v>
      </c>
      <c r="B13" s="10"/>
      <c r="C13" s="10"/>
      <c r="D13" s="10"/>
      <c r="E13" s="11">
        <v>23</v>
      </c>
      <c r="F13" s="11"/>
      <c r="G13">
        <v>110</v>
      </c>
      <c r="H13">
        <f>SUM(E13*G13)</f>
        <v>2530</v>
      </c>
    </row>
    <row r="14" spans="1:8" x14ac:dyDescent="0.35">
      <c r="A14" s="10" t="s">
        <v>107</v>
      </c>
      <c r="B14" s="10"/>
      <c r="C14" s="10"/>
      <c r="D14" s="10"/>
      <c r="E14" s="11">
        <v>38</v>
      </c>
      <c r="F14" s="11"/>
      <c r="G14">
        <v>165</v>
      </c>
      <c r="H14">
        <f t="shared" ref="H14:H16" si="2">SUM(E14*G14)</f>
        <v>6270</v>
      </c>
    </row>
    <row r="15" spans="1:8" x14ac:dyDescent="0.35">
      <c r="A15" s="10" t="s">
        <v>108</v>
      </c>
      <c r="B15" s="10"/>
      <c r="C15" s="10"/>
      <c r="D15" s="10"/>
      <c r="E15" s="11">
        <v>15</v>
      </c>
      <c r="F15" s="11"/>
      <c r="G15">
        <v>45</v>
      </c>
      <c r="H15">
        <f t="shared" si="2"/>
        <v>675</v>
      </c>
    </row>
    <row r="16" spans="1:8" x14ac:dyDescent="0.35">
      <c r="A16" s="10" t="s">
        <v>109</v>
      </c>
      <c r="B16" s="10"/>
      <c r="C16" s="10"/>
      <c r="D16" s="10"/>
      <c r="E16" s="11">
        <v>25</v>
      </c>
      <c r="F16" s="11"/>
      <c r="G16">
        <v>110</v>
      </c>
      <c r="H16">
        <f t="shared" si="2"/>
        <v>2750</v>
      </c>
    </row>
    <row r="17" spans="1:8" x14ac:dyDescent="0.35">
      <c r="E17" s="2"/>
      <c r="F17" s="2"/>
      <c r="H17">
        <f>SUM(H9:H16)</f>
        <v>17295</v>
      </c>
    </row>
    <row r="18" spans="1:8" x14ac:dyDescent="0.35">
      <c r="A18" s="12" t="s">
        <v>39</v>
      </c>
      <c r="B18" s="12"/>
      <c r="C18" s="12"/>
      <c r="D18" s="12"/>
      <c r="E18" s="12" t="s">
        <v>10</v>
      </c>
      <c r="F18" s="12"/>
    </row>
    <row r="19" spans="1:8" x14ac:dyDescent="0.35">
      <c r="A19" s="10" t="s">
        <v>40</v>
      </c>
      <c r="B19" s="10"/>
      <c r="C19" s="10"/>
      <c r="D19" s="10"/>
      <c r="E19" s="11">
        <v>22</v>
      </c>
      <c r="F19" s="11"/>
      <c r="G19">
        <v>135</v>
      </c>
      <c r="H19">
        <f>SUM(E19*G19)</f>
        <v>2970</v>
      </c>
    </row>
    <row r="20" spans="1:8" x14ac:dyDescent="0.35">
      <c r="A20" s="10" t="s">
        <v>92</v>
      </c>
      <c r="B20" s="10"/>
      <c r="C20" s="10"/>
      <c r="D20" s="10"/>
      <c r="E20" s="11">
        <v>33</v>
      </c>
      <c r="F20" s="11"/>
      <c r="G20">
        <v>400</v>
      </c>
      <c r="H20">
        <f t="shared" ref="H20:H21" si="3">SUM(E20*G20)</f>
        <v>13200</v>
      </c>
    </row>
    <row r="21" spans="1:8" x14ac:dyDescent="0.35">
      <c r="A21" s="10" t="s">
        <v>81</v>
      </c>
      <c r="B21" s="10"/>
      <c r="C21" s="10"/>
      <c r="D21" s="10"/>
      <c r="E21" s="11">
        <v>37</v>
      </c>
      <c r="F21" s="11"/>
      <c r="G21">
        <v>135</v>
      </c>
      <c r="H21">
        <f t="shared" si="3"/>
        <v>4995</v>
      </c>
    </row>
    <row r="22" spans="1:8" x14ac:dyDescent="0.35">
      <c r="A22" s="10" t="s">
        <v>110</v>
      </c>
      <c r="B22" s="10"/>
      <c r="C22" s="10"/>
      <c r="D22" s="10"/>
      <c r="E22" s="11">
        <v>25</v>
      </c>
      <c r="F22" s="11"/>
      <c r="G22">
        <v>115</v>
      </c>
      <c r="H22">
        <f>SUM(E22*G22)</f>
        <v>2875</v>
      </c>
    </row>
    <row r="23" spans="1:8" x14ac:dyDescent="0.35">
      <c r="A23" s="10" t="s">
        <v>82</v>
      </c>
      <c r="B23" s="10"/>
      <c r="C23" s="10"/>
      <c r="D23" s="10"/>
      <c r="E23" s="11">
        <v>43</v>
      </c>
      <c r="F23" s="11"/>
      <c r="G23">
        <v>135</v>
      </c>
      <c r="H23">
        <f t="shared" ref="H23" si="4">SUM(E23*G23)</f>
        <v>5805</v>
      </c>
    </row>
    <row r="24" spans="1:8" ht="15" customHeight="1" x14ac:dyDescent="0.35">
      <c r="E24" s="2"/>
      <c r="F24" s="2"/>
      <c r="H24">
        <f>SUM(H19:H23)</f>
        <v>29845</v>
      </c>
    </row>
    <row r="25" spans="1:8" x14ac:dyDescent="0.35">
      <c r="A25" s="12" t="s">
        <v>36</v>
      </c>
      <c r="B25" s="12"/>
      <c r="C25" s="12"/>
      <c r="D25" s="12"/>
      <c r="E25" s="12" t="s">
        <v>10</v>
      </c>
      <c r="F25" s="13"/>
    </row>
    <row r="26" spans="1:8" ht="15" customHeight="1" x14ac:dyDescent="0.35">
      <c r="A26" s="10" t="s">
        <v>83</v>
      </c>
      <c r="B26" s="10"/>
      <c r="C26" s="10"/>
      <c r="D26" s="10"/>
      <c r="E26" s="11">
        <v>7</v>
      </c>
      <c r="F26" s="11"/>
      <c r="G26">
        <v>650</v>
      </c>
      <c r="H26">
        <f t="shared" ref="H26" si="5">SUM(E26*G26)</f>
        <v>4550</v>
      </c>
    </row>
    <row r="27" spans="1:8" ht="15" customHeight="1" x14ac:dyDescent="0.35">
      <c r="A27" s="10" t="s">
        <v>41</v>
      </c>
      <c r="B27" s="10"/>
      <c r="C27" s="10"/>
      <c r="D27" s="10"/>
      <c r="E27" s="11">
        <v>6</v>
      </c>
      <c r="F27" s="11"/>
      <c r="G27">
        <v>3500</v>
      </c>
      <c r="H27">
        <f t="shared" ref="H27" si="6">SUM(E27*G27)</f>
        <v>21000</v>
      </c>
    </row>
    <row r="28" spans="1:8" ht="15" customHeight="1" x14ac:dyDescent="0.35">
      <c r="A28" s="10" t="s">
        <v>42</v>
      </c>
      <c r="B28" s="10"/>
      <c r="C28" s="10"/>
      <c r="D28" s="10"/>
      <c r="E28" s="11">
        <v>51</v>
      </c>
      <c r="F28" s="11"/>
      <c r="G28">
        <v>75</v>
      </c>
      <c r="H28">
        <f t="shared" ref="H28" si="7">SUM(E28*G28)</f>
        <v>3825</v>
      </c>
    </row>
    <row r="29" spans="1:8" ht="15" customHeight="1" x14ac:dyDescent="0.35">
      <c r="E29" s="2"/>
      <c r="F29" s="2"/>
      <c r="H29">
        <f>SUM(H26:H28)</f>
        <v>29375</v>
      </c>
    </row>
    <row r="30" spans="1:8" x14ac:dyDescent="0.35">
      <c r="A30" s="12" t="s">
        <v>28</v>
      </c>
      <c r="B30" s="12"/>
      <c r="C30" s="12"/>
      <c r="D30" s="12"/>
      <c r="E30" s="12" t="s">
        <v>10</v>
      </c>
      <c r="F30" s="13"/>
    </row>
    <row r="31" spans="1:8" ht="15" customHeight="1" x14ac:dyDescent="0.35">
      <c r="A31" s="10" t="s">
        <v>43</v>
      </c>
      <c r="B31" s="10"/>
      <c r="C31" s="10"/>
      <c r="D31" s="10"/>
      <c r="E31" s="11">
        <v>4</v>
      </c>
      <c r="F31" s="11"/>
      <c r="G31">
        <v>9</v>
      </c>
      <c r="H31">
        <f t="shared" ref="H31:H40" si="8">SUM(E31*G31)</f>
        <v>36</v>
      </c>
    </row>
    <row r="32" spans="1:8" x14ac:dyDescent="0.35">
      <c r="A32" s="10" t="s">
        <v>44</v>
      </c>
      <c r="B32" s="10"/>
      <c r="C32" s="10"/>
      <c r="D32" s="10"/>
      <c r="E32" s="11">
        <v>3</v>
      </c>
      <c r="F32" s="11"/>
      <c r="G32">
        <v>8</v>
      </c>
      <c r="H32">
        <f t="shared" si="8"/>
        <v>24</v>
      </c>
    </row>
    <row r="33" spans="1:8" x14ac:dyDescent="0.35">
      <c r="A33" s="10" t="s">
        <v>45</v>
      </c>
      <c r="B33" s="10"/>
      <c r="C33" s="10"/>
      <c r="D33" s="10"/>
      <c r="E33" s="11">
        <v>203</v>
      </c>
      <c r="F33" s="11"/>
      <c r="G33">
        <v>10</v>
      </c>
      <c r="H33">
        <f t="shared" si="8"/>
        <v>2030</v>
      </c>
    </row>
    <row r="34" spans="1:8" x14ac:dyDescent="0.35">
      <c r="A34" s="10" t="s">
        <v>46</v>
      </c>
      <c r="B34" s="10"/>
      <c r="C34" s="10"/>
      <c r="D34" s="10"/>
      <c r="E34" s="11">
        <v>360</v>
      </c>
      <c r="F34" s="11"/>
      <c r="G34">
        <v>8</v>
      </c>
      <c r="H34">
        <f t="shared" si="8"/>
        <v>2880</v>
      </c>
    </row>
    <row r="35" spans="1:8" x14ac:dyDescent="0.35">
      <c r="A35" s="10" t="s">
        <v>47</v>
      </c>
      <c r="B35" s="10"/>
      <c r="C35" s="10"/>
      <c r="D35" s="10"/>
      <c r="E35" s="11">
        <v>61</v>
      </c>
      <c r="F35" s="11"/>
      <c r="G35">
        <v>8</v>
      </c>
      <c r="H35">
        <f t="shared" ref="H35" si="9">SUM(E35*G35)</f>
        <v>488</v>
      </c>
    </row>
    <row r="36" spans="1:8" x14ac:dyDescent="0.35">
      <c r="A36" s="10" t="s">
        <v>48</v>
      </c>
      <c r="B36" s="10"/>
      <c r="C36" s="10"/>
      <c r="D36" s="10"/>
      <c r="E36" s="11">
        <v>67</v>
      </c>
      <c r="F36" s="11"/>
      <c r="G36">
        <v>9</v>
      </c>
      <c r="H36">
        <f t="shared" si="8"/>
        <v>603</v>
      </c>
    </row>
    <row r="37" spans="1:8" x14ac:dyDescent="0.35">
      <c r="A37" s="10" t="s">
        <v>49</v>
      </c>
      <c r="B37" s="10"/>
      <c r="C37" s="10"/>
      <c r="D37" s="10"/>
      <c r="E37" s="11">
        <v>35</v>
      </c>
      <c r="F37" s="11"/>
      <c r="G37">
        <v>10</v>
      </c>
      <c r="H37">
        <f t="shared" si="8"/>
        <v>350</v>
      </c>
    </row>
    <row r="38" spans="1:8" x14ac:dyDescent="0.35">
      <c r="A38" s="7" t="s">
        <v>50</v>
      </c>
      <c r="B38" s="8"/>
      <c r="C38" s="8"/>
      <c r="D38" s="9"/>
      <c r="E38" s="18">
        <v>13</v>
      </c>
      <c r="F38" s="19"/>
      <c r="G38">
        <v>16</v>
      </c>
      <c r="H38">
        <f t="shared" si="8"/>
        <v>208</v>
      </c>
    </row>
    <row r="39" spans="1:8" x14ac:dyDescent="0.35">
      <c r="A39" s="7" t="s">
        <v>51</v>
      </c>
      <c r="B39" s="8"/>
      <c r="C39" s="8"/>
      <c r="D39" s="9"/>
      <c r="E39" s="18">
        <v>16</v>
      </c>
      <c r="F39" s="19"/>
      <c r="G39">
        <v>22</v>
      </c>
      <c r="H39">
        <f t="shared" ref="H39" si="10">SUM(E39*G39)</f>
        <v>352</v>
      </c>
    </row>
    <row r="40" spans="1:8" x14ac:dyDescent="0.35">
      <c r="A40" s="7" t="s">
        <v>52</v>
      </c>
      <c r="B40" s="8"/>
      <c r="C40" s="8"/>
      <c r="D40" s="9"/>
      <c r="E40" s="18">
        <v>35</v>
      </c>
      <c r="F40" s="19"/>
      <c r="G40">
        <v>8</v>
      </c>
      <c r="H40">
        <f t="shared" si="8"/>
        <v>280</v>
      </c>
    </row>
    <row r="41" spans="1:8" ht="15" customHeight="1" x14ac:dyDescent="0.35">
      <c r="A41" s="10" t="s">
        <v>53</v>
      </c>
      <c r="B41" s="10"/>
      <c r="C41" s="10"/>
      <c r="D41" s="10"/>
      <c r="E41" s="11">
        <v>42</v>
      </c>
      <c r="F41" s="11"/>
      <c r="G41">
        <v>9</v>
      </c>
      <c r="H41">
        <f t="shared" ref="H41:H45" si="11">SUM(E41*G41)</f>
        <v>378</v>
      </c>
    </row>
    <row r="42" spans="1:8" x14ac:dyDescent="0.35">
      <c r="A42" s="10" t="s">
        <v>54</v>
      </c>
      <c r="B42" s="10"/>
      <c r="C42" s="10"/>
      <c r="D42" s="10"/>
      <c r="E42" s="11">
        <v>55</v>
      </c>
      <c r="F42" s="11"/>
      <c r="G42">
        <v>8</v>
      </c>
      <c r="H42">
        <f t="shared" si="11"/>
        <v>440</v>
      </c>
    </row>
    <row r="43" spans="1:8" x14ac:dyDescent="0.35">
      <c r="A43" s="10" t="s">
        <v>55</v>
      </c>
      <c r="B43" s="10"/>
      <c r="C43" s="10"/>
      <c r="D43" s="10"/>
      <c r="E43" s="11">
        <v>184</v>
      </c>
      <c r="F43" s="11"/>
      <c r="G43">
        <v>10</v>
      </c>
      <c r="H43">
        <f t="shared" si="11"/>
        <v>1840</v>
      </c>
    </row>
    <row r="44" spans="1:8" x14ac:dyDescent="0.35">
      <c r="A44" s="10" t="s">
        <v>56</v>
      </c>
      <c r="B44" s="10"/>
      <c r="C44" s="10"/>
      <c r="D44" s="10"/>
      <c r="E44" s="11">
        <v>68</v>
      </c>
      <c r="F44" s="11"/>
      <c r="G44">
        <v>9</v>
      </c>
      <c r="H44">
        <f t="shared" si="11"/>
        <v>612</v>
      </c>
    </row>
    <row r="45" spans="1:8" x14ac:dyDescent="0.35">
      <c r="A45" s="10" t="s">
        <v>57</v>
      </c>
      <c r="B45" s="10"/>
      <c r="C45" s="10"/>
      <c r="D45" s="10"/>
      <c r="E45" s="11">
        <v>110</v>
      </c>
      <c r="F45" s="11"/>
      <c r="G45">
        <v>9</v>
      </c>
      <c r="H45">
        <f t="shared" si="11"/>
        <v>990</v>
      </c>
    </row>
    <row r="46" spans="1:8" ht="15" customHeight="1" x14ac:dyDescent="0.35">
      <c r="A46" s="10" t="s">
        <v>58</v>
      </c>
      <c r="B46" s="10"/>
      <c r="C46" s="10"/>
      <c r="D46" s="10"/>
      <c r="E46" s="11">
        <v>142</v>
      </c>
      <c r="F46" s="11"/>
      <c r="G46">
        <v>9</v>
      </c>
      <c r="H46">
        <f t="shared" ref="H46:H47" si="12">SUM(E46*G46)</f>
        <v>1278</v>
      </c>
    </row>
    <row r="47" spans="1:8" x14ac:dyDescent="0.35">
      <c r="A47" s="10" t="s">
        <v>59</v>
      </c>
      <c r="B47" s="10"/>
      <c r="C47" s="10"/>
      <c r="D47" s="10"/>
      <c r="E47" s="11">
        <v>109</v>
      </c>
      <c r="F47" s="11"/>
      <c r="G47">
        <v>9</v>
      </c>
      <c r="H47">
        <f t="shared" si="12"/>
        <v>981</v>
      </c>
    </row>
    <row r="48" spans="1:8" ht="15" customHeight="1" x14ac:dyDescent="0.35">
      <c r="E48" s="2"/>
      <c r="F48" s="2"/>
      <c r="H48">
        <f>SUM(H31:H47)</f>
        <v>13770</v>
      </c>
    </row>
    <row r="49" spans="1:8" x14ac:dyDescent="0.35">
      <c r="A49" s="12" t="s">
        <v>60</v>
      </c>
      <c r="B49" s="12"/>
      <c r="C49" s="12"/>
      <c r="D49" s="12"/>
      <c r="E49" s="12" t="s">
        <v>10</v>
      </c>
      <c r="F49" s="13"/>
    </row>
    <row r="50" spans="1:8" ht="15" customHeight="1" x14ac:dyDescent="0.35">
      <c r="A50" s="10" t="s">
        <v>61</v>
      </c>
      <c r="B50" s="10"/>
      <c r="C50" s="10"/>
      <c r="D50" s="10"/>
      <c r="E50" s="11">
        <v>12</v>
      </c>
      <c r="F50" s="11"/>
      <c r="G50">
        <v>18</v>
      </c>
      <c r="H50">
        <f t="shared" ref="H50:H56" si="13">SUM(E50*G50)</f>
        <v>216</v>
      </c>
    </row>
    <row r="51" spans="1:8" x14ac:dyDescent="0.35">
      <c r="A51" s="10" t="s">
        <v>62</v>
      </c>
      <c r="B51" s="10"/>
      <c r="C51" s="10"/>
      <c r="D51" s="10"/>
      <c r="E51" s="11">
        <v>33</v>
      </c>
      <c r="F51" s="11"/>
      <c r="G51">
        <v>12</v>
      </c>
      <c r="H51">
        <f t="shared" si="13"/>
        <v>396</v>
      </c>
    </row>
    <row r="52" spans="1:8" x14ac:dyDescent="0.35">
      <c r="A52" s="10" t="s">
        <v>63</v>
      </c>
      <c r="B52" s="10"/>
      <c r="C52" s="10"/>
      <c r="D52" s="10"/>
      <c r="E52" s="11">
        <v>91</v>
      </c>
      <c r="F52" s="11"/>
      <c r="G52">
        <v>9</v>
      </c>
      <c r="H52">
        <f t="shared" si="13"/>
        <v>819</v>
      </c>
    </row>
    <row r="53" spans="1:8" x14ac:dyDescent="0.35">
      <c r="A53" s="10" t="s">
        <v>64</v>
      </c>
      <c r="B53" s="10"/>
      <c r="C53" s="10"/>
      <c r="D53" s="10"/>
      <c r="E53" s="11">
        <v>117</v>
      </c>
      <c r="F53" s="11"/>
      <c r="G53">
        <v>9</v>
      </c>
      <c r="H53">
        <f t="shared" si="13"/>
        <v>1053</v>
      </c>
    </row>
    <row r="54" spans="1:8" x14ac:dyDescent="0.35">
      <c r="A54" s="10" t="s">
        <v>33</v>
      </c>
      <c r="B54" s="10"/>
      <c r="C54" s="10"/>
      <c r="D54" s="10"/>
      <c r="E54" s="11">
        <v>30</v>
      </c>
      <c r="F54" s="11"/>
      <c r="G54">
        <v>9</v>
      </c>
      <c r="H54">
        <f t="shared" si="13"/>
        <v>270</v>
      </c>
    </row>
    <row r="55" spans="1:8" x14ac:dyDescent="0.35">
      <c r="A55" s="10" t="s">
        <v>65</v>
      </c>
      <c r="B55" s="10"/>
      <c r="C55" s="10"/>
      <c r="D55" s="10"/>
      <c r="E55" s="11">
        <v>24</v>
      </c>
      <c r="F55" s="11"/>
      <c r="G55">
        <v>14</v>
      </c>
      <c r="H55">
        <f t="shared" si="13"/>
        <v>336</v>
      </c>
    </row>
    <row r="56" spans="1:8" x14ac:dyDescent="0.35">
      <c r="A56" s="10" t="s">
        <v>66</v>
      </c>
      <c r="B56" s="10"/>
      <c r="C56" s="10"/>
      <c r="D56" s="10"/>
      <c r="E56" s="11">
        <v>21</v>
      </c>
      <c r="F56" s="11"/>
      <c r="G56">
        <v>22</v>
      </c>
      <c r="H56">
        <f t="shared" si="13"/>
        <v>462</v>
      </c>
    </row>
    <row r="57" spans="1:8" ht="15" customHeight="1" x14ac:dyDescent="0.35">
      <c r="E57" s="2"/>
      <c r="F57" s="2"/>
      <c r="H57">
        <f>SUM(H50:H56)</f>
        <v>3552</v>
      </c>
    </row>
    <row r="58" spans="1:8" x14ac:dyDescent="0.35">
      <c r="A58" s="12" t="s">
        <v>67</v>
      </c>
      <c r="B58" s="12"/>
      <c r="C58" s="12"/>
      <c r="D58" s="12"/>
      <c r="E58" s="12" t="s">
        <v>10</v>
      </c>
      <c r="F58" s="13"/>
    </row>
    <row r="59" spans="1:8" ht="15" customHeight="1" x14ac:dyDescent="0.35">
      <c r="A59" s="10" t="s">
        <v>68</v>
      </c>
      <c r="B59" s="10"/>
      <c r="C59" s="10"/>
      <c r="D59" s="10"/>
      <c r="E59" s="11">
        <v>463</v>
      </c>
      <c r="F59" s="11"/>
      <c r="G59">
        <v>5</v>
      </c>
      <c r="H59">
        <f t="shared" ref="H59:H63" si="14">SUM(E59*G59)</f>
        <v>2315</v>
      </c>
    </row>
    <row r="60" spans="1:8" x14ac:dyDescent="0.35">
      <c r="A60" s="10" t="s">
        <v>84</v>
      </c>
      <c r="B60" s="10"/>
      <c r="C60" s="10"/>
      <c r="D60" s="10"/>
      <c r="E60" s="11">
        <v>53</v>
      </c>
      <c r="F60" s="11"/>
      <c r="G60">
        <v>8</v>
      </c>
      <c r="H60">
        <f t="shared" ref="H60" si="15">SUM(E60*G60)</f>
        <v>424</v>
      </c>
    </row>
    <row r="61" spans="1:8" x14ac:dyDescent="0.35">
      <c r="A61" s="10" t="s">
        <v>69</v>
      </c>
      <c r="B61" s="10"/>
      <c r="C61" s="10"/>
      <c r="D61" s="10"/>
      <c r="E61" s="11">
        <v>43</v>
      </c>
      <c r="F61" s="11"/>
      <c r="G61">
        <v>8</v>
      </c>
      <c r="H61">
        <f t="shared" si="14"/>
        <v>344</v>
      </c>
    </row>
    <row r="62" spans="1:8" x14ac:dyDescent="0.35">
      <c r="A62" s="10" t="s">
        <v>70</v>
      </c>
      <c r="B62" s="10"/>
      <c r="C62" s="10"/>
      <c r="D62" s="10"/>
      <c r="E62" s="11">
        <v>141</v>
      </c>
      <c r="F62" s="11"/>
      <c r="G62">
        <v>8</v>
      </c>
      <c r="H62">
        <f t="shared" si="14"/>
        <v>1128</v>
      </c>
    </row>
    <row r="63" spans="1:8" x14ac:dyDescent="0.35">
      <c r="A63" s="10" t="s">
        <v>71</v>
      </c>
      <c r="B63" s="10"/>
      <c r="C63" s="10"/>
      <c r="D63" s="10"/>
      <c r="E63" s="11">
        <v>73</v>
      </c>
      <c r="F63" s="11"/>
      <c r="G63">
        <v>8</v>
      </c>
      <c r="H63">
        <f t="shared" si="14"/>
        <v>584</v>
      </c>
    </row>
    <row r="64" spans="1:8" ht="15" customHeight="1" x14ac:dyDescent="0.35">
      <c r="E64" s="2"/>
      <c r="F64" s="2"/>
      <c r="H64">
        <f>SUM(H59:H63)</f>
        <v>4795</v>
      </c>
    </row>
    <row r="65" spans="1:8" x14ac:dyDescent="0.35">
      <c r="A65" s="12" t="s">
        <v>85</v>
      </c>
      <c r="B65" s="12"/>
      <c r="C65" s="12"/>
      <c r="D65" s="12"/>
      <c r="E65" s="12" t="s">
        <v>10</v>
      </c>
      <c r="F65" s="13"/>
    </row>
    <row r="66" spans="1:8" ht="15" customHeight="1" x14ac:dyDescent="0.35">
      <c r="A66" s="10" t="s">
        <v>72</v>
      </c>
      <c r="B66" s="10"/>
      <c r="C66" s="10"/>
      <c r="D66" s="10"/>
      <c r="E66" s="11">
        <v>9</v>
      </c>
      <c r="F66" s="11"/>
      <c r="G66">
        <v>14</v>
      </c>
      <c r="H66">
        <f t="shared" ref="H66:H68" si="16">SUM(E66*G66)</f>
        <v>126</v>
      </c>
    </row>
    <row r="67" spans="1:8" x14ac:dyDescent="0.35">
      <c r="A67" s="10" t="s">
        <v>73</v>
      </c>
      <c r="B67" s="10"/>
      <c r="C67" s="10"/>
      <c r="D67" s="10"/>
      <c r="E67" s="11">
        <v>16</v>
      </c>
      <c r="F67" s="11"/>
      <c r="G67">
        <v>12</v>
      </c>
      <c r="H67">
        <f t="shared" si="16"/>
        <v>192</v>
      </c>
    </row>
    <row r="68" spans="1:8" x14ac:dyDescent="0.35">
      <c r="A68" s="10" t="s">
        <v>74</v>
      </c>
      <c r="B68" s="10"/>
      <c r="C68" s="10"/>
      <c r="D68" s="10"/>
      <c r="E68" s="11">
        <v>14</v>
      </c>
      <c r="F68" s="11"/>
      <c r="G68">
        <v>12</v>
      </c>
      <c r="H68">
        <f t="shared" si="16"/>
        <v>168</v>
      </c>
    </row>
    <row r="69" spans="1:8" ht="15" customHeight="1" x14ac:dyDescent="0.35">
      <c r="E69" s="2"/>
      <c r="F69" s="2"/>
      <c r="H69">
        <f>SUM(H66:H68)</f>
        <v>486</v>
      </c>
    </row>
    <row r="70" spans="1:8" x14ac:dyDescent="0.35">
      <c r="A70" s="12" t="s">
        <v>11</v>
      </c>
      <c r="B70" s="12"/>
      <c r="C70" s="12"/>
      <c r="D70" s="12"/>
      <c r="E70" s="12" t="s">
        <v>10</v>
      </c>
      <c r="F70" s="13"/>
    </row>
    <row r="71" spans="1:8" x14ac:dyDescent="0.35">
      <c r="A71" s="10" t="s">
        <v>91</v>
      </c>
      <c r="B71" s="10"/>
      <c r="C71" s="10"/>
      <c r="D71" s="10"/>
      <c r="E71" s="11">
        <v>2350</v>
      </c>
      <c r="F71" s="11"/>
      <c r="G71">
        <v>45</v>
      </c>
      <c r="H71">
        <f t="shared" ref="H71" si="17">SUM(E71*G71)</f>
        <v>105750</v>
      </c>
    </row>
    <row r="72" spans="1:8" ht="15" customHeight="1" x14ac:dyDescent="0.35">
      <c r="E72" s="2"/>
      <c r="F72" s="2"/>
      <c r="H72">
        <f>SUM(H71)</f>
        <v>105750</v>
      </c>
    </row>
    <row r="73" spans="1:8" x14ac:dyDescent="0.35">
      <c r="A73" s="12" t="s">
        <v>111</v>
      </c>
      <c r="B73" s="12"/>
      <c r="C73" s="12"/>
      <c r="D73" s="12"/>
      <c r="E73" s="12" t="s">
        <v>10</v>
      </c>
      <c r="F73" s="13"/>
    </row>
    <row r="74" spans="1:8" x14ac:dyDescent="0.35">
      <c r="A74" s="10" t="s">
        <v>113</v>
      </c>
      <c r="B74" s="10"/>
      <c r="C74" s="10"/>
      <c r="D74" s="10"/>
      <c r="E74" s="11">
        <v>75</v>
      </c>
      <c r="F74" s="11"/>
      <c r="G74">
        <v>50</v>
      </c>
      <c r="H74">
        <f t="shared" ref="H74" si="18">SUM(E74*G74)</f>
        <v>3750</v>
      </c>
    </row>
    <row r="75" spans="1:8" ht="13.75" customHeight="1" x14ac:dyDescent="0.35">
      <c r="E75" s="2"/>
      <c r="F75" s="2"/>
      <c r="H75">
        <f>SUM(H74)</f>
        <v>3750</v>
      </c>
    </row>
    <row r="76" spans="1:8" ht="13.75" customHeight="1" x14ac:dyDescent="0.35">
      <c r="A76" s="12" t="s">
        <v>75</v>
      </c>
      <c r="B76" s="12"/>
      <c r="C76" s="12"/>
      <c r="D76" s="12"/>
      <c r="E76" s="12" t="s">
        <v>10</v>
      </c>
      <c r="F76" s="13"/>
    </row>
    <row r="77" spans="1:8" x14ac:dyDescent="0.35">
      <c r="A77" s="7" t="s">
        <v>76</v>
      </c>
      <c r="B77" s="8"/>
      <c r="C77" s="8"/>
      <c r="D77" s="9"/>
      <c r="E77" s="18">
        <v>200</v>
      </c>
      <c r="F77" s="19"/>
      <c r="G77">
        <v>85</v>
      </c>
      <c r="H77">
        <f t="shared" ref="H77" si="19">SUM(E77*G77)</f>
        <v>17000</v>
      </c>
    </row>
    <row r="78" spans="1:8" ht="15" customHeight="1" x14ac:dyDescent="0.35">
      <c r="E78" s="2"/>
      <c r="F78" s="2"/>
      <c r="H78">
        <f>SUM(H77)</f>
        <v>17000</v>
      </c>
    </row>
    <row r="79" spans="1:8" x14ac:dyDescent="0.35">
      <c r="A79" s="12" t="s">
        <v>34</v>
      </c>
      <c r="B79" s="12"/>
      <c r="C79" s="12"/>
      <c r="D79" s="12"/>
      <c r="E79" s="12" t="s">
        <v>10</v>
      </c>
      <c r="F79" s="13"/>
    </row>
    <row r="80" spans="1:8" x14ac:dyDescent="0.35">
      <c r="A80" s="10" t="s">
        <v>35</v>
      </c>
      <c r="B80" s="10"/>
      <c r="C80" s="10"/>
      <c r="D80" s="10"/>
      <c r="E80" s="11">
        <v>6500</v>
      </c>
      <c r="F80" s="11"/>
      <c r="G80">
        <v>0.55000000000000004</v>
      </c>
      <c r="H80">
        <f t="shared" ref="H80" si="20">SUM(E80*G80)</f>
        <v>3575.0000000000005</v>
      </c>
    </row>
    <row r="81" spans="1:11" x14ac:dyDescent="0.35">
      <c r="E81" s="2"/>
      <c r="F81" s="2"/>
      <c r="H81">
        <f>SUM(H80)</f>
        <v>3575.0000000000005</v>
      </c>
    </row>
    <row r="82" spans="1:11" x14ac:dyDescent="0.35">
      <c r="A82" s="12" t="s">
        <v>13</v>
      </c>
      <c r="B82" s="12"/>
      <c r="C82" s="12"/>
      <c r="D82" s="12"/>
      <c r="E82" s="12"/>
      <c r="F82" s="13"/>
      <c r="H82" t="s">
        <v>32</v>
      </c>
      <c r="I82">
        <f>SUM(H17,H24,H29,H48,H57,H64,H69,H72,H75,H78,H81)</f>
        <v>229193</v>
      </c>
      <c r="K82" t="s">
        <v>114</v>
      </c>
    </row>
    <row r="83" spans="1:11" x14ac:dyDescent="0.35">
      <c r="A83" s="7" t="s">
        <v>14</v>
      </c>
      <c r="B83" s="8"/>
      <c r="C83" s="8"/>
      <c r="D83" s="8"/>
      <c r="E83" s="8"/>
      <c r="F83" s="9"/>
      <c r="H83" t="s">
        <v>29</v>
      </c>
      <c r="I83">
        <v>101850</v>
      </c>
      <c r="K83" t="s">
        <v>115</v>
      </c>
    </row>
    <row r="84" spans="1:11" ht="15.75" customHeight="1" x14ac:dyDescent="0.35">
      <c r="A84" s="7" t="s">
        <v>15</v>
      </c>
      <c r="B84" s="8"/>
      <c r="C84" s="8"/>
      <c r="D84" s="8"/>
      <c r="E84" s="8"/>
      <c r="F84" s="9"/>
      <c r="H84" t="s">
        <v>30</v>
      </c>
      <c r="I84">
        <v>100000</v>
      </c>
      <c r="K84" t="s">
        <v>116</v>
      </c>
    </row>
    <row r="85" spans="1:11" x14ac:dyDescent="0.35">
      <c r="A85" s="7" t="s">
        <v>16</v>
      </c>
      <c r="B85" s="8"/>
      <c r="C85" s="8"/>
      <c r="D85" s="8"/>
      <c r="E85" s="8"/>
      <c r="F85" s="9"/>
      <c r="H85" t="s">
        <v>31</v>
      </c>
      <c r="I85">
        <v>20000</v>
      </c>
      <c r="K85" t="s">
        <v>117</v>
      </c>
    </row>
    <row r="86" spans="1:11" x14ac:dyDescent="0.35">
      <c r="A86" s="7" t="s">
        <v>17</v>
      </c>
      <c r="B86" s="8"/>
      <c r="C86" s="8"/>
      <c r="D86" s="8"/>
      <c r="E86" s="8"/>
      <c r="F86" s="9"/>
      <c r="H86" t="s">
        <v>32</v>
      </c>
      <c r="I86">
        <f>SUM(I82:I85)</f>
        <v>451043</v>
      </c>
    </row>
    <row r="87" spans="1:11" x14ac:dyDescent="0.35">
      <c r="A87" s="7" t="s">
        <v>18</v>
      </c>
      <c r="B87" s="8"/>
      <c r="C87" s="8"/>
      <c r="D87" s="8"/>
      <c r="E87" s="8"/>
      <c r="F87" s="9"/>
      <c r="I87">
        <f>SUM(I86)*1.25</f>
        <v>563803.75</v>
      </c>
    </row>
    <row r="88" spans="1:11" x14ac:dyDescent="0.35">
      <c r="A88" s="7" t="s">
        <v>19</v>
      </c>
      <c r="B88" s="8"/>
      <c r="C88" s="8"/>
      <c r="D88" s="8"/>
      <c r="E88" s="8"/>
      <c r="F88" s="9"/>
      <c r="H88" t="s">
        <v>101</v>
      </c>
      <c r="I88">
        <f>I87*1.05</f>
        <v>591993.9375</v>
      </c>
    </row>
    <row r="89" spans="1:11" x14ac:dyDescent="0.35">
      <c r="A89" s="7" t="s">
        <v>20</v>
      </c>
      <c r="B89" s="8"/>
      <c r="C89" s="8"/>
      <c r="D89" s="8"/>
      <c r="E89" s="8"/>
      <c r="F89" s="9"/>
    </row>
    <row r="90" spans="1:11" x14ac:dyDescent="0.35">
      <c r="A90" s="7" t="s">
        <v>86</v>
      </c>
      <c r="B90" s="8"/>
      <c r="C90" s="8"/>
      <c r="D90" s="8"/>
      <c r="E90" s="8"/>
      <c r="F90" s="9"/>
    </row>
    <row r="91" spans="1:11" ht="15" thickBot="1" x14ac:dyDescent="0.4">
      <c r="A91" s="1"/>
      <c r="B91" s="1"/>
      <c r="C91" s="1"/>
      <c r="D91" s="1"/>
      <c r="E91" s="1"/>
      <c r="F91" s="1"/>
    </row>
    <row r="92" spans="1:11" x14ac:dyDescent="0.35">
      <c r="A92" s="21" t="s">
        <v>12</v>
      </c>
      <c r="B92" s="22"/>
      <c r="C92" s="22"/>
      <c r="D92" s="23"/>
      <c r="E92" s="21">
        <v>591995</v>
      </c>
      <c r="F92" s="23"/>
    </row>
    <row r="93" spans="1:11" x14ac:dyDescent="0.35">
      <c r="A93" s="3"/>
      <c r="B93" s="3"/>
      <c r="C93" s="3"/>
      <c r="D93" s="3"/>
      <c r="E93" s="3"/>
      <c r="F93" s="3"/>
    </row>
    <row r="94" spans="1:11" x14ac:dyDescent="0.35">
      <c r="A94" s="20" t="s">
        <v>100</v>
      </c>
      <c r="B94" s="20"/>
      <c r="C94" s="20"/>
      <c r="D94" s="20"/>
      <c r="E94" s="20"/>
      <c r="F94" s="20"/>
    </row>
    <row r="95" spans="1:11" x14ac:dyDescent="0.35">
      <c r="A95" s="7" t="s">
        <v>21</v>
      </c>
      <c r="B95" s="8"/>
      <c r="C95" s="8"/>
      <c r="D95" s="8"/>
      <c r="E95" s="8"/>
      <c r="F95" s="9"/>
    </row>
    <row r="96" spans="1:11" x14ac:dyDescent="0.35">
      <c r="A96" s="7" t="s">
        <v>22</v>
      </c>
      <c r="B96" s="8"/>
      <c r="C96" s="8"/>
      <c r="D96" s="8"/>
      <c r="E96" s="8"/>
      <c r="F96" s="9"/>
    </row>
    <row r="97" spans="1:6" x14ac:dyDescent="0.35">
      <c r="A97" s="7" t="s">
        <v>23</v>
      </c>
      <c r="B97" s="8"/>
      <c r="C97" s="8"/>
      <c r="D97" s="8"/>
      <c r="E97" s="8"/>
      <c r="F97" s="9"/>
    </row>
    <row r="98" spans="1:6" x14ac:dyDescent="0.35">
      <c r="A98" s="7" t="s">
        <v>24</v>
      </c>
      <c r="B98" s="8"/>
      <c r="C98" s="8"/>
      <c r="D98" s="8"/>
      <c r="E98" s="8"/>
      <c r="F98" s="9"/>
    </row>
    <row r="99" spans="1:6" x14ac:dyDescent="0.35">
      <c r="A99" s="7" t="s">
        <v>25</v>
      </c>
      <c r="B99" s="8"/>
      <c r="C99" s="8"/>
      <c r="D99" s="8"/>
      <c r="E99" s="8"/>
      <c r="F99" s="9"/>
    </row>
    <row r="100" spans="1:6" x14ac:dyDescent="0.35">
      <c r="A100" s="7" t="s">
        <v>26</v>
      </c>
      <c r="B100" s="8"/>
      <c r="C100" s="8"/>
      <c r="D100" s="8"/>
      <c r="E100" s="8"/>
      <c r="F100" s="9"/>
    </row>
    <row r="101" spans="1:6" x14ac:dyDescent="0.35">
      <c r="A101" s="7" t="s">
        <v>27</v>
      </c>
      <c r="B101" s="8"/>
      <c r="C101" s="8"/>
      <c r="D101" s="8"/>
      <c r="E101" s="8"/>
      <c r="F101" s="9"/>
    </row>
    <row r="102" spans="1:6" x14ac:dyDescent="0.35">
      <c r="A102" s="7" t="s">
        <v>37</v>
      </c>
      <c r="B102" s="8"/>
      <c r="C102" s="8"/>
      <c r="D102" s="8"/>
      <c r="E102" s="8"/>
      <c r="F102" s="9"/>
    </row>
    <row r="103" spans="1:6" x14ac:dyDescent="0.35">
      <c r="A103" s="7" t="s">
        <v>87</v>
      </c>
      <c r="B103" s="8"/>
      <c r="C103" s="8"/>
      <c r="D103" s="8"/>
      <c r="E103" s="8"/>
      <c r="F103" s="9"/>
    </row>
    <row r="104" spans="1:6" x14ac:dyDescent="0.35">
      <c r="A104" s="7" t="s">
        <v>88</v>
      </c>
      <c r="B104" s="8"/>
      <c r="C104" s="8"/>
      <c r="D104" s="8"/>
      <c r="E104" s="8"/>
      <c r="F104" s="9"/>
    </row>
    <row r="105" spans="1:6" x14ac:dyDescent="0.35">
      <c r="A105" s="7" t="s">
        <v>97</v>
      </c>
      <c r="B105" s="8"/>
      <c r="C105" s="8"/>
      <c r="D105" s="8"/>
      <c r="E105" s="8"/>
      <c r="F105" s="9"/>
    </row>
    <row r="106" spans="1:6" x14ac:dyDescent="0.35">
      <c r="A106" s="7" t="s">
        <v>89</v>
      </c>
      <c r="B106" s="8"/>
      <c r="C106" s="8"/>
      <c r="D106" s="8"/>
      <c r="E106" s="8"/>
      <c r="F106" s="9"/>
    </row>
    <row r="107" spans="1:6" x14ac:dyDescent="0.35">
      <c r="A107" s="7" t="s">
        <v>90</v>
      </c>
      <c r="B107" s="8"/>
      <c r="C107" s="8"/>
      <c r="D107" s="8"/>
      <c r="E107" s="8"/>
      <c r="F107" s="9"/>
    </row>
    <row r="108" spans="1:6" x14ac:dyDescent="0.35">
      <c r="A108" s="7" t="s">
        <v>93</v>
      </c>
      <c r="B108" s="8"/>
      <c r="C108" s="8"/>
      <c r="D108" s="8"/>
      <c r="E108" s="8"/>
      <c r="F108" s="9"/>
    </row>
    <row r="109" spans="1:6" x14ac:dyDescent="0.35">
      <c r="A109" s="7" t="s">
        <v>96</v>
      </c>
      <c r="B109" s="8"/>
      <c r="C109" s="8"/>
      <c r="D109" s="8"/>
      <c r="E109" s="8"/>
      <c r="F109" s="9"/>
    </row>
    <row r="110" spans="1:6" x14ac:dyDescent="0.35">
      <c r="A110" s="7" t="s">
        <v>98</v>
      </c>
      <c r="B110" s="8"/>
      <c r="C110" s="8"/>
      <c r="D110" s="8"/>
      <c r="E110" s="8"/>
      <c r="F110" s="9"/>
    </row>
    <row r="111" spans="1:6" x14ac:dyDescent="0.35">
      <c r="A111" s="7" t="s">
        <v>99</v>
      </c>
      <c r="B111" s="8"/>
      <c r="C111" s="8"/>
      <c r="D111" s="8"/>
      <c r="E111" s="8"/>
      <c r="F111" s="9"/>
    </row>
    <row r="112" spans="1:6" x14ac:dyDescent="0.35">
      <c r="A112" s="7" t="s">
        <v>112</v>
      </c>
      <c r="B112" s="8"/>
      <c r="C112" s="8"/>
      <c r="D112" s="8"/>
      <c r="E112" s="8"/>
      <c r="F112" s="9"/>
    </row>
    <row r="113" spans="1:6" x14ac:dyDescent="0.35">
      <c r="A113" s="6"/>
      <c r="B113" s="6"/>
      <c r="C113" s="6"/>
      <c r="D113" s="6"/>
      <c r="E113" s="6"/>
      <c r="F113" s="6"/>
    </row>
    <row r="114" spans="1:6" x14ac:dyDescent="0.35">
      <c r="A114" s="3"/>
      <c r="B114" s="3"/>
      <c r="C114" s="3"/>
      <c r="D114" s="3"/>
      <c r="E114" s="3"/>
      <c r="F114" s="3"/>
    </row>
    <row r="115" spans="1:6" x14ac:dyDescent="0.35">
      <c r="A115" s="12" t="s">
        <v>77</v>
      </c>
      <c r="B115" s="12"/>
      <c r="C115" s="12"/>
      <c r="D115" s="12"/>
      <c r="E115" s="12" t="s">
        <v>10</v>
      </c>
      <c r="F115" s="13"/>
    </row>
    <row r="116" spans="1:6" x14ac:dyDescent="0.35">
      <c r="A116" s="7" t="s">
        <v>78</v>
      </c>
      <c r="B116" s="8"/>
      <c r="C116" s="8"/>
      <c r="D116" s="9"/>
      <c r="E116" s="18">
        <v>1970</v>
      </c>
      <c r="F116" s="19"/>
    </row>
    <row r="117" spans="1:6" ht="15" thickBot="1" x14ac:dyDescent="0.4">
      <c r="A117" s="1"/>
      <c r="B117" s="1"/>
      <c r="C117" s="1"/>
      <c r="D117" s="1"/>
      <c r="E117" s="1"/>
      <c r="F117" s="1"/>
    </row>
    <row r="118" spans="1:6" x14ac:dyDescent="0.35">
      <c r="A118" s="21" t="s">
        <v>12</v>
      </c>
      <c r="B118" s="22"/>
      <c r="C118" s="22"/>
      <c r="D118" s="23"/>
      <c r="E118" s="21">
        <v>19700</v>
      </c>
      <c r="F118" s="23"/>
    </row>
    <row r="119" spans="1:6" x14ac:dyDescent="0.35">
      <c r="A119" s="3"/>
      <c r="B119" s="3"/>
      <c r="C119" s="3"/>
      <c r="D119" s="3"/>
      <c r="E119" s="3"/>
      <c r="F119" s="3"/>
    </row>
    <row r="121" spans="1:6" x14ac:dyDescent="0.35">
      <c r="A121" s="3"/>
      <c r="B121" s="3"/>
      <c r="C121" s="3"/>
      <c r="D121" s="3"/>
      <c r="E121" s="3"/>
      <c r="F121" s="3"/>
    </row>
    <row r="122" spans="1:6" x14ac:dyDescent="0.35">
      <c r="A122" s="12" t="s">
        <v>79</v>
      </c>
      <c r="B122" s="12"/>
      <c r="C122" s="12"/>
      <c r="D122" s="12"/>
      <c r="E122" s="12" t="s">
        <v>10</v>
      </c>
      <c r="F122" s="13"/>
    </row>
    <row r="123" spans="1:6" x14ac:dyDescent="0.35">
      <c r="A123" s="7" t="s">
        <v>80</v>
      </c>
      <c r="B123" s="8"/>
      <c r="C123" s="8"/>
      <c r="D123" s="9"/>
      <c r="E123" s="18">
        <v>1950</v>
      </c>
      <c r="F123" s="19"/>
    </row>
    <row r="124" spans="1:6" ht="15" thickBot="1" x14ac:dyDescent="0.4">
      <c r="A124" s="1"/>
      <c r="B124" s="1"/>
      <c r="C124" s="1"/>
      <c r="D124" s="1"/>
      <c r="E124" s="1"/>
      <c r="F124" s="1"/>
    </row>
    <row r="125" spans="1:6" x14ac:dyDescent="0.35">
      <c r="A125" s="21" t="s">
        <v>12</v>
      </c>
      <c r="B125" s="22"/>
      <c r="C125" s="22"/>
      <c r="D125" s="23"/>
      <c r="E125" s="21">
        <v>19500</v>
      </c>
      <c r="F125" s="23"/>
    </row>
    <row r="126" spans="1:6" x14ac:dyDescent="0.35">
      <c r="A126" s="3"/>
      <c r="B126" s="3"/>
      <c r="C126" s="3"/>
      <c r="D126" s="3"/>
      <c r="E126" s="3"/>
      <c r="F126" s="3"/>
    </row>
    <row r="128" spans="1:6" x14ac:dyDescent="0.35">
      <c r="A128" s="3"/>
      <c r="B128" s="3"/>
      <c r="C128" s="3"/>
      <c r="D128" s="3"/>
      <c r="E128" s="3"/>
      <c r="F128" s="3"/>
    </row>
    <row r="129" spans="1:6" x14ac:dyDescent="0.35">
      <c r="A129" s="12" t="s">
        <v>94</v>
      </c>
      <c r="B129" s="12"/>
      <c r="C129" s="12"/>
      <c r="D129" s="12"/>
      <c r="E129" s="12" t="s">
        <v>10</v>
      </c>
      <c r="F129" s="13"/>
    </row>
    <row r="130" spans="1:6" x14ac:dyDescent="0.35">
      <c r="A130" s="7" t="s">
        <v>95</v>
      </c>
      <c r="B130" s="8"/>
      <c r="C130" s="8"/>
      <c r="D130" s="9"/>
      <c r="E130" s="18">
        <v>520</v>
      </c>
      <c r="F130" s="19"/>
    </row>
    <row r="131" spans="1:6" ht="15" thickBot="1" x14ac:dyDescent="0.4">
      <c r="A131" s="1"/>
      <c r="B131" s="1"/>
      <c r="C131" s="1"/>
      <c r="D131" s="1"/>
      <c r="E131" s="1"/>
      <c r="F131" s="1"/>
    </row>
    <row r="132" spans="1:6" x14ac:dyDescent="0.35">
      <c r="A132" s="21" t="s">
        <v>12</v>
      </c>
      <c r="B132" s="22"/>
      <c r="C132" s="22"/>
      <c r="D132" s="23"/>
      <c r="E132" s="21">
        <v>4160</v>
      </c>
      <c r="F132" s="23"/>
    </row>
    <row r="133" spans="1:6" x14ac:dyDescent="0.35">
      <c r="A133" s="3"/>
      <c r="B133" s="3"/>
      <c r="C133" s="3"/>
      <c r="D133" s="3"/>
      <c r="E133" s="3"/>
      <c r="F133" s="3"/>
    </row>
  </sheetData>
  <mergeCells count="180">
    <mergeCell ref="A129:D129"/>
    <mergeCell ref="E129:F129"/>
    <mergeCell ref="A130:D130"/>
    <mergeCell ref="E130:F130"/>
    <mergeCell ref="A132:D132"/>
    <mergeCell ref="E132:F132"/>
    <mergeCell ref="A109:F109"/>
    <mergeCell ref="A110:F110"/>
    <mergeCell ref="A111:F111"/>
    <mergeCell ref="A112:F112"/>
    <mergeCell ref="A123:D123"/>
    <mergeCell ref="E123:F123"/>
    <mergeCell ref="A125:D125"/>
    <mergeCell ref="E125:F125"/>
    <mergeCell ref="A65:D65"/>
    <mergeCell ref="E65:F65"/>
    <mergeCell ref="A66:D66"/>
    <mergeCell ref="E66:F66"/>
    <mergeCell ref="A67:D67"/>
    <mergeCell ref="E67:F67"/>
    <mergeCell ref="A68:D68"/>
    <mergeCell ref="E68:F68"/>
    <mergeCell ref="A118:D118"/>
    <mergeCell ref="E118:F118"/>
    <mergeCell ref="A115:D115"/>
    <mergeCell ref="E115:F115"/>
    <mergeCell ref="A116:D116"/>
    <mergeCell ref="E116:F116"/>
    <mergeCell ref="E73:F73"/>
    <mergeCell ref="A74:D74"/>
    <mergeCell ref="A102:F102"/>
    <mergeCell ref="A82:F82"/>
    <mergeCell ref="A108:F108"/>
    <mergeCell ref="E53:F53"/>
    <mergeCell ref="A58:D58"/>
    <mergeCell ref="A61:D61"/>
    <mergeCell ref="E61:F61"/>
    <mergeCell ref="A62:D62"/>
    <mergeCell ref="E62:F62"/>
    <mergeCell ref="A63:D63"/>
    <mergeCell ref="E63:F63"/>
    <mergeCell ref="A122:D122"/>
    <mergeCell ref="E122:F122"/>
    <mergeCell ref="E50:F50"/>
    <mergeCell ref="A45:D45"/>
    <mergeCell ref="E45:F45"/>
    <mergeCell ref="A34:D34"/>
    <mergeCell ref="E34:F34"/>
    <mergeCell ref="A36:D36"/>
    <mergeCell ref="A49:D49"/>
    <mergeCell ref="E49:F49"/>
    <mergeCell ref="E36:F36"/>
    <mergeCell ref="A37:D37"/>
    <mergeCell ref="E37:F37"/>
    <mergeCell ref="A38:D38"/>
    <mergeCell ref="E38:F38"/>
    <mergeCell ref="A40:D40"/>
    <mergeCell ref="E40:F40"/>
    <mergeCell ref="A35:D35"/>
    <mergeCell ref="A52:D52"/>
    <mergeCell ref="E52:F52"/>
    <mergeCell ref="A59:D59"/>
    <mergeCell ref="E59:F59"/>
    <mergeCell ref="A100:F100"/>
    <mergeCell ref="A101:F101"/>
    <mergeCell ref="A94:F94"/>
    <mergeCell ref="A95:F95"/>
    <mergeCell ref="A98:F98"/>
    <mergeCell ref="A97:F97"/>
    <mergeCell ref="A99:F99"/>
    <mergeCell ref="A87:F87"/>
    <mergeCell ref="A88:F88"/>
    <mergeCell ref="A92:D92"/>
    <mergeCell ref="E92:F92"/>
    <mergeCell ref="A89:F89"/>
    <mergeCell ref="A96:F96"/>
    <mergeCell ref="A56:D56"/>
    <mergeCell ref="E56:F56"/>
    <mergeCell ref="A80:D80"/>
    <mergeCell ref="E80:F80"/>
    <mergeCell ref="A85:F85"/>
    <mergeCell ref="A86:F86"/>
    <mergeCell ref="A53:D53"/>
    <mergeCell ref="A51:D51"/>
    <mergeCell ref="E51:F51"/>
    <mergeCell ref="A79:D79"/>
    <mergeCell ref="E79:F79"/>
    <mergeCell ref="A54:D54"/>
    <mergeCell ref="E54:F54"/>
    <mergeCell ref="A55:D55"/>
    <mergeCell ref="E55:F55"/>
    <mergeCell ref="A46:D46"/>
    <mergeCell ref="E46:F46"/>
    <mergeCell ref="A47:D47"/>
    <mergeCell ref="E47:F47"/>
    <mergeCell ref="A50:D50"/>
    <mergeCell ref="E58:F58"/>
    <mergeCell ref="A70:D70"/>
    <mergeCell ref="E70:F70"/>
    <mergeCell ref="A71:D71"/>
    <mergeCell ref="E71:F71"/>
    <mergeCell ref="E74:F74"/>
    <mergeCell ref="A76:D76"/>
    <mergeCell ref="E76:F76"/>
    <mergeCell ref="A77:D77"/>
    <mergeCell ref="E77:F77"/>
    <mergeCell ref="A73:D73"/>
    <mergeCell ref="E41:F41"/>
    <mergeCell ref="A42:D42"/>
    <mergeCell ref="E42:F42"/>
    <mergeCell ref="A43:D43"/>
    <mergeCell ref="E43:F43"/>
    <mergeCell ref="A44:D44"/>
    <mergeCell ref="E44:F44"/>
    <mergeCell ref="A39:D39"/>
    <mergeCell ref="E39:F39"/>
    <mergeCell ref="A41:D41"/>
    <mergeCell ref="B6:F6"/>
    <mergeCell ref="A1:F1"/>
    <mergeCell ref="C2:F2"/>
    <mergeCell ref="C3:F3"/>
    <mergeCell ref="C4:F4"/>
    <mergeCell ref="C5:F5"/>
    <mergeCell ref="A8:D8"/>
    <mergeCell ref="E8:F8"/>
    <mergeCell ref="E35:F35"/>
    <mergeCell ref="A27:D27"/>
    <mergeCell ref="E27:F27"/>
    <mergeCell ref="A28:D28"/>
    <mergeCell ref="E28:F28"/>
    <mergeCell ref="A9:D9"/>
    <mergeCell ref="E9:F9"/>
    <mergeCell ref="A11:D11"/>
    <mergeCell ref="E11:F11"/>
    <mergeCell ref="A30:D30"/>
    <mergeCell ref="E30:F30"/>
    <mergeCell ref="A18:D18"/>
    <mergeCell ref="E18:F18"/>
    <mergeCell ref="A20:D20"/>
    <mergeCell ref="E20:F20"/>
    <mergeCell ref="E10:F10"/>
    <mergeCell ref="A22:D22"/>
    <mergeCell ref="A26:D26"/>
    <mergeCell ref="E26:F26"/>
    <mergeCell ref="E22:F22"/>
    <mergeCell ref="A23:D23"/>
    <mergeCell ref="E23:F23"/>
    <mergeCell ref="A21:D21"/>
    <mergeCell ref="E21:F21"/>
    <mergeCell ref="A15:D15"/>
    <mergeCell ref="E15:F15"/>
    <mergeCell ref="A16:D16"/>
    <mergeCell ref="E16:F16"/>
    <mergeCell ref="A19:D19"/>
    <mergeCell ref="A10:D10"/>
    <mergeCell ref="A13:D13"/>
    <mergeCell ref="E13:F13"/>
    <mergeCell ref="A14:D14"/>
    <mergeCell ref="E14:F14"/>
    <mergeCell ref="A33:D33"/>
    <mergeCell ref="E33:F33"/>
    <mergeCell ref="A25:D25"/>
    <mergeCell ref="E25:F25"/>
    <mergeCell ref="A12:D12"/>
    <mergeCell ref="E12:F12"/>
    <mergeCell ref="A31:D31"/>
    <mergeCell ref="A32:D32"/>
    <mergeCell ref="E32:F32"/>
    <mergeCell ref="E31:F31"/>
    <mergeCell ref="E19:F19"/>
    <mergeCell ref="A107:F107"/>
    <mergeCell ref="A83:F83"/>
    <mergeCell ref="A84:F84"/>
    <mergeCell ref="A60:D60"/>
    <mergeCell ref="E60:F60"/>
    <mergeCell ref="A90:F90"/>
    <mergeCell ref="A103:F103"/>
    <mergeCell ref="A104:F104"/>
    <mergeCell ref="A105:F105"/>
    <mergeCell ref="A106:F10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2021-11-18T22:16:17Z</dcterms:modified>
</cp:coreProperties>
</file>