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54" documentId="13_ncr:1_{15436C80-828A-4BE3-99BF-2693EBDBC0C7}" xr6:coauthVersionLast="47" xr6:coauthVersionMax="47" xr10:uidLastSave="{F5583E3D-A88F-4FE1-A8FF-763234C3E1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1" l="1"/>
  <c r="E174" i="1"/>
  <c r="H96" i="1"/>
  <c r="H99" i="1"/>
  <c r="H98" i="1"/>
  <c r="H16" i="1"/>
  <c r="H95" i="1"/>
  <c r="E91" i="1"/>
  <c r="H91" i="1" s="1"/>
  <c r="H107" i="1"/>
  <c r="H108" i="1" s="1"/>
  <c r="H92" i="1"/>
  <c r="H104" i="1"/>
  <c r="H105" i="1" s="1"/>
  <c r="H46" i="1"/>
  <c r="H101" i="1"/>
  <c r="H102" i="1" s="1"/>
  <c r="H87" i="1"/>
  <c r="H86" i="1"/>
  <c r="E90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0" i="1"/>
  <c r="H59" i="1"/>
  <c r="H58" i="1"/>
  <c r="H57" i="1"/>
  <c r="H56" i="1"/>
  <c r="H55" i="1"/>
  <c r="H52" i="1"/>
  <c r="H51" i="1"/>
  <c r="H50" i="1"/>
  <c r="H49" i="1"/>
  <c r="H45" i="1"/>
  <c r="H44" i="1"/>
  <c r="H43" i="1"/>
  <c r="H19" i="1"/>
  <c r="H18" i="1"/>
  <c r="H17" i="1"/>
  <c r="H15" i="1"/>
  <c r="H42" i="1"/>
  <c r="H41" i="1"/>
  <c r="H40" i="1"/>
  <c r="H39" i="1"/>
  <c r="H38" i="1"/>
  <c r="H35" i="1"/>
  <c r="H34" i="1"/>
  <c r="H33" i="1"/>
  <c r="H32" i="1"/>
  <c r="H14" i="1"/>
  <c r="H13" i="1"/>
  <c r="H12" i="1"/>
  <c r="H31" i="1"/>
  <c r="H11" i="1"/>
  <c r="H30" i="1"/>
  <c r="H27" i="1"/>
  <c r="H26" i="1"/>
  <c r="H25" i="1"/>
  <c r="H24" i="1"/>
  <c r="H53" i="1" l="1"/>
  <c r="H88" i="1"/>
  <c r="H84" i="1"/>
  <c r="H61" i="1"/>
  <c r="H47" i="1"/>
  <c r="H36" i="1"/>
  <c r="H90" i="1"/>
  <c r="H93" i="1" s="1"/>
  <c r="H10" i="1"/>
  <c r="H9" i="1"/>
  <c r="H22" i="1"/>
  <c r="H20" i="1" l="1"/>
  <c r="H23" i="1"/>
  <c r="H28" i="1" s="1"/>
  <c r="I113" i="1" l="1"/>
  <c r="I114" i="1" s="1"/>
</calcChain>
</file>

<file path=xl/sharedStrings.xml><?xml version="1.0" encoding="utf-8"?>
<sst xmlns="http://schemas.openxmlformats.org/spreadsheetml/2006/main" count="169" uniqueCount="141">
  <si>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</si>
  <si>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</si>
  <si>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</si>
  <si>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</si>
  <si>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</si>
  <si>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</si>
  <si>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</si>
  <si>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</si>
  <si>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</si>
  <si>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</si>
  <si>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</si>
  <si>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</si>
  <si>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</si>
  <si>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</si>
  <si>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</si>
  <si>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</si>
  <si>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</si>
  <si>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</si>
  <si>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</si>
  <si>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</si>
  <si>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</si>
  <si>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Labor</t>
  </si>
  <si>
    <t>Equip</t>
  </si>
  <si>
    <t>Profit</t>
  </si>
  <si>
    <t>Trees</t>
  </si>
  <si>
    <t>Boring, Sawcuts and Patchbacks Excluded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</si>
  <si>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</si>
  <si>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</si>
  <si>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</si>
  <si>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</si>
  <si>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</si>
  <si>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</si>
  <si>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</si>
  <si>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Groundcovers</t>
  </si>
  <si>
    <t>1 Gal New Gold Lantana</t>
  </si>
  <si>
    <t>DG</t>
  </si>
  <si>
    <t>5 Gal Bells of Fire</t>
  </si>
  <si>
    <t>5 Gal Orange Jubilee</t>
  </si>
  <si>
    <t>1 Gal Purple Trailing Lantana</t>
  </si>
  <si>
    <t>1 Gal Wedelia</t>
  </si>
  <si>
    <t>24" Box Mulga Acacia</t>
  </si>
  <si>
    <t>24" Box Palo Blanco</t>
  </si>
  <si>
    <t>24" Box Thornless Cascalote</t>
  </si>
  <si>
    <t>24" Box Fan-Tex Ash</t>
  </si>
  <si>
    <t>48" Box Ironwood</t>
  </si>
  <si>
    <t>20' Date Palm</t>
  </si>
  <si>
    <t>24" Box Red Push Pistache</t>
  </si>
  <si>
    <t>36" Box Mastic Tree</t>
  </si>
  <si>
    <t>24" Box Heritage Oak</t>
  </si>
  <si>
    <t>24" Box Texas Mountain</t>
  </si>
  <si>
    <t>Extra Large Shrubs</t>
  </si>
  <si>
    <t>5 Gal Red Bird of Paradise</t>
  </si>
  <si>
    <t>15 Gal Slim Dwarf Bottlebrush</t>
  </si>
  <si>
    <t>5 Gal Hop Bush</t>
  </si>
  <si>
    <t>5 Gal Sparky</t>
  </si>
  <si>
    <t>Large Shrubs</t>
  </si>
  <si>
    <t>5 Gal Sierra Star Fairy Duster</t>
  </si>
  <si>
    <t>5 Gal Silver Cassia</t>
  </si>
  <si>
    <t>5 Gal Red Chuparosa</t>
  </si>
  <si>
    <t>5 Gal Creosote</t>
  </si>
  <si>
    <t>5 Gal Lynn's Legacy Sage</t>
  </si>
  <si>
    <t>5 Gsl Goldeneye</t>
  </si>
  <si>
    <t>Medium Shrubs</t>
  </si>
  <si>
    <t>5 Gal Torch Glow Bougainvillea</t>
  </si>
  <si>
    <t>5 Gal Winter Blaze</t>
  </si>
  <si>
    <t>5 Gal Blue Bells</t>
  </si>
  <si>
    <t>5 Gal Turpentine Bush</t>
  </si>
  <si>
    <t>5 Gal Compact texas Sage</t>
  </si>
  <si>
    <t>5 Gal Russian Sage</t>
  </si>
  <si>
    <t>5 Gal Dwarf Pomegranate</t>
  </si>
  <si>
    <t>5 Gal Desert Ruellia</t>
  </si>
  <si>
    <t>5 Gal Compact Jojoba</t>
  </si>
  <si>
    <t>Small Shrubs</t>
  </si>
  <si>
    <t>1 Gal Triangle Leaf Bursage</t>
  </si>
  <si>
    <t>5 Gal Little John Bottle Brush</t>
  </si>
  <si>
    <t>5 Gal Dwarf Myrtle</t>
  </si>
  <si>
    <t>5 Gal Little Ollie Dwarf Olive</t>
  </si>
  <si>
    <t>1 Gal Outback Sunrise Eremophila</t>
  </si>
  <si>
    <t>1 Gal Trailing Rosemary</t>
  </si>
  <si>
    <t>1 Gal Purple Heart</t>
  </si>
  <si>
    <t>Cacti/Accents</t>
  </si>
  <si>
    <t>5 Gal Blue Glow Agave</t>
  </si>
  <si>
    <t>15 Gal Cow's Horn</t>
  </si>
  <si>
    <t>5 Gal Duango Delight Agave</t>
  </si>
  <si>
    <t>24" Box Sisal Agave</t>
  </si>
  <si>
    <t>15 Gal Weber's Agave</t>
  </si>
  <si>
    <t>1 Gal Blond Ambition</t>
  </si>
  <si>
    <t>5 Gal Mexican Grass Tree</t>
  </si>
  <si>
    <t>5 Gal Desert Spoon</t>
  </si>
  <si>
    <t>3 Gal Brakelights Red Yucca</t>
  </si>
  <si>
    <t>3 Gal Pink Parade hesperaloe</t>
  </si>
  <si>
    <t>5 Gal Regal Mist</t>
  </si>
  <si>
    <t>1 Gal Purple Muhly</t>
  </si>
  <si>
    <t>5 Gal Beargrass</t>
  </si>
  <si>
    <t>5 Gal Slipper Plant</t>
  </si>
  <si>
    <t>8 Cane Min. Ocotillo</t>
  </si>
  <si>
    <t>20 Gal Beaked Yucca</t>
  </si>
  <si>
    <t>5 Gal Twisted Leaf Yucca</t>
  </si>
  <si>
    <t>15 Gal Bougainvillea</t>
  </si>
  <si>
    <t>5 Gal Purple Lilac Vine</t>
  </si>
  <si>
    <t>Turf</t>
  </si>
  <si>
    <t>Mid-Iron Sod</t>
  </si>
  <si>
    <t>IDM Companies</t>
  </si>
  <si>
    <t>Artificial Turf</t>
  </si>
  <si>
    <t>Synthetic Turf</t>
  </si>
  <si>
    <t>1675 Sq. Ft.</t>
  </si>
  <si>
    <t>Seed Mix</t>
  </si>
  <si>
    <t>SRP Easement Seed Mix</t>
  </si>
  <si>
    <t>1/4" Minus Decomposed Granite Compacted Carmel</t>
  </si>
  <si>
    <t>1/4" Minus Decomposed Granite Carmel</t>
  </si>
  <si>
    <t>Concrete Header</t>
  </si>
  <si>
    <t xml:space="preserve">6" Wide Concrete Header </t>
  </si>
  <si>
    <r>
      <t xml:space="preserve">8 Arm, 4' Min. Churee </t>
    </r>
    <r>
      <rPr>
        <sz val="11"/>
        <color rgb="FFFF0000"/>
        <rFont val="Calibri"/>
        <family val="2"/>
        <scheme val="minor"/>
      </rPr>
      <t>(NOT AVAILABLE)</t>
    </r>
  </si>
  <si>
    <r>
      <t xml:space="preserve">3 Arm, 5' Min. Mexican Fence Post Cactus </t>
    </r>
    <r>
      <rPr>
        <sz val="11"/>
        <color rgb="FF0070C0"/>
        <rFont val="Calibri"/>
        <family val="2"/>
        <scheme val="minor"/>
      </rPr>
      <t>(Substitute 24")</t>
    </r>
  </si>
  <si>
    <r>
      <t xml:space="preserve">3 Arm, 4' Min. Orange Pipe Cactus </t>
    </r>
    <r>
      <rPr>
        <sz val="11"/>
        <color rgb="FF0070C0"/>
        <rFont val="Calibri"/>
        <family val="2"/>
        <scheme val="minor"/>
      </rPr>
      <t>(Substitute 24")</t>
    </r>
  </si>
  <si>
    <t>Steel Header Excluded</t>
  </si>
  <si>
    <t>Engineered Wood Fiber Excluded</t>
  </si>
  <si>
    <t>Low Volt Lighting Excluded</t>
  </si>
  <si>
    <t>Trellis Structures Excluded</t>
  </si>
  <si>
    <t>Above Ground Planter Fill Excluded</t>
  </si>
  <si>
    <t>Booster Pumps Excluded</t>
  </si>
  <si>
    <t>Pots and Amenities Excluded</t>
  </si>
  <si>
    <t>Crane Excluded. CBT to Supply Path Way for Forklift Installation</t>
  </si>
  <si>
    <t>Cobble</t>
  </si>
  <si>
    <t>3"-6" Express Carmel Rip Rap</t>
  </si>
  <si>
    <t>ACERO Harvest Station</t>
  </si>
  <si>
    <t>3/4" Screened Express Carmel</t>
  </si>
  <si>
    <t>36" Box Red Push Pistache</t>
  </si>
  <si>
    <t>15 Gal Golden Barrel</t>
  </si>
  <si>
    <t>Boulders</t>
  </si>
  <si>
    <t>2 Ton Boulders</t>
  </si>
  <si>
    <t>715 Sq. Ft.</t>
  </si>
  <si>
    <t>Synthetic Grass Store Supreme Putt(Glued to Concrete)</t>
  </si>
  <si>
    <t>Fertigation System</t>
  </si>
  <si>
    <t>Fertigation System at Dog Park</t>
  </si>
  <si>
    <t>Community Garden</t>
  </si>
  <si>
    <t>Steel Header</t>
  </si>
  <si>
    <t>3/16" Steel Header and Stabilized DG Trail</t>
  </si>
  <si>
    <t>3,690 LF</t>
  </si>
  <si>
    <t>Red Wood Community Garden Planters (Sizes Vary)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</si>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</sst>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4" borderId="0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1" xfId="0" applyFont="1" applyBorder="1"/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75"/>
  <sheetViews>
    <sheetView tabSelected="1" topLeftCell="A8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5"/>
      <c r="B1" s="25"/>
      <c r="C1" s="25"/>
      <c r="D1" s="25"/>
      <c r="E1" s="25"/>
      <c r="F1" s="25"/>
    </row>
    <row r="2" spans="1:8" x14ac:dyDescent="0.35">
      <c r="A2" s="3" t="s">
        <v>0</v>
      </c>
      <c r="B2" s="3" t="s">
        <v>1</v>
      </c>
      <c r="C2" s="20" t="s">
        <v>102</v>
      </c>
      <c r="D2" s="20"/>
      <c r="E2" s="20"/>
      <c r="F2" s="20"/>
    </row>
    <row r="3" spans="1:8" x14ac:dyDescent="0.35">
      <c r="A3" s="4" t="s">
        <v>2</v>
      </c>
      <c r="B3" s="3" t="s">
        <v>3</v>
      </c>
      <c r="C3" s="26">
        <v>44705</v>
      </c>
      <c r="D3" s="27"/>
      <c r="E3" s="27"/>
      <c r="F3" s="27"/>
    </row>
    <row r="4" spans="1:8" x14ac:dyDescent="0.35">
      <c r="A4" s="3" t="s">
        <v>4</v>
      </c>
      <c r="B4" s="3" t="s">
        <v>5</v>
      </c>
      <c r="C4" s="20" t="s">
        <v>125</v>
      </c>
      <c r="D4" s="20"/>
      <c r="E4" s="20"/>
      <c r="F4" s="20"/>
    </row>
    <row r="5" spans="1:8" x14ac:dyDescent="0.35">
      <c r="A5" s="3" t="s">
        <v>6</v>
      </c>
      <c r="B5" s="3" t="s">
        <v>7</v>
      </c>
      <c r="C5" s="26">
        <v>44623</v>
      </c>
      <c r="D5" s="27"/>
      <c r="E5" s="27"/>
      <c r="F5" s="27"/>
    </row>
    <row r="6" spans="1:8" ht="29.25" customHeight="1" x14ac:dyDescent="0.35">
      <c r="A6" s="3" t="s">
        <v>8</v>
      </c>
      <c r="B6" s="32" t="s">
        <v>9</v>
      </c>
      <c r="C6" s="32"/>
      <c r="D6" s="32"/>
      <c r="E6" s="32"/>
      <c r="F6" s="32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8" t="s">
        <v>24</v>
      </c>
      <c r="B8" s="18"/>
      <c r="C8" s="18"/>
      <c r="D8" s="18"/>
      <c r="E8" s="18" t="s">
        <v>10</v>
      </c>
      <c r="F8" s="19"/>
    </row>
    <row r="9" spans="1:8" ht="13" customHeight="1" x14ac:dyDescent="0.35">
      <c r="A9" s="20" t="s">
        <v>40</v>
      </c>
      <c r="B9" s="20"/>
      <c r="C9" s="20"/>
      <c r="D9" s="20"/>
      <c r="E9" s="21">
        <v>18</v>
      </c>
      <c r="F9" s="21"/>
      <c r="G9">
        <v>145</v>
      </c>
      <c r="H9">
        <f>G9*E9</f>
        <v>2610</v>
      </c>
    </row>
    <row r="10" spans="1:8" ht="14" customHeight="1" x14ac:dyDescent="0.35">
      <c r="A10" s="20" t="s">
        <v>41</v>
      </c>
      <c r="B10" s="20"/>
      <c r="C10" s="20"/>
      <c r="D10" s="20"/>
      <c r="E10" s="21">
        <v>5</v>
      </c>
      <c r="F10" s="21"/>
      <c r="G10">
        <v>135</v>
      </c>
      <c r="H10">
        <f t="shared" ref="H10" si="0">G10*E10</f>
        <v>675</v>
      </c>
    </row>
    <row r="11" spans="1:8" ht="13" customHeight="1" x14ac:dyDescent="0.35">
      <c r="A11" s="20" t="s">
        <v>42</v>
      </c>
      <c r="B11" s="20"/>
      <c r="C11" s="20"/>
      <c r="D11" s="20"/>
      <c r="E11" s="21">
        <v>18</v>
      </c>
      <c r="F11" s="21"/>
      <c r="G11">
        <v>165</v>
      </c>
      <c r="H11">
        <f>G11*E11</f>
        <v>2970</v>
      </c>
    </row>
    <row r="12" spans="1:8" ht="13" customHeight="1" x14ac:dyDescent="0.35">
      <c r="A12" s="20" t="s">
        <v>43</v>
      </c>
      <c r="B12" s="20"/>
      <c r="C12" s="20"/>
      <c r="D12" s="20"/>
      <c r="E12" s="21">
        <v>59</v>
      </c>
      <c r="F12" s="21"/>
      <c r="G12">
        <v>135</v>
      </c>
      <c r="H12">
        <f>G12*E12</f>
        <v>7965</v>
      </c>
    </row>
    <row r="13" spans="1:8" ht="14" customHeight="1" x14ac:dyDescent="0.35">
      <c r="A13" s="20" t="s">
        <v>44</v>
      </c>
      <c r="B13" s="20"/>
      <c r="C13" s="20"/>
      <c r="D13" s="20"/>
      <c r="E13" s="21">
        <v>4</v>
      </c>
      <c r="F13" s="21"/>
      <c r="G13">
        <v>1850</v>
      </c>
      <c r="H13">
        <f t="shared" ref="H13" si="1">G13*E13</f>
        <v>7400</v>
      </c>
    </row>
    <row r="14" spans="1:8" ht="13" customHeight="1" x14ac:dyDescent="0.35">
      <c r="A14" s="20" t="s">
        <v>45</v>
      </c>
      <c r="B14" s="20"/>
      <c r="C14" s="20"/>
      <c r="D14" s="20"/>
      <c r="E14" s="21">
        <v>22</v>
      </c>
      <c r="F14" s="21"/>
      <c r="G14">
        <v>3500</v>
      </c>
      <c r="H14">
        <f>G14*E14</f>
        <v>77000</v>
      </c>
    </row>
    <row r="15" spans="1:8" ht="13" customHeight="1" x14ac:dyDescent="0.35">
      <c r="A15" s="20" t="s">
        <v>46</v>
      </c>
      <c r="B15" s="20"/>
      <c r="C15" s="20"/>
      <c r="D15" s="20"/>
      <c r="E15" s="21">
        <v>37</v>
      </c>
      <c r="F15" s="21"/>
      <c r="G15">
        <v>125</v>
      </c>
      <c r="H15">
        <f>G15*E15</f>
        <v>4625</v>
      </c>
    </row>
    <row r="16" spans="1:8" ht="13" customHeight="1" x14ac:dyDescent="0.35">
      <c r="A16" s="20" t="s">
        <v>127</v>
      </c>
      <c r="B16" s="20"/>
      <c r="C16" s="20"/>
      <c r="D16" s="20"/>
      <c r="E16" s="21">
        <v>11</v>
      </c>
      <c r="F16" s="21"/>
      <c r="G16">
        <v>325</v>
      </c>
      <c r="H16">
        <f>G16*E16</f>
        <v>3575</v>
      </c>
    </row>
    <row r="17" spans="1:8" ht="14" customHeight="1" x14ac:dyDescent="0.35">
      <c r="A17" s="20" t="s">
        <v>47</v>
      </c>
      <c r="B17" s="20"/>
      <c r="C17" s="20"/>
      <c r="D17" s="20"/>
      <c r="E17" s="21">
        <v>9</v>
      </c>
      <c r="F17" s="21"/>
      <c r="G17">
        <v>500</v>
      </c>
      <c r="H17">
        <f t="shared" ref="H17" si="2">G17*E17</f>
        <v>4500</v>
      </c>
    </row>
    <row r="18" spans="1:8" ht="13" customHeight="1" x14ac:dyDescent="0.35">
      <c r="A18" s="20" t="s">
        <v>48</v>
      </c>
      <c r="B18" s="20"/>
      <c r="C18" s="20"/>
      <c r="D18" s="20"/>
      <c r="E18" s="21">
        <v>64</v>
      </c>
      <c r="F18" s="21"/>
      <c r="G18">
        <v>110</v>
      </c>
      <c r="H18">
        <f>G18*E18</f>
        <v>7040</v>
      </c>
    </row>
    <row r="19" spans="1:8" ht="13" customHeight="1" x14ac:dyDescent="0.35">
      <c r="A19" s="20" t="s">
        <v>49</v>
      </c>
      <c r="B19" s="20"/>
      <c r="C19" s="20"/>
      <c r="D19" s="20"/>
      <c r="E19" s="21">
        <v>4</v>
      </c>
      <c r="F19" s="21"/>
      <c r="G19">
        <v>165</v>
      </c>
      <c r="H19">
        <f>G19*E19</f>
        <v>660</v>
      </c>
    </row>
    <row r="20" spans="1:8" ht="14" customHeight="1" x14ac:dyDescent="0.35">
      <c r="A20" s="7"/>
      <c r="B20" s="7"/>
      <c r="C20" s="7"/>
      <c r="D20" s="7"/>
      <c r="E20" s="5"/>
      <c r="F20" s="6"/>
      <c r="H20">
        <f>SUM(H9:H19)</f>
        <v>119020</v>
      </c>
    </row>
    <row r="21" spans="1:8" x14ac:dyDescent="0.35">
      <c r="A21" s="18" t="s">
        <v>50</v>
      </c>
      <c r="B21" s="18"/>
      <c r="C21" s="18"/>
      <c r="D21" s="18"/>
      <c r="E21" s="18" t="s">
        <v>10</v>
      </c>
      <c r="F21" s="19"/>
    </row>
    <row r="22" spans="1:8" ht="14" customHeight="1" x14ac:dyDescent="0.35">
      <c r="A22" s="20" t="s">
        <v>51</v>
      </c>
      <c r="B22" s="20"/>
      <c r="C22" s="20"/>
      <c r="D22" s="20"/>
      <c r="E22" s="21">
        <v>169</v>
      </c>
      <c r="F22" s="21"/>
      <c r="G22">
        <v>9</v>
      </c>
      <c r="H22">
        <f>SUM(E22*G22)</f>
        <v>1521</v>
      </c>
    </row>
    <row r="23" spans="1:8" ht="14" customHeight="1" x14ac:dyDescent="0.35">
      <c r="A23" s="20" t="s">
        <v>52</v>
      </c>
      <c r="B23" s="20"/>
      <c r="C23" s="20"/>
      <c r="D23" s="20"/>
      <c r="E23" s="21">
        <v>101</v>
      </c>
      <c r="F23" s="21"/>
      <c r="G23">
        <v>150</v>
      </c>
      <c r="H23">
        <f t="shared" ref="H23" si="3">SUM(E23*G23)</f>
        <v>15150</v>
      </c>
    </row>
    <row r="24" spans="1:8" ht="14" customHeight="1" x14ac:dyDescent="0.35">
      <c r="A24" s="20" t="s">
        <v>53</v>
      </c>
      <c r="B24" s="20"/>
      <c r="C24" s="20"/>
      <c r="D24" s="20"/>
      <c r="E24" s="21">
        <v>171</v>
      </c>
      <c r="F24" s="21"/>
      <c r="G24">
        <v>8</v>
      </c>
      <c r="H24">
        <f>SUM(E24*G24)</f>
        <v>1368</v>
      </c>
    </row>
    <row r="25" spans="1:8" ht="14" customHeight="1" x14ac:dyDescent="0.35">
      <c r="A25" s="20" t="s">
        <v>37</v>
      </c>
      <c r="B25" s="20"/>
      <c r="C25" s="20"/>
      <c r="D25" s="20"/>
      <c r="E25" s="21">
        <v>67</v>
      </c>
      <c r="F25" s="21"/>
      <c r="G25">
        <v>8</v>
      </c>
      <c r="H25">
        <f t="shared" ref="H25" si="4">SUM(E25*G25)</f>
        <v>536</v>
      </c>
    </row>
    <row r="26" spans="1:8" ht="14" customHeight="1" x14ac:dyDescent="0.35">
      <c r="A26" s="20" t="s">
        <v>54</v>
      </c>
      <c r="B26" s="20"/>
      <c r="C26" s="20"/>
      <c r="D26" s="20"/>
      <c r="E26" s="21">
        <v>36</v>
      </c>
      <c r="F26" s="21"/>
      <c r="G26">
        <v>10</v>
      </c>
      <c r="H26">
        <f>SUM(E26*G26)</f>
        <v>360</v>
      </c>
    </row>
    <row r="27" spans="1:8" ht="14" customHeight="1" x14ac:dyDescent="0.35">
      <c r="A27" s="20" t="s">
        <v>36</v>
      </c>
      <c r="B27" s="20"/>
      <c r="C27" s="20"/>
      <c r="D27" s="20"/>
      <c r="E27" s="21">
        <v>198</v>
      </c>
      <c r="F27" s="21"/>
      <c r="G27">
        <v>10</v>
      </c>
      <c r="H27">
        <f t="shared" ref="H27" si="5">SUM(E27*G27)</f>
        <v>1980</v>
      </c>
    </row>
    <row r="28" spans="1:8" ht="14" customHeight="1" x14ac:dyDescent="0.35">
      <c r="A28" s="9"/>
      <c r="B28" s="9"/>
      <c r="C28" s="9"/>
      <c r="D28" s="9"/>
      <c r="E28" s="5"/>
      <c r="F28" s="6"/>
      <c r="H28">
        <f>SUM(H22:H27)</f>
        <v>20915</v>
      </c>
    </row>
    <row r="29" spans="1:8" x14ac:dyDescent="0.35">
      <c r="A29" s="18" t="s">
        <v>55</v>
      </c>
      <c r="B29" s="18"/>
      <c r="C29" s="18"/>
      <c r="D29" s="18"/>
      <c r="E29" s="18" t="s">
        <v>10</v>
      </c>
      <c r="F29" s="19"/>
    </row>
    <row r="30" spans="1:8" ht="14" customHeight="1" x14ac:dyDescent="0.35">
      <c r="A30" s="20" t="s">
        <v>56</v>
      </c>
      <c r="B30" s="20"/>
      <c r="C30" s="20"/>
      <c r="D30" s="20"/>
      <c r="E30" s="21">
        <v>260</v>
      </c>
      <c r="F30" s="21"/>
      <c r="G30">
        <v>10</v>
      </c>
      <c r="H30">
        <f t="shared" ref="H30" si="6">SUM(E30*G30)</f>
        <v>2600</v>
      </c>
    </row>
    <row r="31" spans="1:8" ht="14" customHeight="1" x14ac:dyDescent="0.35">
      <c r="A31" s="20" t="s">
        <v>57</v>
      </c>
      <c r="B31" s="20"/>
      <c r="C31" s="20"/>
      <c r="D31" s="20"/>
      <c r="E31" s="21">
        <v>105</v>
      </c>
      <c r="F31" s="21"/>
      <c r="G31">
        <v>8</v>
      </c>
      <c r="H31">
        <f t="shared" ref="H31" si="7">SUM(E31*G31)</f>
        <v>840</v>
      </c>
    </row>
    <row r="32" spans="1:8" ht="14" customHeight="1" x14ac:dyDescent="0.35">
      <c r="A32" s="20" t="s">
        <v>58</v>
      </c>
      <c r="B32" s="20"/>
      <c r="C32" s="20"/>
      <c r="D32" s="20"/>
      <c r="E32" s="21">
        <v>14</v>
      </c>
      <c r="F32" s="21"/>
      <c r="G32">
        <v>9</v>
      </c>
      <c r="H32">
        <f>SUM(E32*G32)</f>
        <v>126</v>
      </c>
    </row>
    <row r="33" spans="1:8" ht="14" customHeight="1" x14ac:dyDescent="0.35">
      <c r="A33" s="20" t="s">
        <v>59</v>
      </c>
      <c r="B33" s="20"/>
      <c r="C33" s="20"/>
      <c r="D33" s="20"/>
      <c r="E33" s="21">
        <v>54</v>
      </c>
      <c r="F33" s="21"/>
      <c r="G33">
        <v>13</v>
      </c>
      <c r="H33">
        <f t="shared" ref="H33" si="8">SUM(E33*G33)</f>
        <v>702</v>
      </c>
    </row>
    <row r="34" spans="1:8" ht="14" customHeight="1" x14ac:dyDescent="0.35">
      <c r="A34" s="20" t="s">
        <v>60</v>
      </c>
      <c r="B34" s="20"/>
      <c r="C34" s="20"/>
      <c r="D34" s="20"/>
      <c r="E34" s="21">
        <v>198</v>
      </c>
      <c r="F34" s="21"/>
      <c r="G34">
        <v>10</v>
      </c>
      <c r="H34">
        <f>SUM(E34*G34)</f>
        <v>1980</v>
      </c>
    </row>
    <row r="35" spans="1:8" ht="15" customHeight="1" x14ac:dyDescent="0.35">
      <c r="A35" s="20" t="s">
        <v>61</v>
      </c>
      <c r="B35" s="20"/>
      <c r="C35" s="20"/>
      <c r="D35" s="20"/>
      <c r="E35" s="21">
        <v>43</v>
      </c>
      <c r="F35" s="21"/>
      <c r="G35">
        <v>8</v>
      </c>
      <c r="H35">
        <f t="shared" ref="H35" si="9">SUM(E35*G35)</f>
        <v>344</v>
      </c>
    </row>
    <row r="36" spans="1:8" ht="14" customHeight="1" x14ac:dyDescent="0.35">
      <c r="A36" s="10"/>
      <c r="B36" s="10"/>
      <c r="C36" s="10"/>
      <c r="D36" s="10"/>
      <c r="E36" s="5"/>
      <c r="F36" s="6"/>
      <c r="H36">
        <f>SUM(H30:H35)</f>
        <v>6592</v>
      </c>
    </row>
    <row r="37" spans="1:8" x14ac:dyDescent="0.35">
      <c r="A37" s="18" t="s">
        <v>62</v>
      </c>
      <c r="B37" s="18"/>
      <c r="C37" s="18"/>
      <c r="D37" s="18"/>
      <c r="E37" s="18" t="s">
        <v>10</v>
      </c>
      <c r="F37" s="19"/>
    </row>
    <row r="38" spans="1:8" ht="14" customHeight="1" x14ac:dyDescent="0.35">
      <c r="A38" s="20" t="s">
        <v>63</v>
      </c>
      <c r="B38" s="20"/>
      <c r="C38" s="20"/>
      <c r="D38" s="20"/>
      <c r="E38" s="21">
        <v>28</v>
      </c>
      <c r="F38" s="21"/>
      <c r="G38">
        <v>13</v>
      </c>
      <c r="H38">
        <f>SUM(E38*G38)</f>
        <v>364</v>
      </c>
    </row>
    <row r="39" spans="1:8" ht="14" customHeight="1" x14ac:dyDescent="0.35">
      <c r="A39" s="20" t="s">
        <v>64</v>
      </c>
      <c r="B39" s="20"/>
      <c r="C39" s="20"/>
      <c r="D39" s="20"/>
      <c r="E39" s="21">
        <v>363</v>
      </c>
      <c r="F39" s="21"/>
      <c r="G39">
        <v>8</v>
      </c>
      <c r="H39">
        <f t="shared" ref="H39" si="10">SUM(E39*G39)</f>
        <v>2904</v>
      </c>
    </row>
    <row r="40" spans="1:8" ht="14" customHeight="1" x14ac:dyDescent="0.35">
      <c r="A40" s="20" t="s">
        <v>65</v>
      </c>
      <c r="B40" s="20"/>
      <c r="C40" s="20"/>
      <c r="D40" s="20"/>
      <c r="E40" s="21">
        <v>683</v>
      </c>
      <c r="F40" s="21"/>
      <c r="G40">
        <v>13</v>
      </c>
      <c r="H40">
        <f>SUM(E40*G40)</f>
        <v>8879</v>
      </c>
    </row>
    <row r="41" spans="1:8" ht="14" customHeight="1" x14ac:dyDescent="0.35">
      <c r="A41" s="20" t="s">
        <v>66</v>
      </c>
      <c r="B41" s="20"/>
      <c r="C41" s="20"/>
      <c r="D41" s="20"/>
      <c r="E41" s="21">
        <v>41</v>
      </c>
      <c r="F41" s="21"/>
      <c r="G41">
        <v>8</v>
      </c>
      <c r="H41">
        <f t="shared" ref="H41" si="11">SUM(E41*G41)</f>
        <v>328</v>
      </c>
    </row>
    <row r="42" spans="1:8" ht="14" customHeight="1" x14ac:dyDescent="0.35">
      <c r="A42" s="20" t="s">
        <v>67</v>
      </c>
      <c r="B42" s="20"/>
      <c r="C42" s="20"/>
      <c r="D42" s="20"/>
      <c r="E42" s="21">
        <v>33</v>
      </c>
      <c r="F42" s="21"/>
      <c r="G42">
        <v>9</v>
      </c>
      <c r="H42">
        <f>SUM(E42*G42)</f>
        <v>297</v>
      </c>
    </row>
    <row r="43" spans="1:8" ht="14" customHeight="1" x14ac:dyDescent="0.35">
      <c r="A43" s="20" t="s">
        <v>68</v>
      </c>
      <c r="B43" s="20"/>
      <c r="C43" s="20"/>
      <c r="D43" s="20"/>
      <c r="E43" s="21">
        <v>9</v>
      </c>
      <c r="F43" s="21"/>
      <c r="G43">
        <v>9</v>
      </c>
      <c r="H43">
        <f t="shared" ref="H43:H44" si="12">SUM(E43*G43)</f>
        <v>81</v>
      </c>
    </row>
    <row r="44" spans="1:8" ht="14" customHeight="1" x14ac:dyDescent="0.35">
      <c r="A44" s="20" t="s">
        <v>69</v>
      </c>
      <c r="B44" s="20"/>
      <c r="C44" s="20"/>
      <c r="D44" s="20"/>
      <c r="E44" s="21">
        <v>7</v>
      </c>
      <c r="F44" s="21"/>
      <c r="G44">
        <v>10</v>
      </c>
      <c r="H44">
        <f t="shared" si="12"/>
        <v>70</v>
      </c>
    </row>
    <row r="45" spans="1:8" ht="14" customHeight="1" x14ac:dyDescent="0.35">
      <c r="A45" s="20" t="s">
        <v>70</v>
      </c>
      <c r="B45" s="20"/>
      <c r="C45" s="20"/>
      <c r="D45" s="20"/>
      <c r="E45" s="21">
        <v>239</v>
      </c>
      <c r="F45" s="21"/>
      <c r="G45">
        <v>9</v>
      </c>
      <c r="H45">
        <f>SUM(E45*G45)</f>
        <v>2151</v>
      </c>
    </row>
    <row r="46" spans="1:8" ht="14" customHeight="1" x14ac:dyDescent="0.35">
      <c r="A46" s="20" t="s">
        <v>71</v>
      </c>
      <c r="B46" s="20"/>
      <c r="C46" s="20"/>
      <c r="D46" s="20"/>
      <c r="E46" s="21">
        <v>35</v>
      </c>
      <c r="F46" s="21"/>
      <c r="G46">
        <v>9</v>
      </c>
      <c r="H46">
        <f>SUM(E46*G46)</f>
        <v>315</v>
      </c>
    </row>
    <row r="47" spans="1:8" ht="14" customHeight="1" x14ac:dyDescent="0.35">
      <c r="A47" s="11"/>
      <c r="B47" s="11"/>
      <c r="C47" s="11"/>
      <c r="D47" s="11"/>
      <c r="E47" s="5"/>
      <c r="F47" s="6"/>
      <c r="H47">
        <f>SUM(H38:H46)</f>
        <v>15389</v>
      </c>
    </row>
    <row r="48" spans="1:8" x14ac:dyDescent="0.35">
      <c r="A48" s="18" t="s">
        <v>72</v>
      </c>
      <c r="B48" s="18"/>
      <c r="C48" s="18"/>
      <c r="D48" s="18"/>
      <c r="E48" s="18" t="s">
        <v>10</v>
      </c>
      <c r="F48" s="19"/>
    </row>
    <row r="49" spans="1:8" ht="14" customHeight="1" x14ac:dyDescent="0.35">
      <c r="A49" s="20" t="s">
        <v>73</v>
      </c>
      <c r="B49" s="20"/>
      <c r="C49" s="20"/>
      <c r="D49" s="20"/>
      <c r="E49" s="21">
        <v>247</v>
      </c>
      <c r="F49" s="21"/>
      <c r="G49">
        <v>3</v>
      </c>
      <c r="H49">
        <f t="shared" ref="H49:H50" si="13">SUM(E49*G49)</f>
        <v>741</v>
      </c>
    </row>
    <row r="50" spans="1:8" ht="14" customHeight="1" x14ac:dyDescent="0.35">
      <c r="A50" s="20" t="s">
        <v>74</v>
      </c>
      <c r="B50" s="20"/>
      <c r="C50" s="20"/>
      <c r="D50" s="20"/>
      <c r="E50" s="21">
        <v>133</v>
      </c>
      <c r="F50" s="21"/>
      <c r="G50">
        <v>8</v>
      </c>
      <c r="H50">
        <f t="shared" si="13"/>
        <v>1064</v>
      </c>
    </row>
    <row r="51" spans="1:8" ht="14" customHeight="1" x14ac:dyDescent="0.35">
      <c r="A51" s="20" t="s">
        <v>75</v>
      </c>
      <c r="B51" s="20"/>
      <c r="C51" s="20"/>
      <c r="D51" s="20"/>
      <c r="E51" s="21">
        <v>0</v>
      </c>
      <c r="F51" s="21"/>
      <c r="G51">
        <v>10</v>
      </c>
      <c r="H51">
        <f>SUM(E51*G51)</f>
        <v>0</v>
      </c>
    </row>
    <row r="52" spans="1:8" ht="14" customHeight="1" x14ac:dyDescent="0.35">
      <c r="A52" s="20" t="s">
        <v>76</v>
      </c>
      <c r="B52" s="20"/>
      <c r="C52" s="20"/>
      <c r="D52" s="20"/>
      <c r="E52" s="21">
        <v>449</v>
      </c>
      <c r="F52" s="21"/>
      <c r="G52">
        <v>16</v>
      </c>
      <c r="H52">
        <f t="shared" ref="H52" si="14">SUM(E52*G52)</f>
        <v>7184</v>
      </c>
    </row>
    <row r="53" spans="1:8" ht="14" customHeight="1" x14ac:dyDescent="0.35">
      <c r="A53" s="11"/>
      <c r="B53" s="11"/>
      <c r="C53" s="11"/>
      <c r="D53" s="11"/>
      <c r="E53" s="5"/>
      <c r="F53" s="6"/>
      <c r="H53">
        <f>SUM(H49:H52)</f>
        <v>8989</v>
      </c>
    </row>
    <row r="54" spans="1:8" x14ac:dyDescent="0.35">
      <c r="A54" s="18" t="s">
        <v>33</v>
      </c>
      <c r="B54" s="18"/>
      <c r="C54" s="18"/>
      <c r="D54" s="18"/>
      <c r="E54" s="18" t="s">
        <v>10</v>
      </c>
      <c r="F54" s="19"/>
    </row>
    <row r="55" spans="1:8" ht="14" customHeight="1" x14ac:dyDescent="0.35">
      <c r="A55" s="20" t="s">
        <v>77</v>
      </c>
      <c r="B55" s="20"/>
      <c r="C55" s="20"/>
      <c r="D55" s="20"/>
      <c r="E55" s="21">
        <v>347</v>
      </c>
      <c r="F55" s="21"/>
      <c r="G55">
        <v>3</v>
      </c>
      <c r="H55">
        <f>SUM(E55*G55)</f>
        <v>1041</v>
      </c>
    </row>
    <row r="56" spans="1:8" ht="14" customHeight="1" x14ac:dyDescent="0.35">
      <c r="A56" s="20" t="s">
        <v>38</v>
      </c>
      <c r="B56" s="20"/>
      <c r="C56" s="20"/>
      <c r="D56" s="20"/>
      <c r="E56" s="21">
        <v>177</v>
      </c>
      <c r="F56" s="21"/>
      <c r="G56">
        <v>3</v>
      </c>
      <c r="H56">
        <f t="shared" ref="H56" si="15">SUM(E56*G56)</f>
        <v>531</v>
      </c>
    </row>
    <row r="57" spans="1:8" ht="14" customHeight="1" x14ac:dyDescent="0.35">
      <c r="A57" s="20" t="s">
        <v>34</v>
      </c>
      <c r="B57" s="20"/>
      <c r="C57" s="20"/>
      <c r="D57" s="20"/>
      <c r="E57" s="21">
        <v>30</v>
      </c>
      <c r="F57" s="21"/>
      <c r="G57">
        <v>3</v>
      </c>
      <c r="H57">
        <f>SUM(E57*G57)</f>
        <v>90</v>
      </c>
    </row>
    <row r="58" spans="1:8" ht="14" customHeight="1" x14ac:dyDescent="0.35">
      <c r="A58" s="20" t="s">
        <v>78</v>
      </c>
      <c r="B58" s="20"/>
      <c r="C58" s="20"/>
      <c r="D58" s="20"/>
      <c r="E58" s="21">
        <v>153</v>
      </c>
      <c r="F58" s="21"/>
      <c r="G58">
        <v>3</v>
      </c>
      <c r="H58">
        <f t="shared" ref="H58" si="16">SUM(E58*G58)</f>
        <v>459</v>
      </c>
    </row>
    <row r="59" spans="1:8" ht="14" customHeight="1" x14ac:dyDescent="0.35">
      <c r="A59" s="20" t="s">
        <v>79</v>
      </c>
      <c r="B59" s="20"/>
      <c r="C59" s="20"/>
      <c r="D59" s="20"/>
      <c r="E59" s="21">
        <v>138</v>
      </c>
      <c r="F59" s="21"/>
      <c r="G59">
        <v>3</v>
      </c>
      <c r="H59">
        <f>SUM(E59*G59)</f>
        <v>414</v>
      </c>
    </row>
    <row r="60" spans="1:8" ht="14" customHeight="1" x14ac:dyDescent="0.35">
      <c r="A60" s="20" t="s">
        <v>39</v>
      </c>
      <c r="B60" s="20"/>
      <c r="C60" s="20"/>
      <c r="D60" s="20"/>
      <c r="E60" s="21">
        <v>81</v>
      </c>
      <c r="F60" s="21"/>
      <c r="G60">
        <v>3</v>
      </c>
      <c r="H60">
        <f t="shared" ref="H60" si="17">SUM(E60*G60)</f>
        <v>243</v>
      </c>
    </row>
    <row r="61" spans="1:8" ht="14" customHeight="1" x14ac:dyDescent="0.35">
      <c r="A61" s="11"/>
      <c r="B61" s="11"/>
      <c r="C61" s="11"/>
      <c r="D61" s="11"/>
      <c r="E61" s="5"/>
      <c r="F61" s="6"/>
      <c r="H61">
        <f>SUM(H55:H60)</f>
        <v>2778</v>
      </c>
    </row>
    <row r="62" spans="1:8" x14ac:dyDescent="0.35">
      <c r="A62" s="18" t="s">
        <v>80</v>
      </c>
      <c r="B62" s="18"/>
      <c r="C62" s="18"/>
      <c r="D62" s="18"/>
      <c r="E62" s="18" t="s">
        <v>10</v>
      </c>
      <c r="F62" s="19"/>
    </row>
    <row r="63" spans="1:8" ht="14" customHeight="1" x14ac:dyDescent="0.35">
      <c r="A63" s="20" t="s">
        <v>81</v>
      </c>
      <c r="B63" s="20"/>
      <c r="C63" s="20"/>
      <c r="D63" s="20"/>
      <c r="E63" s="21">
        <v>61</v>
      </c>
      <c r="F63" s="21"/>
      <c r="G63">
        <v>22</v>
      </c>
      <c r="H63">
        <f>SUM(E63*G63)</f>
        <v>1342</v>
      </c>
    </row>
    <row r="64" spans="1:8" ht="14" customHeight="1" x14ac:dyDescent="0.35">
      <c r="A64" s="20" t="s">
        <v>82</v>
      </c>
      <c r="B64" s="20"/>
      <c r="C64" s="20"/>
      <c r="D64" s="20"/>
      <c r="E64" s="21">
        <v>8</v>
      </c>
      <c r="F64" s="21"/>
      <c r="G64">
        <v>35</v>
      </c>
      <c r="H64">
        <f t="shared" ref="H64" si="18">SUM(E64*G64)</f>
        <v>280</v>
      </c>
    </row>
    <row r="65" spans="1:8" ht="14" customHeight="1" x14ac:dyDescent="0.35">
      <c r="A65" s="20" t="s">
        <v>83</v>
      </c>
      <c r="B65" s="20"/>
      <c r="C65" s="20"/>
      <c r="D65" s="20"/>
      <c r="E65" s="21">
        <v>25</v>
      </c>
      <c r="F65" s="21"/>
      <c r="G65">
        <v>35</v>
      </c>
      <c r="H65">
        <f>SUM(E65*G65)</f>
        <v>875</v>
      </c>
    </row>
    <row r="66" spans="1:8" ht="14" customHeight="1" x14ac:dyDescent="0.35">
      <c r="A66" s="20" t="s">
        <v>84</v>
      </c>
      <c r="B66" s="20"/>
      <c r="C66" s="20"/>
      <c r="D66" s="20"/>
      <c r="E66" s="21">
        <v>12</v>
      </c>
      <c r="F66" s="21"/>
      <c r="G66">
        <v>250</v>
      </c>
      <c r="H66">
        <f t="shared" ref="H66" si="19">SUM(E66*G66)</f>
        <v>3000</v>
      </c>
    </row>
    <row r="67" spans="1:8" ht="14" customHeight="1" x14ac:dyDescent="0.35">
      <c r="A67" s="20" t="s">
        <v>85</v>
      </c>
      <c r="B67" s="20"/>
      <c r="C67" s="20"/>
      <c r="D67" s="20"/>
      <c r="E67" s="21">
        <v>20</v>
      </c>
      <c r="F67" s="21"/>
      <c r="G67">
        <v>85</v>
      </c>
      <c r="H67">
        <f>SUM(E67*G67)</f>
        <v>1700</v>
      </c>
    </row>
    <row r="68" spans="1:8" ht="14" customHeight="1" x14ac:dyDescent="0.35">
      <c r="A68" s="20" t="s">
        <v>86</v>
      </c>
      <c r="B68" s="20"/>
      <c r="C68" s="20"/>
      <c r="D68" s="20"/>
      <c r="E68" s="21">
        <v>29</v>
      </c>
      <c r="F68" s="21"/>
      <c r="G68">
        <v>9</v>
      </c>
      <c r="H68">
        <f t="shared" ref="H68:H69" si="20">SUM(E68*G68)</f>
        <v>261</v>
      </c>
    </row>
    <row r="69" spans="1:8" ht="14" customHeight="1" x14ac:dyDescent="0.35">
      <c r="A69" s="20" t="s">
        <v>87</v>
      </c>
      <c r="B69" s="20"/>
      <c r="C69" s="20"/>
      <c r="D69" s="20"/>
      <c r="E69" s="21">
        <v>10</v>
      </c>
      <c r="F69" s="21"/>
      <c r="G69">
        <v>9</v>
      </c>
      <c r="H69">
        <f t="shared" si="20"/>
        <v>90</v>
      </c>
    </row>
    <row r="70" spans="1:8" ht="14" customHeight="1" x14ac:dyDescent="0.35">
      <c r="A70" s="20" t="s">
        <v>88</v>
      </c>
      <c r="B70" s="20"/>
      <c r="C70" s="20"/>
      <c r="D70" s="20"/>
      <c r="E70" s="21">
        <v>79</v>
      </c>
      <c r="F70" s="21"/>
      <c r="G70">
        <v>10</v>
      </c>
      <c r="H70">
        <f>SUM(E70*G70)</f>
        <v>790</v>
      </c>
    </row>
    <row r="71" spans="1:8" ht="14" customHeight="1" x14ac:dyDescent="0.35">
      <c r="A71" s="20" t="s">
        <v>128</v>
      </c>
      <c r="B71" s="20"/>
      <c r="C71" s="20"/>
      <c r="D71" s="20"/>
      <c r="E71" s="21">
        <v>35</v>
      </c>
      <c r="F71" s="21"/>
      <c r="G71">
        <v>85</v>
      </c>
      <c r="H71">
        <f t="shared" ref="H71" si="21">SUM(E71*G71)</f>
        <v>2975</v>
      </c>
    </row>
    <row r="72" spans="1:8" ht="14" customHeight="1" x14ac:dyDescent="0.35">
      <c r="A72" s="20" t="s">
        <v>112</v>
      </c>
      <c r="B72" s="20"/>
      <c r="C72" s="20"/>
      <c r="D72" s="20"/>
      <c r="E72" s="21">
        <v>20</v>
      </c>
      <c r="F72" s="21"/>
      <c r="G72">
        <v>0</v>
      </c>
      <c r="H72">
        <f>SUM(E72*G72)</f>
        <v>0</v>
      </c>
    </row>
    <row r="73" spans="1:8" ht="14" customHeight="1" x14ac:dyDescent="0.35">
      <c r="A73" s="20" t="s">
        <v>95</v>
      </c>
      <c r="B73" s="20"/>
      <c r="C73" s="20"/>
      <c r="D73" s="20"/>
      <c r="E73" s="21">
        <v>27</v>
      </c>
      <c r="F73" s="21"/>
      <c r="G73">
        <v>35</v>
      </c>
      <c r="H73">
        <f t="shared" ref="H73" si="22">SUM(E73*G73)</f>
        <v>945</v>
      </c>
    </row>
    <row r="74" spans="1:8" ht="14" customHeight="1" x14ac:dyDescent="0.35">
      <c r="A74" s="20" t="s">
        <v>89</v>
      </c>
      <c r="B74" s="20"/>
      <c r="C74" s="20"/>
      <c r="D74" s="20"/>
      <c r="E74" s="21">
        <v>518</v>
      </c>
      <c r="F74" s="21"/>
      <c r="G74">
        <v>22</v>
      </c>
      <c r="H74">
        <f>SUM(E74*G74)</f>
        <v>11396</v>
      </c>
    </row>
    <row r="75" spans="1:8" ht="14" customHeight="1" x14ac:dyDescent="0.35">
      <c r="A75" s="20" t="s">
        <v>90</v>
      </c>
      <c r="B75" s="20"/>
      <c r="C75" s="20"/>
      <c r="D75" s="20"/>
      <c r="E75" s="21">
        <v>304</v>
      </c>
      <c r="F75" s="21"/>
      <c r="G75">
        <v>22</v>
      </c>
      <c r="H75">
        <f t="shared" ref="H75" si="23">SUM(E75*G75)</f>
        <v>6688</v>
      </c>
    </row>
    <row r="76" spans="1:8" ht="14" customHeight="1" x14ac:dyDescent="0.35">
      <c r="A76" s="20" t="s">
        <v>91</v>
      </c>
      <c r="B76" s="20"/>
      <c r="C76" s="20"/>
      <c r="D76" s="20"/>
      <c r="E76" s="21">
        <v>27</v>
      </c>
      <c r="F76" s="21"/>
      <c r="G76">
        <v>9</v>
      </c>
      <c r="H76">
        <f>SUM(E76*G76)</f>
        <v>243</v>
      </c>
    </row>
    <row r="77" spans="1:8" ht="14" customHeight="1" x14ac:dyDescent="0.35">
      <c r="A77" s="20" t="s">
        <v>92</v>
      </c>
      <c r="B77" s="20"/>
      <c r="C77" s="20"/>
      <c r="D77" s="20"/>
      <c r="E77" s="21">
        <v>151</v>
      </c>
      <c r="F77" s="21"/>
      <c r="G77">
        <v>9</v>
      </c>
      <c r="H77">
        <f t="shared" ref="H77:H78" si="24">SUM(E77*G77)</f>
        <v>1359</v>
      </c>
    </row>
    <row r="78" spans="1:8" ht="14" customHeight="1" x14ac:dyDescent="0.35">
      <c r="A78" s="20" t="s">
        <v>93</v>
      </c>
      <c r="B78" s="20"/>
      <c r="C78" s="20"/>
      <c r="D78" s="20"/>
      <c r="E78" s="21">
        <v>26</v>
      </c>
      <c r="F78" s="21"/>
      <c r="G78">
        <v>9</v>
      </c>
      <c r="H78">
        <f t="shared" si="24"/>
        <v>234</v>
      </c>
    </row>
    <row r="79" spans="1:8" ht="14" customHeight="1" x14ac:dyDescent="0.35">
      <c r="A79" s="20" t="s">
        <v>113</v>
      </c>
      <c r="B79" s="20"/>
      <c r="C79" s="20"/>
      <c r="D79" s="20"/>
      <c r="E79" s="21">
        <v>9</v>
      </c>
      <c r="F79" s="21"/>
      <c r="G79">
        <v>265</v>
      </c>
      <c r="H79">
        <f>SUM(E79*G79)</f>
        <v>2385</v>
      </c>
    </row>
    <row r="80" spans="1:8" ht="14" customHeight="1" x14ac:dyDescent="0.35">
      <c r="A80" s="20" t="s">
        <v>94</v>
      </c>
      <c r="B80" s="20"/>
      <c r="C80" s="20"/>
      <c r="D80" s="20"/>
      <c r="E80" s="21">
        <v>93</v>
      </c>
      <c r="F80" s="21"/>
      <c r="G80">
        <v>10</v>
      </c>
      <c r="H80">
        <f t="shared" ref="H80:H81" si="25">SUM(E80*G80)</f>
        <v>930</v>
      </c>
    </row>
    <row r="81" spans="1:8" ht="14" customHeight="1" x14ac:dyDescent="0.35">
      <c r="A81" s="20" t="s">
        <v>114</v>
      </c>
      <c r="B81" s="20"/>
      <c r="C81" s="20"/>
      <c r="D81" s="20"/>
      <c r="E81" s="21">
        <v>3</v>
      </c>
      <c r="F81" s="21"/>
      <c r="G81">
        <v>300</v>
      </c>
      <c r="H81">
        <f t="shared" si="25"/>
        <v>900</v>
      </c>
    </row>
    <row r="82" spans="1:8" ht="14" customHeight="1" x14ac:dyDescent="0.35">
      <c r="A82" s="20" t="s">
        <v>96</v>
      </c>
      <c r="B82" s="20"/>
      <c r="C82" s="20"/>
      <c r="D82" s="20"/>
      <c r="E82" s="21">
        <v>6</v>
      </c>
      <c r="F82" s="21"/>
      <c r="G82">
        <v>450</v>
      </c>
      <c r="H82">
        <f>SUM(E82*G82)</f>
        <v>2700</v>
      </c>
    </row>
    <row r="83" spans="1:8" ht="14" customHeight="1" x14ac:dyDescent="0.35">
      <c r="A83" s="20" t="s">
        <v>97</v>
      </c>
      <c r="B83" s="20"/>
      <c r="C83" s="20"/>
      <c r="D83" s="20"/>
      <c r="E83" s="21">
        <v>215</v>
      </c>
      <c r="F83" s="21"/>
      <c r="G83">
        <v>22</v>
      </c>
      <c r="H83">
        <f t="shared" ref="H83" si="26">SUM(E83*G83)</f>
        <v>4730</v>
      </c>
    </row>
    <row r="84" spans="1:8" ht="14" customHeight="1" x14ac:dyDescent="0.35">
      <c r="A84" s="11"/>
      <c r="B84" s="11"/>
      <c r="C84" s="11"/>
      <c r="D84" s="11"/>
      <c r="E84" s="5"/>
      <c r="F84" s="6"/>
      <c r="H84">
        <f>SUM(H63:H83)</f>
        <v>43823</v>
      </c>
    </row>
    <row r="85" spans="1:8" x14ac:dyDescent="0.35">
      <c r="A85" s="18" t="s">
        <v>80</v>
      </c>
      <c r="B85" s="18"/>
      <c r="C85" s="18"/>
      <c r="D85" s="18"/>
      <c r="E85" s="18" t="s">
        <v>10</v>
      </c>
      <c r="F85" s="19"/>
    </row>
    <row r="86" spans="1:8" ht="14" customHeight="1" x14ac:dyDescent="0.35">
      <c r="A86" s="20" t="s">
        <v>98</v>
      </c>
      <c r="B86" s="20"/>
      <c r="C86" s="20"/>
      <c r="D86" s="20"/>
      <c r="E86" s="21">
        <v>12</v>
      </c>
      <c r="F86" s="21"/>
      <c r="G86">
        <v>55</v>
      </c>
      <c r="H86">
        <f>SUM(E86*G86)</f>
        <v>660</v>
      </c>
    </row>
    <row r="87" spans="1:8" ht="14" customHeight="1" x14ac:dyDescent="0.35">
      <c r="A87" s="20" t="s">
        <v>99</v>
      </c>
      <c r="B87" s="20"/>
      <c r="C87" s="20"/>
      <c r="D87" s="20"/>
      <c r="E87" s="21">
        <v>34</v>
      </c>
      <c r="F87" s="21"/>
      <c r="G87">
        <v>18</v>
      </c>
      <c r="H87">
        <f t="shared" ref="H87" si="27">SUM(E87*G87)</f>
        <v>612</v>
      </c>
    </row>
    <row r="88" spans="1:8" ht="14" customHeight="1" x14ac:dyDescent="0.35">
      <c r="A88" s="8"/>
      <c r="B88" s="8"/>
      <c r="C88" s="8"/>
      <c r="D88" s="8"/>
      <c r="E88" s="5"/>
      <c r="F88" s="6"/>
      <c r="H88">
        <f>SUM(H86:H87)</f>
        <v>1272</v>
      </c>
    </row>
    <row r="89" spans="1:8" x14ac:dyDescent="0.35">
      <c r="A89" s="18" t="s">
        <v>35</v>
      </c>
      <c r="B89" s="18"/>
      <c r="C89" s="18"/>
      <c r="D89" s="18"/>
      <c r="E89" s="18" t="s">
        <v>10</v>
      </c>
      <c r="F89" s="19"/>
    </row>
    <row r="90" spans="1:8" ht="14" customHeight="1" x14ac:dyDescent="0.35">
      <c r="A90" s="20" t="s">
        <v>126</v>
      </c>
      <c r="B90" s="20"/>
      <c r="C90" s="20"/>
      <c r="D90" s="20"/>
      <c r="E90" s="21">
        <f>177000/120</f>
        <v>1475</v>
      </c>
      <c r="F90" s="21"/>
      <c r="G90">
        <v>40</v>
      </c>
      <c r="H90">
        <f>SUM(E90*G90)</f>
        <v>59000</v>
      </c>
    </row>
    <row r="91" spans="1:8" ht="14" customHeight="1" x14ac:dyDescent="0.35">
      <c r="A91" s="20" t="s">
        <v>108</v>
      </c>
      <c r="B91" s="20"/>
      <c r="C91" s="20"/>
      <c r="D91" s="20"/>
      <c r="E91" s="21">
        <f>11000*4/160</f>
        <v>275</v>
      </c>
      <c r="F91" s="21"/>
      <c r="G91">
        <v>30</v>
      </c>
      <c r="H91">
        <f>SUM(E91*G91)</f>
        <v>8250</v>
      </c>
    </row>
    <row r="92" spans="1:8" ht="14" customHeight="1" x14ac:dyDescent="0.35">
      <c r="A92" s="20" t="s">
        <v>109</v>
      </c>
      <c r="B92" s="20"/>
      <c r="C92" s="20"/>
      <c r="D92" s="20"/>
      <c r="E92" s="21">
        <v>5</v>
      </c>
      <c r="F92" s="21"/>
      <c r="G92">
        <v>30</v>
      </c>
      <c r="H92">
        <f>SUM(E92*G92)</f>
        <v>150</v>
      </c>
    </row>
    <row r="93" spans="1:8" ht="14" customHeight="1" x14ac:dyDescent="0.35">
      <c r="A93" s="12"/>
      <c r="B93" s="12"/>
      <c r="C93" s="12"/>
      <c r="D93" s="12"/>
      <c r="E93" s="5"/>
      <c r="F93" s="6"/>
      <c r="H93">
        <f>SUM(H90:H92)</f>
        <v>67400</v>
      </c>
    </row>
    <row r="94" spans="1:8" x14ac:dyDescent="0.35">
      <c r="A94" s="18" t="s">
        <v>123</v>
      </c>
      <c r="B94" s="18"/>
      <c r="C94" s="18"/>
      <c r="D94" s="18"/>
      <c r="E94" s="18" t="s">
        <v>10</v>
      </c>
      <c r="F94" s="19"/>
    </row>
    <row r="95" spans="1:8" ht="14" customHeight="1" x14ac:dyDescent="0.35">
      <c r="A95" s="20" t="s">
        <v>124</v>
      </c>
      <c r="B95" s="20"/>
      <c r="C95" s="20"/>
      <c r="D95" s="20"/>
      <c r="E95" s="21">
        <v>90</v>
      </c>
      <c r="F95" s="21"/>
      <c r="G95">
        <v>85</v>
      </c>
      <c r="H95">
        <f>SUM(E95*G95)</f>
        <v>7650</v>
      </c>
    </row>
    <row r="96" spans="1:8" ht="14" customHeight="1" x14ac:dyDescent="0.35">
      <c r="A96" s="13"/>
      <c r="B96" s="13"/>
      <c r="C96" s="13"/>
      <c r="D96" s="13"/>
      <c r="E96" s="5"/>
      <c r="F96" s="6"/>
      <c r="H96">
        <f>SUM(H95)</f>
        <v>7650</v>
      </c>
    </row>
    <row r="97" spans="1:9" x14ac:dyDescent="0.35">
      <c r="A97" s="18" t="s">
        <v>129</v>
      </c>
      <c r="B97" s="18"/>
      <c r="C97" s="18"/>
      <c r="D97" s="18"/>
      <c r="E97" s="18" t="s">
        <v>10</v>
      </c>
      <c r="F97" s="19"/>
    </row>
    <row r="98" spans="1:9" ht="14" customHeight="1" x14ac:dyDescent="0.35">
      <c r="A98" s="20" t="s">
        <v>130</v>
      </c>
      <c r="B98" s="20"/>
      <c r="C98" s="20"/>
      <c r="D98" s="20"/>
      <c r="E98" s="21">
        <v>3</v>
      </c>
      <c r="F98" s="21"/>
      <c r="G98">
        <v>450</v>
      </c>
      <c r="H98">
        <f>SUM(E98*G98)</f>
        <v>1350</v>
      </c>
    </row>
    <row r="99" spans="1:9" ht="14" customHeight="1" x14ac:dyDescent="0.35">
      <c r="A99" s="11"/>
      <c r="B99" s="11"/>
      <c r="C99" s="11"/>
      <c r="D99" s="11"/>
      <c r="E99" s="5"/>
      <c r="F99" s="6"/>
      <c r="H99">
        <f>SUM(H98)</f>
        <v>1350</v>
      </c>
    </row>
    <row r="100" spans="1:9" x14ac:dyDescent="0.35">
      <c r="A100" s="18" t="s">
        <v>100</v>
      </c>
      <c r="B100" s="18"/>
      <c r="C100" s="18"/>
      <c r="D100" s="18"/>
      <c r="E100" s="18" t="s">
        <v>10</v>
      </c>
      <c r="F100" s="19"/>
    </row>
    <row r="101" spans="1:9" ht="14" customHeight="1" x14ac:dyDescent="0.35">
      <c r="A101" s="20" t="s">
        <v>101</v>
      </c>
      <c r="B101" s="20"/>
      <c r="C101" s="20"/>
      <c r="D101" s="20"/>
      <c r="E101" s="21">
        <v>1800</v>
      </c>
      <c r="F101" s="21"/>
      <c r="G101">
        <v>0.55000000000000004</v>
      </c>
      <c r="H101">
        <f>SUM(E101*G101)</f>
        <v>990.00000000000011</v>
      </c>
    </row>
    <row r="102" spans="1:9" ht="14" customHeight="1" x14ac:dyDescent="0.35">
      <c r="A102" s="12"/>
      <c r="B102" s="12"/>
      <c r="C102" s="12"/>
      <c r="D102" s="12"/>
      <c r="E102" s="5"/>
      <c r="F102" s="6"/>
      <c r="H102">
        <f>SUM(H101)</f>
        <v>990.00000000000011</v>
      </c>
    </row>
    <row r="103" spans="1:9" x14ac:dyDescent="0.35">
      <c r="A103" s="18" t="s">
        <v>106</v>
      </c>
      <c r="B103" s="18"/>
      <c r="C103" s="18"/>
      <c r="D103" s="18"/>
      <c r="E103" s="18" t="s">
        <v>10</v>
      </c>
      <c r="F103" s="19"/>
    </row>
    <row r="104" spans="1:9" ht="14" customHeight="1" x14ac:dyDescent="0.35">
      <c r="A104" s="20" t="s">
        <v>107</v>
      </c>
      <c r="B104" s="20"/>
      <c r="C104" s="20"/>
      <c r="D104" s="20"/>
      <c r="E104" s="21">
        <v>69875</v>
      </c>
      <c r="F104" s="21"/>
      <c r="G104">
        <v>0.3</v>
      </c>
      <c r="H104">
        <f>SUM(E104*G104)</f>
        <v>20962.5</v>
      </c>
    </row>
    <row r="105" spans="1:9" ht="14" customHeight="1" x14ac:dyDescent="0.35">
      <c r="A105" s="12"/>
      <c r="B105" s="12"/>
      <c r="C105" s="12"/>
      <c r="D105" s="12"/>
      <c r="E105" s="5"/>
      <c r="F105" s="6"/>
      <c r="H105">
        <f>SUM(H104)</f>
        <v>20962.5</v>
      </c>
    </row>
    <row r="106" spans="1:9" x14ac:dyDescent="0.35">
      <c r="A106" s="18" t="s">
        <v>110</v>
      </c>
      <c r="B106" s="18"/>
      <c r="C106" s="18"/>
      <c r="D106" s="18"/>
      <c r="E106" s="18" t="s">
        <v>10</v>
      </c>
      <c r="F106" s="19"/>
    </row>
    <row r="107" spans="1:9" ht="14" customHeight="1" x14ac:dyDescent="0.35">
      <c r="A107" s="20" t="s">
        <v>111</v>
      </c>
      <c r="B107" s="20"/>
      <c r="C107" s="20"/>
      <c r="D107" s="20"/>
      <c r="E107" s="21">
        <v>390</v>
      </c>
      <c r="F107" s="21"/>
      <c r="G107">
        <v>8</v>
      </c>
      <c r="H107">
        <f>SUM(E107*G107)</f>
        <v>3120</v>
      </c>
    </row>
    <row r="108" spans="1:9" ht="14" customHeight="1" x14ac:dyDescent="0.35">
      <c r="A108" s="9"/>
      <c r="B108" s="9"/>
      <c r="C108" s="9"/>
      <c r="D108" s="9"/>
      <c r="E108" s="5"/>
      <c r="F108" s="6"/>
      <c r="H108">
        <f>SUM(H107:H107)</f>
        <v>3120</v>
      </c>
    </row>
    <row r="109" spans="1:9" x14ac:dyDescent="0.35">
      <c r="A109" s="18" t="s">
        <v>13</v>
      </c>
      <c r="B109" s="18"/>
      <c r="C109" s="18"/>
      <c r="D109" s="18"/>
      <c r="E109" s="18"/>
      <c r="F109" s="19"/>
      <c r="H109" t="s">
        <v>11</v>
      </c>
      <c r="I109">
        <f>SUM(H20,H28,H36,H47,H53,H61,H84,H88,H93,H96,H99,H102,H105,H108)</f>
        <v>320250.5</v>
      </c>
    </row>
    <row r="110" spans="1:9" x14ac:dyDescent="0.35">
      <c r="A110" s="15" t="s">
        <v>26</v>
      </c>
      <c r="B110" s="16"/>
      <c r="C110" s="16"/>
      <c r="D110" s="16"/>
      <c r="E110" s="16"/>
      <c r="F110" s="17"/>
      <c r="H110" t="s">
        <v>13</v>
      </c>
      <c r="I110">
        <v>112000</v>
      </c>
    </row>
    <row r="111" spans="1:9" x14ac:dyDescent="0.35">
      <c r="A111" s="15" t="s">
        <v>27</v>
      </c>
      <c r="B111" s="16"/>
      <c r="C111" s="16"/>
      <c r="D111" s="16"/>
      <c r="E111" s="16"/>
      <c r="F111" s="17"/>
      <c r="H111" t="s">
        <v>21</v>
      </c>
      <c r="I111">
        <v>76800</v>
      </c>
    </row>
    <row r="112" spans="1:9" x14ac:dyDescent="0.35">
      <c r="A112" s="15" t="s">
        <v>28</v>
      </c>
      <c r="B112" s="16"/>
      <c r="C112" s="16"/>
      <c r="D112" s="16"/>
      <c r="E112" s="16"/>
      <c r="F112" s="17"/>
      <c r="H112" t="s">
        <v>22</v>
      </c>
      <c r="I112">
        <v>15000</v>
      </c>
    </row>
    <row r="113" spans="1:9" x14ac:dyDescent="0.35">
      <c r="A113" s="15" t="s">
        <v>29</v>
      </c>
      <c r="B113" s="16"/>
      <c r="C113" s="16"/>
      <c r="D113" s="16"/>
      <c r="E113" s="16"/>
      <c r="F113" s="17"/>
      <c r="H113" t="s">
        <v>11</v>
      </c>
      <c r="I113">
        <f>SUM(I109:I112)</f>
        <v>524050.5</v>
      </c>
    </row>
    <row r="114" spans="1:9" x14ac:dyDescent="0.35">
      <c r="A114" s="15" t="s">
        <v>30</v>
      </c>
      <c r="B114" s="16"/>
      <c r="C114" s="16"/>
      <c r="D114" s="16"/>
      <c r="E114" s="16"/>
      <c r="F114" s="17"/>
      <c r="H114" t="s">
        <v>23</v>
      </c>
      <c r="I114">
        <f>I113*1.25</f>
        <v>655063.125</v>
      </c>
    </row>
    <row r="115" spans="1:9" x14ac:dyDescent="0.35">
      <c r="A115" s="15" t="s">
        <v>31</v>
      </c>
      <c r="B115" s="16"/>
      <c r="C115" s="16"/>
      <c r="D115" s="16"/>
      <c r="E115" s="16"/>
      <c r="F115" s="17"/>
    </row>
    <row r="116" spans="1:9" x14ac:dyDescent="0.35">
      <c r="A116" s="15" t="s">
        <v>32</v>
      </c>
      <c r="B116" s="16"/>
      <c r="C116" s="16"/>
      <c r="D116" s="16"/>
      <c r="E116" s="16"/>
      <c r="F116" s="17"/>
    </row>
    <row r="117" spans="1:9" ht="15" thickBot="1" x14ac:dyDescent="0.4">
      <c r="A117" s="1"/>
      <c r="B117" s="1"/>
      <c r="C117" s="1"/>
      <c r="D117" s="1"/>
      <c r="E117" s="1"/>
      <c r="F117" s="1"/>
    </row>
    <row r="118" spans="1:9" x14ac:dyDescent="0.35">
      <c r="A118" s="22" t="s">
        <v>11</v>
      </c>
      <c r="B118" s="23"/>
      <c r="C118" s="23"/>
      <c r="D118" s="24"/>
      <c r="E118" s="22">
        <v>655065</v>
      </c>
      <c r="F118" s="24"/>
    </row>
    <row r="119" spans="1:9" x14ac:dyDescent="0.35">
      <c r="A119" s="2"/>
      <c r="B119" s="2"/>
      <c r="C119" s="2"/>
      <c r="D119" s="2"/>
      <c r="E119" s="2"/>
      <c r="F119" s="2"/>
    </row>
    <row r="120" spans="1:9" x14ac:dyDescent="0.35">
      <c r="A120" s="31" t="s">
        <v>12</v>
      </c>
      <c r="B120" s="31"/>
      <c r="C120" s="31"/>
      <c r="D120" s="31"/>
      <c r="E120" s="31"/>
      <c r="F120" s="31"/>
    </row>
    <row r="121" spans="1:9" x14ac:dyDescent="0.35">
      <c r="A121" s="15" t="s">
        <v>14</v>
      </c>
      <c r="B121" s="16"/>
      <c r="C121" s="16"/>
      <c r="D121" s="16"/>
      <c r="E121" s="16"/>
      <c r="F121" s="17"/>
    </row>
    <row r="122" spans="1:9" x14ac:dyDescent="0.35">
      <c r="A122" s="15" t="s">
        <v>15</v>
      </c>
      <c r="B122" s="16"/>
      <c r="C122" s="16"/>
      <c r="D122" s="16"/>
      <c r="E122" s="16"/>
      <c r="F122" s="17"/>
    </row>
    <row r="123" spans="1:9" x14ac:dyDescent="0.35">
      <c r="A123" s="15" t="s">
        <v>16</v>
      </c>
      <c r="B123" s="16"/>
      <c r="C123" s="16"/>
      <c r="D123" s="16"/>
      <c r="E123" s="16"/>
      <c r="F123" s="17"/>
    </row>
    <row r="124" spans="1:9" x14ac:dyDescent="0.35">
      <c r="A124" s="15" t="s">
        <v>17</v>
      </c>
      <c r="B124" s="16"/>
      <c r="C124" s="16"/>
      <c r="D124" s="16"/>
      <c r="E124" s="16"/>
      <c r="F124" s="17"/>
    </row>
    <row r="125" spans="1:9" x14ac:dyDescent="0.35">
      <c r="A125" s="15" t="s">
        <v>18</v>
      </c>
      <c r="B125" s="16"/>
      <c r="C125" s="16"/>
      <c r="D125" s="16"/>
      <c r="E125" s="16"/>
      <c r="F125" s="17"/>
    </row>
    <row r="126" spans="1:9" x14ac:dyDescent="0.35">
      <c r="A126" s="15" t="s">
        <v>19</v>
      </c>
      <c r="B126" s="16"/>
      <c r="C126" s="16"/>
      <c r="D126" s="16"/>
      <c r="E126" s="16"/>
      <c r="F126" s="17"/>
    </row>
    <row r="127" spans="1:9" x14ac:dyDescent="0.35">
      <c r="A127" s="15" t="s">
        <v>20</v>
      </c>
      <c r="B127" s="16"/>
      <c r="C127" s="16"/>
      <c r="D127" s="16"/>
      <c r="E127" s="16"/>
      <c r="F127" s="17"/>
    </row>
    <row r="128" spans="1:9" x14ac:dyDescent="0.35">
      <c r="A128" s="15" t="s">
        <v>116</v>
      </c>
      <c r="B128" s="16"/>
      <c r="C128" s="16"/>
      <c r="D128" s="16"/>
      <c r="E128" s="16"/>
      <c r="F128" s="17"/>
    </row>
    <row r="129" spans="1:6" x14ac:dyDescent="0.35">
      <c r="A129" s="15" t="s">
        <v>117</v>
      </c>
      <c r="B129" s="16"/>
      <c r="C129" s="16"/>
      <c r="D129" s="16"/>
      <c r="E129" s="16"/>
      <c r="F129" s="17"/>
    </row>
    <row r="130" spans="1:6" x14ac:dyDescent="0.35">
      <c r="A130" s="15" t="s">
        <v>115</v>
      </c>
      <c r="B130" s="16"/>
      <c r="C130" s="16"/>
      <c r="D130" s="16"/>
      <c r="E130" s="16"/>
      <c r="F130" s="17"/>
    </row>
    <row r="131" spans="1:6" x14ac:dyDescent="0.35">
      <c r="A131" s="15" t="s">
        <v>118</v>
      </c>
      <c r="B131" s="16"/>
      <c r="C131" s="16"/>
      <c r="D131" s="16"/>
      <c r="E131" s="16"/>
      <c r="F131" s="17"/>
    </row>
    <row r="132" spans="1:6" x14ac:dyDescent="0.35">
      <c r="A132" s="15" t="s">
        <v>119</v>
      </c>
      <c r="B132" s="16"/>
      <c r="C132" s="16"/>
      <c r="D132" s="16"/>
      <c r="E132" s="16"/>
      <c r="F132" s="17"/>
    </row>
    <row r="133" spans="1:6" x14ac:dyDescent="0.35">
      <c r="A133" s="15" t="s">
        <v>120</v>
      </c>
      <c r="B133" s="16"/>
      <c r="C133" s="16"/>
      <c r="D133" s="16"/>
      <c r="E133" s="16"/>
      <c r="F133" s="17"/>
    </row>
    <row r="134" spans="1:6" x14ac:dyDescent="0.35">
      <c r="A134" s="15" t="s">
        <v>121</v>
      </c>
      <c r="B134" s="16"/>
      <c r="C134" s="16"/>
      <c r="D134" s="16"/>
      <c r="E134" s="16"/>
      <c r="F134" s="17"/>
    </row>
    <row r="135" spans="1:6" x14ac:dyDescent="0.35">
      <c r="A135" s="15" t="s">
        <v>122</v>
      </c>
      <c r="B135" s="16"/>
      <c r="C135" s="16"/>
      <c r="D135" s="16"/>
      <c r="E135" s="16"/>
      <c r="F135" s="17"/>
    </row>
    <row r="136" spans="1:6" x14ac:dyDescent="0.35">
      <c r="A136" s="28" t="s">
        <v>25</v>
      </c>
      <c r="B136" s="29"/>
      <c r="C136" s="29"/>
      <c r="D136" s="29"/>
      <c r="E136" s="29"/>
      <c r="F136" s="30"/>
    </row>
    <row r="137" spans="1:6" x14ac:dyDescent="0.35">
      <c r="A137" s="14"/>
      <c r="B137" s="14"/>
      <c r="C137" s="14"/>
      <c r="D137" s="14"/>
      <c r="E137" s="14"/>
      <c r="F137" s="14"/>
    </row>
    <row r="138" spans="1:6" x14ac:dyDescent="0.35">
      <c r="A138" s="1"/>
      <c r="B138" s="1"/>
      <c r="C138" s="1"/>
      <c r="D138" s="1"/>
      <c r="E138" s="1"/>
      <c r="F138" s="1"/>
    </row>
    <row r="139" spans="1:6" x14ac:dyDescent="0.35">
      <c r="A139" s="18" t="s">
        <v>103</v>
      </c>
      <c r="B139" s="18"/>
      <c r="C139" s="18"/>
      <c r="D139" s="18"/>
      <c r="E139" s="18" t="s">
        <v>10</v>
      </c>
      <c r="F139" s="19"/>
    </row>
    <row r="140" spans="1:6" ht="14" customHeight="1" x14ac:dyDescent="0.35">
      <c r="A140" s="20" t="s">
        <v>104</v>
      </c>
      <c r="B140" s="20"/>
      <c r="C140" s="20"/>
      <c r="D140" s="20"/>
      <c r="E140" s="21" t="s">
        <v>105</v>
      </c>
      <c r="F140" s="21"/>
    </row>
    <row r="141" spans="1:6" ht="15" thickBot="1" x14ac:dyDescent="0.4">
      <c r="A141" s="1"/>
      <c r="B141" s="1"/>
      <c r="C141" s="1"/>
      <c r="D141" s="1"/>
      <c r="E141" s="1"/>
      <c r="F141" s="1"/>
    </row>
    <row r="142" spans="1:6" x14ac:dyDescent="0.35">
      <c r="A142" s="22" t="s">
        <v>11</v>
      </c>
      <c r="B142" s="23"/>
      <c r="C142" s="23"/>
      <c r="D142" s="24"/>
      <c r="E142" s="22">
        <v>16750</v>
      </c>
      <c r="F142" s="24"/>
    </row>
    <row r="143" spans="1:6" x14ac:dyDescent="0.35">
      <c r="A143" s="2"/>
      <c r="B143" s="2"/>
      <c r="C143" s="2"/>
      <c r="D143" s="2"/>
      <c r="E143" s="2"/>
      <c r="F143" s="2"/>
    </row>
    <row r="145" spans="1:6" x14ac:dyDescent="0.35">
      <c r="A145" s="1"/>
      <c r="B145" s="1"/>
      <c r="C145" s="1"/>
      <c r="D145" s="1"/>
      <c r="E145" s="1"/>
      <c r="F145" s="1"/>
    </row>
    <row r="146" spans="1:6" x14ac:dyDescent="0.35">
      <c r="A146" s="18" t="s">
        <v>103</v>
      </c>
      <c r="B146" s="18"/>
      <c r="C146" s="18"/>
      <c r="D146" s="18"/>
      <c r="E146" s="18" t="s">
        <v>10</v>
      </c>
      <c r="F146" s="19"/>
    </row>
    <row r="147" spans="1:6" x14ac:dyDescent="0.35">
      <c r="A147" s="20" t="s">
        <v>132</v>
      </c>
      <c r="B147" s="20"/>
      <c r="C147" s="20"/>
      <c r="D147" s="20"/>
      <c r="E147" s="21" t="s">
        <v>131</v>
      </c>
      <c r="F147" s="21"/>
    </row>
    <row r="148" spans="1:6" ht="15" thickBot="1" x14ac:dyDescent="0.4">
      <c r="A148" s="1"/>
      <c r="B148" s="1"/>
      <c r="C148" s="1"/>
      <c r="D148" s="1"/>
      <c r="E148" s="1"/>
      <c r="F148" s="1"/>
    </row>
    <row r="149" spans="1:6" x14ac:dyDescent="0.35">
      <c r="A149" s="22" t="s">
        <v>11</v>
      </c>
      <c r="B149" s="23"/>
      <c r="C149" s="23"/>
      <c r="D149" s="24"/>
      <c r="E149" s="22">
        <v>5720</v>
      </c>
      <c r="F149" s="24"/>
    </row>
    <row r="150" spans="1:6" x14ac:dyDescent="0.35">
      <c r="A150" s="2"/>
      <c r="B150" s="2"/>
      <c r="C150" s="2"/>
      <c r="D150" s="2"/>
      <c r="E150" s="2"/>
      <c r="F150" s="2"/>
    </row>
    <row r="152" spans="1:6" x14ac:dyDescent="0.35">
      <c r="A152" s="1"/>
      <c r="B152" s="1"/>
      <c r="C152" s="1"/>
      <c r="D152" s="1"/>
      <c r="E152" s="1"/>
      <c r="F152" s="1"/>
    </row>
    <row r="153" spans="1:6" x14ac:dyDescent="0.35">
      <c r="A153" s="18" t="s">
        <v>133</v>
      </c>
      <c r="B153" s="18"/>
      <c r="C153" s="18"/>
      <c r="D153" s="18"/>
      <c r="E153" s="18" t="s">
        <v>10</v>
      </c>
      <c r="F153" s="19"/>
    </row>
    <row r="154" spans="1:6" x14ac:dyDescent="0.35">
      <c r="A154" s="20" t="s">
        <v>134</v>
      </c>
      <c r="B154" s="20"/>
      <c r="C154" s="20"/>
      <c r="D154" s="20"/>
      <c r="E154" s="21">
        <v>1</v>
      </c>
      <c r="F154" s="21"/>
    </row>
    <row r="155" spans="1:6" ht="15" thickBot="1" x14ac:dyDescent="0.4">
      <c r="A155" s="1"/>
      <c r="B155" s="1"/>
      <c r="C155" s="1"/>
      <c r="D155" s="1"/>
      <c r="E155" s="1"/>
      <c r="F155" s="1"/>
    </row>
    <row r="156" spans="1:6" x14ac:dyDescent="0.35">
      <c r="A156" s="22" t="s">
        <v>11</v>
      </c>
      <c r="B156" s="23"/>
      <c r="C156" s="23"/>
      <c r="D156" s="24"/>
      <c r="E156" s="22">
        <v>2000</v>
      </c>
      <c r="F156" s="24"/>
    </row>
    <row r="157" spans="1:6" x14ac:dyDescent="0.35">
      <c r="A157" s="2"/>
      <c r="B157" s="2"/>
      <c r="C157" s="2"/>
      <c r="D157" s="2"/>
      <c r="E157" s="2"/>
      <c r="F157" s="2"/>
    </row>
    <row r="159" spans="1:6" x14ac:dyDescent="0.35">
      <c r="A159" s="1"/>
      <c r="B159" s="1"/>
      <c r="C159" s="1"/>
      <c r="D159" s="1"/>
      <c r="E159" s="1"/>
      <c r="F159" s="1"/>
    </row>
    <row r="160" spans="1:6" x14ac:dyDescent="0.35">
      <c r="A160" s="18" t="s">
        <v>135</v>
      </c>
      <c r="B160" s="18"/>
      <c r="C160" s="18"/>
      <c r="D160" s="18"/>
      <c r="E160" s="18" t="s">
        <v>10</v>
      </c>
      <c r="F160" s="19"/>
    </row>
    <row r="161" spans="1:6" x14ac:dyDescent="0.35">
      <c r="A161" s="20" t="s">
        <v>139</v>
      </c>
      <c r="B161" s="20"/>
      <c r="C161" s="20"/>
      <c r="D161" s="20"/>
      <c r="E161" s="21">
        <v>3</v>
      </c>
      <c r="F161" s="21"/>
    </row>
    <row r="162" spans="1:6" ht="15" thickBot="1" x14ac:dyDescent="0.4">
      <c r="A162" s="1"/>
      <c r="B162" s="1"/>
      <c r="C162" s="1"/>
      <c r="D162" s="1"/>
      <c r="E162" s="1"/>
      <c r="F162" s="1"/>
    </row>
    <row r="163" spans="1:6" x14ac:dyDescent="0.35">
      <c r="A163" s="22" t="s">
        <v>11</v>
      </c>
      <c r="B163" s="23"/>
      <c r="C163" s="23"/>
      <c r="D163" s="24"/>
      <c r="E163" s="22">
        <v>16500</v>
      </c>
      <c r="F163" s="24"/>
    </row>
    <row r="164" spans="1:6" x14ac:dyDescent="0.35">
      <c r="A164" s="2"/>
      <c r="B164" s="2"/>
      <c r="C164" s="2"/>
      <c r="D164" s="2"/>
      <c r="E164" s="2"/>
      <c r="F164" s="2"/>
    </row>
    <row r="166" spans="1:6" x14ac:dyDescent="0.35">
      <c r="A166" s="1"/>
      <c r="B166" s="1"/>
      <c r="C166" s="1"/>
      <c r="D166" s="1"/>
      <c r="E166" s="1"/>
      <c r="F166" s="1"/>
    </row>
    <row r="167" spans="1:6" x14ac:dyDescent="0.35">
      <c r="A167" s="18" t="s">
        <v>136</v>
      </c>
      <c r="B167" s="18"/>
      <c r="C167" s="18"/>
      <c r="D167" s="18"/>
      <c r="E167" s="18" t="s">
        <v>10</v>
      </c>
      <c r="F167" s="19"/>
    </row>
    <row r="168" spans="1:6" x14ac:dyDescent="0.35">
      <c r="A168" s="20" t="s">
        <v>137</v>
      </c>
      <c r="B168" s="20"/>
      <c r="C168" s="20"/>
      <c r="D168" s="20"/>
      <c r="E168" s="21" t="s">
        <v>138</v>
      </c>
      <c r="F168" s="21"/>
    </row>
    <row r="169" spans="1:6" ht="15" thickBot="1" x14ac:dyDescent="0.4">
      <c r="A169" s="1"/>
      <c r="B169" s="1"/>
      <c r="C169" s="1"/>
      <c r="D169" s="1"/>
      <c r="E169" s="1"/>
      <c r="F169" s="1"/>
    </row>
    <row r="170" spans="1:6" x14ac:dyDescent="0.35">
      <c r="A170" s="22" t="s">
        <v>11</v>
      </c>
      <c r="B170" s="23"/>
      <c r="C170" s="23"/>
      <c r="D170" s="24"/>
      <c r="E170" s="22">
        <v>55200</v>
      </c>
      <c r="F170" s="24"/>
    </row>
    <row r="171" spans="1:6" x14ac:dyDescent="0.35">
      <c r="A171" s="2"/>
      <c r="B171" s="2"/>
      <c r="C171" s="2"/>
      <c r="D171" s="2"/>
      <c r="E171" s="2"/>
      <c r="F171" s="2"/>
    </row>
    <row r="173" spans="1:6" ht="15" thickBot="1" x14ac:dyDescent="0.4">
      <c r="A173" s="1"/>
      <c r="B173" s="1"/>
      <c r="C173" s="1"/>
      <c r="D173" s="1"/>
      <c r="E173" s="1"/>
      <c r="F173" s="1"/>
    </row>
    <row r="174" spans="1:6" x14ac:dyDescent="0.35">
      <c r="A174" s="22" t="s">
        <v>140</v>
      </c>
      <c r="B174" s="23"/>
      <c r="C174" s="23"/>
      <c r="D174" s="24"/>
      <c r="E174" s="22">
        <f>SUM(E118,E142,E149,E156,E163,E170)</f>
        <v>751235</v>
      </c>
      <c r="F174" s="24"/>
    </row>
    <row r="175" spans="1:6" x14ac:dyDescent="0.35">
      <c r="A175" s="2"/>
      <c r="B175" s="2"/>
      <c r="C175" s="2"/>
      <c r="D175" s="2"/>
      <c r="E175" s="2"/>
      <c r="F175" s="2"/>
    </row>
  </sheetData>
  <mergeCells count="239">
    <mergeCell ref="A168:D168"/>
    <mergeCell ref="E168:F168"/>
    <mergeCell ref="A170:D170"/>
    <mergeCell ref="E170:F170"/>
    <mergeCell ref="A174:D174"/>
    <mergeCell ref="E174:F174"/>
    <mergeCell ref="A156:D156"/>
    <mergeCell ref="E156:F156"/>
    <mergeCell ref="A160:D160"/>
    <mergeCell ref="E160:F160"/>
    <mergeCell ref="A161:D161"/>
    <mergeCell ref="E161:F161"/>
    <mergeCell ref="A163:D163"/>
    <mergeCell ref="E163:F163"/>
    <mergeCell ref="A167:D167"/>
    <mergeCell ref="E167:F167"/>
    <mergeCell ref="A146:D146"/>
    <mergeCell ref="E146:F146"/>
    <mergeCell ref="A147:D147"/>
    <mergeCell ref="E147:F147"/>
    <mergeCell ref="A149:D149"/>
    <mergeCell ref="E149:F149"/>
    <mergeCell ref="A153:D153"/>
    <mergeCell ref="E153:F153"/>
    <mergeCell ref="A154:D154"/>
    <mergeCell ref="E154:F154"/>
    <mergeCell ref="A92:D92"/>
    <mergeCell ref="E92:F92"/>
    <mergeCell ref="A86:D86"/>
    <mergeCell ref="E86:F86"/>
    <mergeCell ref="A87:D87"/>
    <mergeCell ref="E87:F87"/>
    <mergeCell ref="A91:D91"/>
    <mergeCell ref="E91:F91"/>
    <mergeCell ref="A89:D89"/>
    <mergeCell ref="E89:F89"/>
    <mergeCell ref="A90:D90"/>
    <mergeCell ref="E90:F90"/>
    <mergeCell ref="A82:D82"/>
    <mergeCell ref="E82:F82"/>
    <mergeCell ref="A83:D83"/>
    <mergeCell ref="E83:F83"/>
    <mergeCell ref="A85:D85"/>
    <mergeCell ref="E85:F85"/>
    <mergeCell ref="A79:D79"/>
    <mergeCell ref="E79:F79"/>
    <mergeCell ref="A80:D80"/>
    <mergeCell ref="E80:F80"/>
    <mergeCell ref="A81:D81"/>
    <mergeCell ref="E81:F81"/>
    <mergeCell ref="A76:D76"/>
    <mergeCell ref="E76:F76"/>
    <mergeCell ref="A77:D77"/>
    <mergeCell ref="E77:F77"/>
    <mergeCell ref="A78:D78"/>
    <mergeCell ref="E78:F78"/>
    <mergeCell ref="A73:D73"/>
    <mergeCell ref="E73:F73"/>
    <mergeCell ref="A74:D74"/>
    <mergeCell ref="E74:F74"/>
    <mergeCell ref="A75:D75"/>
    <mergeCell ref="E75:F75"/>
    <mergeCell ref="A70:D70"/>
    <mergeCell ref="E70:F70"/>
    <mergeCell ref="A71:D71"/>
    <mergeCell ref="E71:F71"/>
    <mergeCell ref="A72:D72"/>
    <mergeCell ref="E72:F72"/>
    <mergeCell ref="A67:D67"/>
    <mergeCell ref="E67:F67"/>
    <mergeCell ref="A68:D68"/>
    <mergeCell ref="E68:F68"/>
    <mergeCell ref="A69:D69"/>
    <mergeCell ref="E69:F69"/>
    <mergeCell ref="A64:D64"/>
    <mergeCell ref="E64:F64"/>
    <mergeCell ref="A65:D65"/>
    <mergeCell ref="E65:F65"/>
    <mergeCell ref="A66:D66"/>
    <mergeCell ref="E66:F66"/>
    <mergeCell ref="A60:D60"/>
    <mergeCell ref="E60:F60"/>
    <mergeCell ref="A62:D62"/>
    <mergeCell ref="E62:F62"/>
    <mergeCell ref="A63:D63"/>
    <mergeCell ref="E63:F63"/>
    <mergeCell ref="A57:D57"/>
    <mergeCell ref="E57:F57"/>
    <mergeCell ref="A58:D58"/>
    <mergeCell ref="E58:F58"/>
    <mergeCell ref="A59:D59"/>
    <mergeCell ref="E59:F59"/>
    <mergeCell ref="A54:D54"/>
    <mergeCell ref="E54:F54"/>
    <mergeCell ref="A55:D55"/>
    <mergeCell ref="E55:F55"/>
    <mergeCell ref="A56:D56"/>
    <mergeCell ref="E56:F56"/>
    <mergeCell ref="A51:D51"/>
    <mergeCell ref="E51:F51"/>
    <mergeCell ref="A52:D52"/>
    <mergeCell ref="E52:F52"/>
    <mergeCell ref="A48:D48"/>
    <mergeCell ref="E48:F48"/>
    <mergeCell ref="A49:D49"/>
    <mergeCell ref="E49:F49"/>
    <mergeCell ref="A50:D50"/>
    <mergeCell ref="E50:F50"/>
    <mergeCell ref="A45:D45"/>
    <mergeCell ref="E45:F45"/>
    <mergeCell ref="A46:D46"/>
    <mergeCell ref="E46:F46"/>
    <mergeCell ref="A18:D18"/>
    <mergeCell ref="E18:F18"/>
    <mergeCell ref="A19:D19"/>
    <mergeCell ref="E19:F19"/>
    <mergeCell ref="A43:D43"/>
    <mergeCell ref="E43:F43"/>
    <mergeCell ref="E34:F34"/>
    <mergeCell ref="A35:D35"/>
    <mergeCell ref="E35:F35"/>
    <mergeCell ref="E21:F21"/>
    <mergeCell ref="A34:D34"/>
    <mergeCell ref="E42:F42"/>
    <mergeCell ref="A38:D38"/>
    <mergeCell ref="E38:F38"/>
    <mergeCell ref="A39:D39"/>
    <mergeCell ref="E39:F39"/>
    <mergeCell ref="A40:D40"/>
    <mergeCell ref="E40:F40"/>
    <mergeCell ref="A26:D26"/>
    <mergeCell ref="E26:F26"/>
    <mergeCell ref="A27:D27"/>
    <mergeCell ref="E27:F27"/>
    <mergeCell ref="A31:D31"/>
    <mergeCell ref="E31:F31"/>
    <mergeCell ref="A30:D30"/>
    <mergeCell ref="E30:F30"/>
    <mergeCell ref="A44:D44"/>
    <mergeCell ref="E44:F44"/>
    <mergeCell ref="A33:D33"/>
    <mergeCell ref="E33:F33"/>
    <mergeCell ref="A29:D29"/>
    <mergeCell ref="E29:F29"/>
    <mergeCell ref="A10:D10"/>
    <mergeCell ref="A9:D9"/>
    <mergeCell ref="E9:F9"/>
    <mergeCell ref="E25:F25"/>
    <mergeCell ref="A25:D25"/>
    <mergeCell ref="E10:F10"/>
    <mergeCell ref="A23:D23"/>
    <mergeCell ref="E23:F23"/>
    <mergeCell ref="A22:D22"/>
    <mergeCell ref="E22:F22"/>
    <mergeCell ref="A21:D21"/>
    <mergeCell ref="A12:D12"/>
    <mergeCell ref="E12:F12"/>
    <mergeCell ref="A13:D13"/>
    <mergeCell ref="A11:D11"/>
    <mergeCell ref="E11:F11"/>
    <mergeCell ref="A24:D24"/>
    <mergeCell ref="E24:F24"/>
    <mergeCell ref="A15:D15"/>
    <mergeCell ref="E15:F15"/>
    <mergeCell ref="A17:D17"/>
    <mergeCell ref="E17:F17"/>
    <mergeCell ref="A16:D16"/>
    <mergeCell ref="E16:F16"/>
    <mergeCell ref="A1:F1"/>
    <mergeCell ref="C2:F2"/>
    <mergeCell ref="C3:F3"/>
    <mergeCell ref="C4:F4"/>
    <mergeCell ref="C5:F5"/>
    <mergeCell ref="A136:F136"/>
    <mergeCell ref="E118:F118"/>
    <mergeCell ref="A120:F120"/>
    <mergeCell ref="A118:D118"/>
    <mergeCell ref="A37:D37"/>
    <mergeCell ref="E37:F37"/>
    <mergeCell ref="A41:D41"/>
    <mergeCell ref="E41:F41"/>
    <mergeCell ref="A42:D42"/>
    <mergeCell ref="B6:F6"/>
    <mergeCell ref="A8:D8"/>
    <mergeCell ref="E8:F8"/>
    <mergeCell ref="E13:F13"/>
    <mergeCell ref="A14:D14"/>
    <mergeCell ref="E14:F14"/>
    <mergeCell ref="A32:D32"/>
    <mergeCell ref="E32:F32"/>
    <mergeCell ref="A133:F133"/>
    <mergeCell ref="A134:F134"/>
    <mergeCell ref="A142:D142"/>
    <mergeCell ref="E142:F142"/>
    <mergeCell ref="A139:D139"/>
    <mergeCell ref="E139:F139"/>
    <mergeCell ref="A140:D140"/>
    <mergeCell ref="E140:F140"/>
    <mergeCell ref="A103:D103"/>
    <mergeCell ref="E103:F103"/>
    <mergeCell ref="A104:D104"/>
    <mergeCell ref="E104:F104"/>
    <mergeCell ref="A106:D106"/>
    <mergeCell ref="E106:F106"/>
    <mergeCell ref="A107:D107"/>
    <mergeCell ref="E107:F107"/>
    <mergeCell ref="A121:F121"/>
    <mergeCell ref="A122:F122"/>
    <mergeCell ref="A123:F123"/>
    <mergeCell ref="A124:F124"/>
    <mergeCell ref="A125:F125"/>
    <mergeCell ref="A126:F126"/>
    <mergeCell ref="A116:F116"/>
    <mergeCell ref="A110:F110"/>
    <mergeCell ref="A112:F112"/>
    <mergeCell ref="A113:F113"/>
    <mergeCell ref="A135:F135"/>
    <mergeCell ref="A94:D94"/>
    <mergeCell ref="E94:F94"/>
    <mergeCell ref="A95:D95"/>
    <mergeCell ref="E95:F95"/>
    <mergeCell ref="A127:F127"/>
    <mergeCell ref="A128:F128"/>
    <mergeCell ref="A129:F129"/>
    <mergeCell ref="A130:F130"/>
    <mergeCell ref="A131:F131"/>
    <mergeCell ref="A132:F132"/>
    <mergeCell ref="A109:F109"/>
    <mergeCell ref="A114:F114"/>
    <mergeCell ref="A115:F115"/>
    <mergeCell ref="A111:F111"/>
    <mergeCell ref="A100:D100"/>
    <mergeCell ref="E100:F100"/>
    <mergeCell ref="A101:D101"/>
    <mergeCell ref="E101:F101"/>
    <mergeCell ref="A97:D97"/>
    <mergeCell ref="E97:F97"/>
    <mergeCell ref="A98:D98"/>
    <mergeCell ref="E98:F9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2022-05-25T03:07:11Z</dcterms:modified>
</cp:coreProperties>
</file>