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" documentId="8_{3D3C20DA-3135-4996-A89A-0DC05F09083B}" xr6:coauthVersionLast="45" xr6:coauthVersionMax="45" xr10:uidLastSave="{505CFD1D-E745-4FBF-82E1-CA766D267B56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3" i="1" l="1"/>
  <c r="I82" i="1"/>
  <c r="K79" i="1"/>
  <c r="H74" i="1"/>
  <c r="H69" i="1"/>
  <c r="H58" i="1"/>
  <c r="H55" i="1"/>
  <c r="H48" i="1"/>
  <c r="H41" i="1"/>
  <c r="H28" i="1"/>
  <c r="H23" i="1"/>
  <c r="H18" i="1"/>
  <c r="H40" i="1"/>
  <c r="H39" i="1"/>
  <c r="H38" i="1"/>
  <c r="H37" i="1"/>
  <c r="H36" i="1"/>
  <c r="H35" i="1"/>
  <c r="H73" i="1" l="1"/>
  <c r="H72" i="1"/>
  <c r="H57" i="1"/>
  <c r="H50" i="1"/>
  <c r="H47" i="1"/>
  <c r="H46" i="1"/>
  <c r="H45" i="1"/>
  <c r="H44" i="1"/>
  <c r="H43" i="1"/>
  <c r="H32" i="1"/>
  <c r="H31" i="1"/>
  <c r="H30" i="1"/>
  <c r="H27" i="1"/>
  <c r="H26" i="1"/>
  <c r="H25" i="1"/>
  <c r="H9" i="1" l="1"/>
  <c r="H71" i="1" l="1"/>
  <c r="H76" i="1"/>
  <c r="H77" i="1" s="1"/>
  <c r="H64" i="1"/>
  <c r="H65" i="1"/>
  <c r="H66" i="1"/>
  <c r="H67" i="1"/>
  <c r="H68" i="1"/>
  <c r="H63" i="1"/>
  <c r="H51" i="1"/>
  <c r="H52" i="1"/>
  <c r="H53" i="1"/>
  <c r="H54" i="1"/>
  <c r="H60" i="1"/>
  <c r="H61" i="1"/>
  <c r="H62" i="1"/>
  <c r="H21" i="1"/>
  <c r="H22" i="1"/>
  <c r="H33" i="1"/>
  <c r="H34" i="1"/>
  <c r="H20" i="1"/>
  <c r="H16" i="1"/>
  <c r="H17" i="1"/>
  <c r="H15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<sst xmlns="http://schemas.openxmlformats.org/spreadsheetml/2006/main" count="118" uniqueCount="104">
  <si>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</si>
  <si>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</si>
  <si>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</si>
  <si>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</si>
  <si>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</si>
  <si>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</si>
  <si>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</si>
  <si>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</si>
  <si>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</si>
  <si>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</si>
  <si>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</si>
  <si>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</si>
  <si>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</si>
  <si>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</si>
  <si>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</si>
  <si>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</si>
  <si>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</si>
  <si>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</si>
  <si>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</si>
  <si>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</si>
  <si>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</si>
  <si>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</si>
  <si>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</si>
  <si>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</si>
  <si>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</si>
  <si>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</si>
  <si>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</si>
  <si>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</si>
  <si>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</si>
  <si>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5 Gal Winter Blaze Emu</t>
  </si>
  <si>
    <t>5 Gal Blue Bells</t>
  </si>
  <si>
    <t>Accents</t>
  </si>
  <si>
    <t>5 Gal Giant Hesperaloe</t>
  </si>
  <si>
    <t>5 Gal Regal Mist</t>
  </si>
  <si>
    <t>5 Gal Autumn Glow Muhly</t>
  </si>
  <si>
    <t>5 Gal Slipper Plant</t>
  </si>
  <si>
    <t>Groundcovers</t>
  </si>
  <si>
    <t>Sod</t>
  </si>
  <si>
    <t>Midirion Bermuda</t>
  </si>
  <si>
    <t>Vines</t>
  </si>
  <si>
    <t>IRR</t>
  </si>
  <si>
    <t xml:space="preserve">Labor </t>
  </si>
  <si>
    <t>Equipment</t>
  </si>
  <si>
    <t xml:space="preserve">Total </t>
  </si>
  <si>
    <t>Total w/ Profit</t>
  </si>
  <si>
    <t>Greystar</t>
  </si>
  <si>
    <t>Album Cooley Station</t>
  </si>
  <si>
    <t>Extra Large Shrubs</t>
  </si>
  <si>
    <t>5 Gal Hopbush</t>
  </si>
  <si>
    <t>5 Gal Orange Jubilee</t>
  </si>
  <si>
    <t>5 Gal Arizona Rosewood</t>
  </si>
  <si>
    <t>Large Shrubs</t>
  </si>
  <si>
    <t>5 Gal Rio Bravo Sage</t>
  </si>
  <si>
    <t>5 Gal Japanese Privot</t>
  </si>
  <si>
    <t>5 Gal Majestic Beauty</t>
  </si>
  <si>
    <t>Medium Shrubs</t>
  </si>
  <si>
    <t>5 Gal Compact Texas Sage</t>
  </si>
  <si>
    <t>5 Gal Dwarf Pomegranate</t>
  </si>
  <si>
    <t>5 Gal Indian Hawthorn</t>
  </si>
  <si>
    <t>Small Shrubs</t>
  </si>
  <si>
    <t>1 Gal Little John Bottlebrush</t>
  </si>
  <si>
    <t>1 Gal Pink Guara</t>
  </si>
  <si>
    <t>5 Gal Litlle Ollie Dwarf Olive</t>
  </si>
  <si>
    <t>1 Gal Coral Fountain</t>
  </si>
  <si>
    <t>1 Gal Germander</t>
  </si>
  <si>
    <t>5 Gal Alexandra Bougainvillea</t>
  </si>
  <si>
    <t xml:space="preserve">1 Gal Outback Sunrise </t>
  </si>
  <si>
    <t>1 Gal Trailing Rosemary</t>
  </si>
  <si>
    <t>1 Gal Prostrate Germander</t>
  </si>
  <si>
    <t>1 Gal Asiatic Jasmine</t>
  </si>
  <si>
    <t>5 Gal Creeping Fig</t>
  </si>
  <si>
    <t>1 Gal Blond Ambition</t>
  </si>
  <si>
    <t>5 Gal Green Desert Spoon</t>
  </si>
  <si>
    <t>5 Gal Churee</t>
  </si>
  <si>
    <t>3 Gal Brakelights Red Yucca</t>
  </si>
  <si>
    <t>5 Gal Mexican Feather Grass</t>
  </si>
  <si>
    <t>Artificial Turf</t>
  </si>
  <si>
    <t>Softlawn Garden Rye</t>
  </si>
  <si>
    <t>Loose River Rock</t>
  </si>
  <si>
    <t>965 SF</t>
  </si>
  <si>
    <t>1/4" Minus Stabilized Mahogany</t>
  </si>
  <si>
    <t>5/8" Screened Mahogany</t>
  </si>
  <si>
    <t>24" Box Raywood Ash (1.25" Caliper)</t>
  </si>
  <si>
    <t>36" Box Multi Swan Hill Olive (1.5" Caliper)</t>
  </si>
  <si>
    <t>36" Box Multi Thornless Mesquite (1.5" Caliper)</t>
  </si>
  <si>
    <t>24" Box Columnar Mastic Tree (1" Caliper)</t>
  </si>
  <si>
    <t>24" Box Chinese Pistache (1.5" Caliper)</t>
  </si>
  <si>
    <t>36" Box Cathedral Oak (1.5" Caliper)</t>
  </si>
  <si>
    <t>48" Box Cathedral Oak (2.5" Caliper)</t>
  </si>
  <si>
    <t>36" Box Allee Elm (1.5" Caliper)</t>
  </si>
  <si>
    <t>24" Box Texas Mountain Laurel (1" Caliper)</t>
  </si>
  <si>
    <t>5 Gal Rose 'Double Knock Out"</t>
  </si>
  <si>
    <t>5 Gal Tuscan Blue Rosemary</t>
  </si>
  <si>
    <t>5 Gal Upright Rosemary</t>
  </si>
  <si>
    <t>5 Gal Ruellia</t>
  </si>
  <si>
    <t>5 Gal Compact Xylosma</t>
  </si>
  <si>
    <t>5 Gal Iceberg Rose</t>
  </si>
  <si>
    <t>Curb</t>
  </si>
  <si>
    <t>6" x 6" Extruded Curb</t>
  </si>
  <si>
    <t>1200 LF</t>
  </si>
  <si>
    <t>Grouted Rip Rap Excluded</t>
  </si>
  <si>
    <t>Ameneties and Pavers Excluded</t>
  </si>
  <si>
    <t>Trellis</t>
  </si>
  <si>
    <t>Lee Valley Wall Trellis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</si>
</sst>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K118"/>
  <sheetViews>
    <sheetView tabSelected="1" topLeftCell="A87" workbookViewId="0">
      <selection activeCell="E118" sqref="E11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8" t="s">
        <v>45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21">
        <v>44126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8" t="s">
        <v>46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21">
        <v>44082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8" t="s">
        <v>82</v>
      </c>
      <c r="B9" s="8"/>
      <c r="C9" s="8"/>
      <c r="D9" s="8"/>
      <c r="E9" s="10">
        <v>23</v>
      </c>
      <c r="F9" s="10"/>
      <c r="G9">
        <v>110</v>
      </c>
      <c r="H9">
        <f>SUM(E9*G9)</f>
        <v>2530</v>
      </c>
    </row>
    <row r="10" spans="1:8" x14ac:dyDescent="0.35">
      <c r="A10" s="8" t="s">
        <v>83</v>
      </c>
      <c r="B10" s="8"/>
      <c r="C10" s="8"/>
      <c r="D10" s="8"/>
      <c r="E10" s="10">
        <v>8</v>
      </c>
      <c r="F10" s="10"/>
      <c r="G10">
        <v>550</v>
      </c>
      <c r="H10">
        <f t="shared" ref="H10:H14" si="0">SUM(E10*G10)</f>
        <v>4400</v>
      </c>
    </row>
    <row r="11" spans="1:8" x14ac:dyDescent="0.35">
      <c r="A11" s="8" t="s">
        <v>86</v>
      </c>
      <c r="B11" s="8"/>
      <c r="C11" s="8"/>
      <c r="D11" s="8"/>
      <c r="E11" s="10">
        <v>56</v>
      </c>
      <c r="F11" s="10"/>
      <c r="G11">
        <v>95</v>
      </c>
      <c r="H11">
        <f t="shared" si="0"/>
        <v>5320</v>
      </c>
    </row>
    <row r="12" spans="1:8" x14ac:dyDescent="0.35">
      <c r="A12" s="8" t="s">
        <v>85</v>
      </c>
      <c r="B12" s="8"/>
      <c r="C12" s="8"/>
      <c r="D12" s="8"/>
      <c r="E12" s="10">
        <v>20</v>
      </c>
      <c r="F12" s="10"/>
      <c r="G12">
        <v>115</v>
      </c>
      <c r="H12">
        <f t="shared" si="0"/>
        <v>2300</v>
      </c>
    </row>
    <row r="13" spans="1:8" x14ac:dyDescent="0.35">
      <c r="A13" s="8" t="s">
        <v>84</v>
      </c>
      <c r="B13" s="8"/>
      <c r="C13" s="8"/>
      <c r="D13" s="8"/>
      <c r="E13" s="10">
        <v>30</v>
      </c>
      <c r="F13" s="10"/>
      <c r="G13">
        <v>325</v>
      </c>
      <c r="H13">
        <f t="shared" si="0"/>
        <v>9750</v>
      </c>
    </row>
    <row r="14" spans="1:8" x14ac:dyDescent="0.35">
      <c r="A14" s="8" t="s">
        <v>87</v>
      </c>
      <c r="B14" s="8"/>
      <c r="C14" s="8"/>
      <c r="D14" s="8"/>
      <c r="E14" s="10">
        <v>104</v>
      </c>
      <c r="F14" s="10"/>
      <c r="G14">
        <v>350</v>
      </c>
      <c r="H14">
        <f t="shared" si="0"/>
        <v>36400</v>
      </c>
    </row>
    <row r="15" spans="1:8" ht="15" customHeight="1" x14ac:dyDescent="0.35">
      <c r="A15" s="8" t="s">
        <v>88</v>
      </c>
      <c r="B15" s="8"/>
      <c r="C15" s="8"/>
      <c r="D15" s="8"/>
      <c r="E15" s="10">
        <v>2</v>
      </c>
      <c r="F15" s="10"/>
      <c r="G15">
        <v>900</v>
      </c>
      <c r="H15">
        <f t="shared" ref="H15:H17" si="1">SUM(E15*G15)</f>
        <v>1800</v>
      </c>
    </row>
    <row r="16" spans="1:8" x14ac:dyDescent="0.35">
      <c r="A16" s="8" t="s">
        <v>90</v>
      </c>
      <c r="B16" s="8"/>
      <c r="C16" s="8"/>
      <c r="D16" s="8"/>
      <c r="E16" s="10">
        <v>13</v>
      </c>
      <c r="F16" s="10"/>
      <c r="G16">
        <v>92</v>
      </c>
      <c r="H16">
        <f t="shared" si="1"/>
        <v>1196</v>
      </c>
    </row>
    <row r="17" spans="1:8" x14ac:dyDescent="0.35">
      <c r="A17" s="8" t="s">
        <v>89</v>
      </c>
      <c r="B17" s="8"/>
      <c r="C17" s="8"/>
      <c r="D17" s="8"/>
      <c r="E17" s="10">
        <v>22</v>
      </c>
      <c r="F17" s="10"/>
      <c r="G17">
        <v>325</v>
      </c>
      <c r="H17">
        <f t="shared" si="1"/>
        <v>7150</v>
      </c>
    </row>
    <row r="18" spans="1:8" ht="15" customHeight="1" x14ac:dyDescent="0.35">
      <c r="E18" s="2"/>
      <c r="F18" s="2"/>
      <c r="H18">
        <f>SUM(H9:H17)</f>
        <v>70846</v>
      </c>
    </row>
    <row r="19" spans="1:8" x14ac:dyDescent="0.35">
      <c r="A19" s="6" t="s">
        <v>47</v>
      </c>
      <c r="B19" s="6"/>
      <c r="C19" s="6"/>
      <c r="D19" s="6"/>
      <c r="E19" s="6" t="s">
        <v>10</v>
      </c>
      <c r="F19" s="7"/>
    </row>
    <row r="20" spans="1:8" ht="15" customHeight="1" x14ac:dyDescent="0.35">
      <c r="A20" s="8" t="s">
        <v>48</v>
      </c>
      <c r="B20" s="8"/>
      <c r="C20" s="8"/>
      <c r="D20" s="8"/>
      <c r="E20" s="10">
        <v>229</v>
      </c>
      <c r="F20" s="10"/>
      <c r="G20">
        <v>8</v>
      </c>
      <c r="H20">
        <f t="shared" ref="H20:H40" si="2">SUM(E20*G20)</f>
        <v>1832</v>
      </c>
    </row>
    <row r="21" spans="1:8" x14ac:dyDescent="0.35">
      <c r="A21" s="8" t="s">
        <v>49</v>
      </c>
      <c r="B21" s="8"/>
      <c r="C21" s="8"/>
      <c r="D21" s="8"/>
      <c r="E21" s="10">
        <v>24</v>
      </c>
      <c r="F21" s="10"/>
      <c r="G21">
        <v>7</v>
      </c>
      <c r="H21">
        <f t="shared" si="2"/>
        <v>168</v>
      </c>
    </row>
    <row r="22" spans="1:8" x14ac:dyDescent="0.35">
      <c r="A22" s="8" t="s">
        <v>50</v>
      </c>
      <c r="B22" s="8"/>
      <c r="C22" s="8"/>
      <c r="D22" s="8"/>
      <c r="E22" s="10">
        <v>138</v>
      </c>
      <c r="F22" s="10"/>
      <c r="G22">
        <v>20</v>
      </c>
      <c r="H22">
        <f t="shared" si="2"/>
        <v>2760</v>
      </c>
    </row>
    <row r="23" spans="1:8" ht="15" customHeight="1" x14ac:dyDescent="0.35">
      <c r="E23" s="2"/>
      <c r="F23" s="2"/>
      <c r="H23">
        <f>SUM(H20:H22)</f>
        <v>4760</v>
      </c>
    </row>
    <row r="24" spans="1:8" x14ac:dyDescent="0.35">
      <c r="A24" s="6" t="s">
        <v>51</v>
      </c>
      <c r="B24" s="6"/>
      <c r="C24" s="6"/>
      <c r="D24" s="6"/>
      <c r="E24" s="6" t="s">
        <v>10</v>
      </c>
      <c r="F24" s="7"/>
    </row>
    <row r="25" spans="1:8" ht="15" customHeight="1" x14ac:dyDescent="0.35">
      <c r="A25" s="8" t="s">
        <v>52</v>
      </c>
      <c r="B25" s="8"/>
      <c r="C25" s="8"/>
      <c r="D25" s="8"/>
      <c r="E25" s="10">
        <v>377</v>
      </c>
      <c r="F25" s="10"/>
      <c r="G25">
        <v>8</v>
      </c>
      <c r="H25">
        <f t="shared" ref="H25:H27" si="3">SUM(E25*G25)</f>
        <v>3016</v>
      </c>
    </row>
    <row r="26" spans="1:8" x14ac:dyDescent="0.35">
      <c r="A26" s="8" t="s">
        <v>53</v>
      </c>
      <c r="B26" s="8"/>
      <c r="C26" s="8"/>
      <c r="D26" s="8"/>
      <c r="E26" s="10">
        <v>15</v>
      </c>
      <c r="F26" s="10"/>
      <c r="G26">
        <v>8</v>
      </c>
      <c r="H26">
        <f t="shared" si="3"/>
        <v>120</v>
      </c>
    </row>
    <row r="27" spans="1:8" x14ac:dyDescent="0.35">
      <c r="A27" s="8" t="s">
        <v>54</v>
      </c>
      <c r="B27" s="8"/>
      <c r="C27" s="8"/>
      <c r="D27" s="8"/>
      <c r="E27" s="10">
        <v>8</v>
      </c>
      <c r="F27" s="10"/>
      <c r="G27">
        <v>8</v>
      </c>
      <c r="H27">
        <f t="shared" si="3"/>
        <v>64</v>
      </c>
    </row>
    <row r="28" spans="1:8" ht="15" customHeight="1" x14ac:dyDescent="0.35">
      <c r="E28" s="2"/>
      <c r="F28" s="2"/>
      <c r="H28">
        <f>SUM(H25:H27)</f>
        <v>3200</v>
      </c>
    </row>
    <row r="29" spans="1:8" x14ac:dyDescent="0.35">
      <c r="A29" s="6" t="s">
        <v>55</v>
      </c>
      <c r="B29" s="6"/>
      <c r="C29" s="6"/>
      <c r="D29" s="6"/>
      <c r="E29" s="6" t="s">
        <v>10</v>
      </c>
      <c r="F29" s="7"/>
    </row>
    <row r="30" spans="1:8" ht="15" customHeight="1" x14ac:dyDescent="0.35">
      <c r="A30" s="8" t="s">
        <v>30</v>
      </c>
      <c r="B30" s="8"/>
      <c r="C30" s="8"/>
      <c r="D30" s="8"/>
      <c r="E30" s="10">
        <v>184</v>
      </c>
      <c r="F30" s="10"/>
      <c r="G30">
        <v>8</v>
      </c>
      <c r="H30">
        <f t="shared" ref="H30:H32" si="4">SUM(E30*G30)</f>
        <v>1472</v>
      </c>
    </row>
    <row r="31" spans="1:8" x14ac:dyDescent="0.35">
      <c r="A31" s="8" t="s">
        <v>29</v>
      </c>
      <c r="B31" s="8"/>
      <c r="C31" s="8"/>
      <c r="D31" s="8"/>
      <c r="E31" s="10">
        <v>372</v>
      </c>
      <c r="F31" s="10"/>
      <c r="G31">
        <v>8</v>
      </c>
      <c r="H31">
        <f t="shared" si="4"/>
        <v>2976</v>
      </c>
    </row>
    <row r="32" spans="1:8" x14ac:dyDescent="0.35">
      <c r="A32" s="8" t="s">
        <v>56</v>
      </c>
      <c r="B32" s="8"/>
      <c r="C32" s="8"/>
      <c r="D32" s="8"/>
      <c r="E32" s="10">
        <v>147</v>
      </c>
      <c r="F32" s="10"/>
      <c r="G32">
        <v>7</v>
      </c>
      <c r="H32">
        <f t="shared" si="4"/>
        <v>1029</v>
      </c>
    </row>
    <row r="33" spans="1:8" x14ac:dyDescent="0.35">
      <c r="A33" s="14" t="s">
        <v>57</v>
      </c>
      <c r="B33" s="15"/>
      <c r="C33" s="15"/>
      <c r="D33" s="16"/>
      <c r="E33" s="17">
        <v>15</v>
      </c>
      <c r="F33" s="18"/>
      <c r="G33">
        <v>15</v>
      </c>
      <c r="H33">
        <f t="shared" si="2"/>
        <v>225</v>
      </c>
    </row>
    <row r="34" spans="1:8" x14ac:dyDescent="0.35">
      <c r="A34" s="14" t="s">
        <v>58</v>
      </c>
      <c r="B34" s="15"/>
      <c r="C34" s="15"/>
      <c r="D34" s="16"/>
      <c r="E34" s="17">
        <v>7</v>
      </c>
      <c r="F34" s="18"/>
      <c r="G34">
        <v>9</v>
      </c>
      <c r="H34">
        <f t="shared" si="2"/>
        <v>63</v>
      </c>
    </row>
    <row r="35" spans="1:8" x14ac:dyDescent="0.35">
      <c r="A35" s="14" t="s">
        <v>91</v>
      </c>
      <c r="B35" s="15"/>
      <c r="C35" s="15"/>
      <c r="D35" s="16"/>
      <c r="E35" s="17">
        <v>10</v>
      </c>
      <c r="F35" s="18"/>
      <c r="G35">
        <v>20</v>
      </c>
      <c r="H35">
        <f t="shared" si="2"/>
        <v>200</v>
      </c>
    </row>
    <row r="36" spans="1:8" x14ac:dyDescent="0.35">
      <c r="A36" s="14" t="s">
        <v>96</v>
      </c>
      <c r="B36" s="15"/>
      <c r="C36" s="15"/>
      <c r="D36" s="16"/>
      <c r="E36" s="17">
        <v>19</v>
      </c>
      <c r="F36" s="18"/>
      <c r="G36">
        <v>12</v>
      </c>
      <c r="H36">
        <f t="shared" si="2"/>
        <v>228</v>
      </c>
    </row>
    <row r="37" spans="1:8" x14ac:dyDescent="0.35">
      <c r="A37" s="14" t="s">
        <v>92</v>
      </c>
      <c r="B37" s="15"/>
      <c r="C37" s="15"/>
      <c r="D37" s="16"/>
      <c r="E37" s="17">
        <v>49</v>
      </c>
      <c r="F37" s="18"/>
      <c r="G37">
        <v>7</v>
      </c>
      <c r="H37">
        <f t="shared" si="2"/>
        <v>343</v>
      </c>
    </row>
    <row r="38" spans="1:8" x14ac:dyDescent="0.35">
      <c r="A38" s="14" t="s">
        <v>93</v>
      </c>
      <c r="B38" s="15"/>
      <c r="C38" s="15"/>
      <c r="D38" s="16"/>
      <c r="E38" s="17">
        <v>16</v>
      </c>
      <c r="F38" s="18"/>
      <c r="G38">
        <v>7</v>
      </c>
      <c r="H38">
        <f t="shared" si="2"/>
        <v>112</v>
      </c>
    </row>
    <row r="39" spans="1:8" x14ac:dyDescent="0.35">
      <c r="A39" s="14" t="s">
        <v>94</v>
      </c>
      <c r="B39" s="15"/>
      <c r="C39" s="15"/>
      <c r="D39" s="16"/>
      <c r="E39" s="17">
        <v>137</v>
      </c>
      <c r="F39" s="18"/>
      <c r="G39">
        <v>7</v>
      </c>
      <c r="H39">
        <f t="shared" si="2"/>
        <v>959</v>
      </c>
    </row>
    <row r="40" spans="1:8" x14ac:dyDescent="0.35">
      <c r="A40" s="14" t="s">
        <v>95</v>
      </c>
      <c r="B40" s="15"/>
      <c r="C40" s="15"/>
      <c r="D40" s="16"/>
      <c r="E40" s="17">
        <v>105</v>
      </c>
      <c r="F40" s="18"/>
      <c r="G40">
        <v>10</v>
      </c>
      <c r="H40">
        <f t="shared" si="2"/>
        <v>1050</v>
      </c>
    </row>
    <row r="41" spans="1:8" ht="15" customHeight="1" x14ac:dyDescent="0.35">
      <c r="E41" s="2"/>
      <c r="F41" s="2"/>
      <c r="H41">
        <f>SUM(H30:H40)</f>
        <v>8657</v>
      </c>
    </row>
    <row r="42" spans="1:8" x14ac:dyDescent="0.35">
      <c r="A42" s="6" t="s">
        <v>59</v>
      </c>
      <c r="B42" s="6"/>
      <c r="C42" s="6"/>
      <c r="D42" s="6"/>
      <c r="E42" s="6" t="s">
        <v>10</v>
      </c>
      <c r="F42" s="7"/>
    </row>
    <row r="43" spans="1:8" ht="15" customHeight="1" x14ac:dyDescent="0.35">
      <c r="A43" s="8" t="s">
        <v>60</v>
      </c>
      <c r="B43" s="8"/>
      <c r="C43" s="8"/>
      <c r="D43" s="8"/>
      <c r="E43" s="10">
        <v>9</v>
      </c>
      <c r="F43" s="10"/>
      <c r="G43">
        <v>3</v>
      </c>
      <c r="H43">
        <f t="shared" ref="H43:H47" si="5">SUM(E43*G43)</f>
        <v>27</v>
      </c>
    </row>
    <row r="44" spans="1:8" x14ac:dyDescent="0.35">
      <c r="A44" s="8" t="s">
        <v>61</v>
      </c>
      <c r="B44" s="8"/>
      <c r="C44" s="8"/>
      <c r="D44" s="8"/>
      <c r="E44" s="10">
        <v>92</v>
      </c>
      <c r="F44" s="10"/>
      <c r="G44">
        <v>7</v>
      </c>
      <c r="H44">
        <f t="shared" si="5"/>
        <v>644</v>
      </c>
    </row>
    <row r="45" spans="1:8" x14ac:dyDescent="0.35">
      <c r="A45" s="8" t="s">
        <v>62</v>
      </c>
      <c r="B45" s="8"/>
      <c r="C45" s="8"/>
      <c r="D45" s="8"/>
      <c r="E45" s="10">
        <v>129</v>
      </c>
      <c r="F45" s="10"/>
      <c r="G45">
        <v>8</v>
      </c>
      <c r="H45">
        <f t="shared" si="5"/>
        <v>1032</v>
      </c>
    </row>
    <row r="46" spans="1:8" x14ac:dyDescent="0.35">
      <c r="A46" s="14" t="s">
        <v>63</v>
      </c>
      <c r="B46" s="15"/>
      <c r="C46" s="15"/>
      <c r="D46" s="16"/>
      <c r="E46" s="17">
        <v>18</v>
      </c>
      <c r="F46" s="18"/>
      <c r="G46">
        <v>9</v>
      </c>
      <c r="H46">
        <f t="shared" si="5"/>
        <v>162</v>
      </c>
    </row>
    <row r="47" spans="1:8" x14ac:dyDescent="0.35">
      <c r="A47" s="14" t="s">
        <v>64</v>
      </c>
      <c r="B47" s="15"/>
      <c r="C47" s="15"/>
      <c r="D47" s="16"/>
      <c r="E47" s="17">
        <v>101</v>
      </c>
      <c r="F47" s="18"/>
      <c r="G47">
        <v>3</v>
      </c>
      <c r="H47">
        <f t="shared" si="5"/>
        <v>303</v>
      </c>
    </row>
    <row r="48" spans="1:8" ht="15" customHeight="1" x14ac:dyDescent="0.35">
      <c r="E48" s="2"/>
      <c r="F48" s="2"/>
      <c r="H48">
        <f>SUM(H43:H47)</f>
        <v>2168</v>
      </c>
    </row>
    <row r="49" spans="1:8" x14ac:dyDescent="0.35">
      <c r="A49" s="6" t="s">
        <v>36</v>
      </c>
      <c r="B49" s="6"/>
      <c r="C49" s="6"/>
      <c r="D49" s="6"/>
      <c r="E49" s="6" t="s">
        <v>10</v>
      </c>
      <c r="F49" s="7"/>
    </row>
    <row r="50" spans="1:8" x14ac:dyDescent="0.35">
      <c r="A50" s="14" t="s">
        <v>65</v>
      </c>
      <c r="B50" s="15"/>
      <c r="C50" s="15"/>
      <c r="D50" s="16"/>
      <c r="E50" s="17">
        <v>2</v>
      </c>
      <c r="F50" s="18"/>
      <c r="G50">
        <v>20</v>
      </c>
      <c r="H50">
        <f t="shared" ref="H50:H68" si="6">SUM(E50*G50)</f>
        <v>40</v>
      </c>
    </row>
    <row r="51" spans="1:8" x14ac:dyDescent="0.35">
      <c r="A51" s="8" t="s">
        <v>66</v>
      </c>
      <c r="B51" s="8"/>
      <c r="C51" s="8"/>
      <c r="D51" s="8"/>
      <c r="E51" s="10">
        <v>1070</v>
      </c>
      <c r="F51" s="10"/>
      <c r="G51">
        <v>3</v>
      </c>
      <c r="H51">
        <f t="shared" si="6"/>
        <v>3210</v>
      </c>
    </row>
    <row r="52" spans="1:8" x14ac:dyDescent="0.35">
      <c r="A52" s="8" t="s">
        <v>67</v>
      </c>
      <c r="B52" s="8"/>
      <c r="C52" s="8"/>
      <c r="D52" s="8"/>
      <c r="E52" s="10">
        <v>615</v>
      </c>
      <c r="F52" s="10"/>
      <c r="G52">
        <v>3</v>
      </c>
      <c r="H52">
        <f t="shared" si="6"/>
        <v>1845</v>
      </c>
    </row>
    <row r="53" spans="1:8" x14ac:dyDescent="0.35">
      <c r="A53" s="8" t="s">
        <v>68</v>
      </c>
      <c r="B53" s="8"/>
      <c r="C53" s="8"/>
      <c r="D53" s="8"/>
      <c r="E53" s="10">
        <v>85</v>
      </c>
      <c r="F53" s="10"/>
      <c r="G53">
        <v>3</v>
      </c>
      <c r="H53">
        <f t="shared" si="6"/>
        <v>255</v>
      </c>
    </row>
    <row r="54" spans="1:8" x14ac:dyDescent="0.35">
      <c r="A54" s="8" t="s">
        <v>69</v>
      </c>
      <c r="B54" s="8"/>
      <c r="C54" s="8"/>
      <c r="D54" s="8"/>
      <c r="E54" s="10">
        <v>45</v>
      </c>
      <c r="F54" s="10"/>
      <c r="G54">
        <v>3</v>
      </c>
      <c r="H54">
        <f t="shared" si="6"/>
        <v>135</v>
      </c>
    </row>
    <row r="55" spans="1:8" ht="15" customHeight="1" x14ac:dyDescent="0.35">
      <c r="E55" s="2"/>
      <c r="F55" s="2"/>
      <c r="H55">
        <f>SUM(H50:H54)</f>
        <v>5485</v>
      </c>
    </row>
    <row r="56" spans="1:8" x14ac:dyDescent="0.35">
      <c r="A56" s="6" t="s">
        <v>39</v>
      </c>
      <c r="B56" s="6"/>
      <c r="C56" s="6"/>
      <c r="D56" s="6"/>
      <c r="E56" s="6" t="s">
        <v>10</v>
      </c>
      <c r="F56" s="7"/>
    </row>
    <row r="57" spans="1:8" x14ac:dyDescent="0.35">
      <c r="A57" s="14" t="s">
        <v>70</v>
      </c>
      <c r="B57" s="15"/>
      <c r="C57" s="15"/>
      <c r="D57" s="16"/>
      <c r="E57" s="17">
        <v>7</v>
      </c>
      <c r="F57" s="18"/>
      <c r="G57">
        <v>12</v>
      </c>
      <c r="H57">
        <f t="shared" ref="H57" si="7">SUM(E57*G57)</f>
        <v>84</v>
      </c>
    </row>
    <row r="58" spans="1:8" ht="15" customHeight="1" x14ac:dyDescent="0.35">
      <c r="E58" s="2"/>
      <c r="F58" s="2"/>
      <c r="H58">
        <f>SUM(H57)</f>
        <v>84</v>
      </c>
    </row>
    <row r="59" spans="1:8" x14ac:dyDescent="0.35">
      <c r="A59" s="6" t="s">
        <v>31</v>
      </c>
      <c r="B59" s="6"/>
      <c r="C59" s="6"/>
      <c r="D59" s="6"/>
      <c r="E59" s="6" t="s">
        <v>10</v>
      </c>
      <c r="F59" s="7"/>
    </row>
    <row r="60" spans="1:8" x14ac:dyDescent="0.35">
      <c r="A60" s="14" t="s">
        <v>71</v>
      </c>
      <c r="B60" s="15"/>
      <c r="C60" s="15"/>
      <c r="D60" s="16"/>
      <c r="E60" s="17">
        <v>154</v>
      </c>
      <c r="F60" s="18"/>
      <c r="G60">
        <v>8</v>
      </c>
      <c r="H60">
        <f t="shared" si="6"/>
        <v>1232</v>
      </c>
    </row>
    <row r="61" spans="1:8" x14ac:dyDescent="0.35">
      <c r="A61" s="14" t="s">
        <v>72</v>
      </c>
      <c r="B61" s="15"/>
      <c r="C61" s="15"/>
      <c r="D61" s="16"/>
      <c r="E61" s="17">
        <v>3</v>
      </c>
      <c r="F61" s="18"/>
      <c r="G61">
        <v>9</v>
      </c>
      <c r="H61">
        <f t="shared" si="6"/>
        <v>27</v>
      </c>
    </row>
    <row r="62" spans="1:8" x14ac:dyDescent="0.35">
      <c r="A62" s="14" t="s">
        <v>73</v>
      </c>
      <c r="B62" s="15"/>
      <c r="C62" s="15"/>
      <c r="D62" s="16"/>
      <c r="E62" s="17">
        <v>10</v>
      </c>
      <c r="F62" s="18"/>
      <c r="G62">
        <v>20</v>
      </c>
      <c r="H62">
        <f t="shared" si="6"/>
        <v>200</v>
      </c>
    </row>
    <row r="63" spans="1:8" ht="15" customHeight="1" x14ac:dyDescent="0.35">
      <c r="A63" s="8" t="s">
        <v>32</v>
      </c>
      <c r="B63" s="8"/>
      <c r="C63" s="8"/>
      <c r="D63" s="8"/>
      <c r="E63" s="10">
        <v>95</v>
      </c>
      <c r="F63" s="10"/>
      <c r="G63">
        <v>7</v>
      </c>
      <c r="H63">
        <f t="shared" si="6"/>
        <v>665</v>
      </c>
    </row>
    <row r="64" spans="1:8" x14ac:dyDescent="0.35">
      <c r="A64" s="8" t="s">
        <v>74</v>
      </c>
      <c r="B64" s="8"/>
      <c r="C64" s="8"/>
      <c r="D64" s="8"/>
      <c r="E64" s="10">
        <v>163</v>
      </c>
      <c r="F64" s="10"/>
      <c r="G64">
        <v>18</v>
      </c>
      <c r="H64">
        <f t="shared" si="6"/>
        <v>2934</v>
      </c>
    </row>
    <row r="65" spans="1:11" x14ac:dyDescent="0.35">
      <c r="A65" s="8" t="s">
        <v>33</v>
      </c>
      <c r="B65" s="8"/>
      <c r="C65" s="8"/>
      <c r="D65" s="8"/>
      <c r="E65" s="10">
        <v>48</v>
      </c>
      <c r="F65" s="10"/>
      <c r="G65">
        <v>7</v>
      </c>
      <c r="H65">
        <f t="shared" si="6"/>
        <v>336</v>
      </c>
    </row>
    <row r="66" spans="1:11" x14ac:dyDescent="0.35">
      <c r="A66" s="8" t="s">
        <v>34</v>
      </c>
      <c r="B66" s="8"/>
      <c r="C66" s="8"/>
      <c r="D66" s="8"/>
      <c r="E66" s="10">
        <v>125</v>
      </c>
      <c r="F66" s="10"/>
      <c r="G66">
        <v>8</v>
      </c>
      <c r="H66">
        <f t="shared" si="6"/>
        <v>1000</v>
      </c>
    </row>
    <row r="67" spans="1:11" x14ac:dyDescent="0.35">
      <c r="A67" s="8" t="s">
        <v>75</v>
      </c>
      <c r="B67" s="8"/>
      <c r="C67" s="8"/>
      <c r="D67" s="8"/>
      <c r="E67" s="10">
        <v>87</v>
      </c>
      <c r="F67" s="10"/>
      <c r="G67">
        <v>8</v>
      </c>
      <c r="H67">
        <f t="shared" si="6"/>
        <v>696</v>
      </c>
    </row>
    <row r="68" spans="1:11" x14ac:dyDescent="0.35">
      <c r="A68" s="8" t="s">
        <v>35</v>
      </c>
      <c r="B68" s="8"/>
      <c r="C68" s="8"/>
      <c r="D68" s="8"/>
      <c r="E68" s="10">
        <v>12</v>
      </c>
      <c r="F68" s="10"/>
      <c r="G68">
        <v>14</v>
      </c>
      <c r="H68">
        <f t="shared" si="6"/>
        <v>168</v>
      </c>
    </row>
    <row r="69" spans="1:11" ht="15" customHeight="1" x14ac:dyDescent="0.35">
      <c r="E69" s="2"/>
      <c r="F69" s="2"/>
      <c r="H69">
        <f>SUM(H60:H68)</f>
        <v>7258</v>
      </c>
    </row>
    <row r="70" spans="1:11" x14ac:dyDescent="0.35">
      <c r="A70" s="6" t="s">
        <v>11</v>
      </c>
      <c r="B70" s="6"/>
      <c r="C70" s="6"/>
      <c r="D70" s="6"/>
      <c r="E70" s="6" t="s">
        <v>10</v>
      </c>
      <c r="F70" s="7"/>
    </row>
    <row r="71" spans="1:11" x14ac:dyDescent="0.35">
      <c r="A71" s="8" t="s">
        <v>81</v>
      </c>
      <c r="B71" s="8"/>
      <c r="C71" s="8"/>
      <c r="D71" s="8"/>
      <c r="E71" s="10">
        <v>1310</v>
      </c>
      <c r="F71" s="10"/>
      <c r="G71">
        <v>40</v>
      </c>
      <c r="H71">
        <f t="shared" ref="H71" si="8">SUM(E71*G71)</f>
        <v>52400</v>
      </c>
    </row>
    <row r="72" spans="1:11" x14ac:dyDescent="0.35">
      <c r="A72" s="8" t="s">
        <v>80</v>
      </c>
      <c r="B72" s="8"/>
      <c r="C72" s="8"/>
      <c r="D72" s="8"/>
      <c r="E72" s="10">
        <v>35</v>
      </c>
      <c r="F72" s="10"/>
      <c r="G72">
        <v>75</v>
      </c>
      <c r="H72">
        <f t="shared" ref="H72" si="9">SUM(E72*G72)</f>
        <v>2625</v>
      </c>
    </row>
    <row r="73" spans="1:11" x14ac:dyDescent="0.35">
      <c r="A73" s="8" t="s">
        <v>78</v>
      </c>
      <c r="B73" s="8"/>
      <c r="C73" s="8"/>
      <c r="D73" s="8"/>
      <c r="E73" s="10">
        <v>20</v>
      </c>
      <c r="F73" s="10"/>
      <c r="G73">
        <v>30</v>
      </c>
      <c r="H73">
        <f t="shared" ref="H73" si="10">SUM(E73*G73)</f>
        <v>600</v>
      </c>
    </row>
    <row r="74" spans="1:11" x14ac:dyDescent="0.35">
      <c r="E74" s="2"/>
      <c r="F74" s="2"/>
      <c r="H74">
        <f>SUM(H71:H73)</f>
        <v>55625</v>
      </c>
    </row>
    <row r="75" spans="1:11" x14ac:dyDescent="0.35">
      <c r="A75" s="6" t="s">
        <v>37</v>
      </c>
      <c r="B75" s="6"/>
      <c r="C75" s="6"/>
      <c r="D75" s="6"/>
      <c r="E75" s="6" t="s">
        <v>10</v>
      </c>
      <c r="F75" s="7"/>
    </row>
    <row r="76" spans="1:11" x14ac:dyDescent="0.35">
      <c r="A76" s="8" t="s">
        <v>38</v>
      </c>
      <c r="B76" s="8"/>
      <c r="C76" s="8"/>
      <c r="D76" s="8"/>
      <c r="E76" s="9">
        <v>16750</v>
      </c>
      <c r="F76" s="10"/>
      <c r="G76">
        <v>0.55000000000000004</v>
      </c>
      <c r="H76">
        <f t="shared" ref="H76" si="11">SUM(E76*G76)</f>
        <v>9212.5</v>
      </c>
    </row>
    <row r="77" spans="1:11" x14ac:dyDescent="0.35">
      <c r="E77" s="2"/>
      <c r="F77" s="2"/>
      <c r="H77">
        <f>SUM(H76)</f>
        <v>9212.5</v>
      </c>
    </row>
    <row r="78" spans="1:11" x14ac:dyDescent="0.35">
      <c r="A78" s="6" t="s">
        <v>15</v>
      </c>
      <c r="B78" s="6"/>
      <c r="C78" s="6"/>
      <c r="D78" s="6"/>
      <c r="E78" s="6"/>
      <c r="F78" s="7"/>
    </row>
    <row r="79" spans="1:11" x14ac:dyDescent="0.35">
      <c r="A79" s="14" t="s">
        <v>16</v>
      </c>
      <c r="B79" s="15"/>
      <c r="C79" s="15"/>
      <c r="D79" s="15"/>
      <c r="E79" s="15"/>
      <c r="F79" s="16"/>
      <c r="H79" t="s">
        <v>40</v>
      </c>
      <c r="I79">
        <v>49410</v>
      </c>
      <c r="K79">
        <f>SUM(H18,H23,H28,H41,H48,H55,H58,H69,H74,H77)</f>
        <v>167295.5</v>
      </c>
    </row>
    <row r="80" spans="1:11" ht="15.75" customHeight="1" x14ac:dyDescent="0.35">
      <c r="A80" s="14" t="s">
        <v>17</v>
      </c>
      <c r="B80" s="15"/>
      <c r="C80" s="15"/>
      <c r="D80" s="15"/>
      <c r="E80" s="15"/>
      <c r="F80" s="16"/>
      <c r="H80" t="s">
        <v>41</v>
      </c>
      <c r="I80">
        <v>60800</v>
      </c>
    </row>
    <row r="81" spans="1:9" x14ac:dyDescent="0.35">
      <c r="A81" s="14" t="s">
        <v>18</v>
      </c>
      <c r="B81" s="15"/>
      <c r="C81" s="15"/>
      <c r="D81" s="15"/>
      <c r="E81" s="15"/>
      <c r="F81" s="16"/>
      <c r="H81" t="s">
        <v>42</v>
      </c>
      <c r="I81">
        <v>20000</v>
      </c>
    </row>
    <row r="82" spans="1:9" x14ac:dyDescent="0.35">
      <c r="A82" s="14" t="s">
        <v>19</v>
      </c>
      <c r="B82" s="15"/>
      <c r="C82" s="15"/>
      <c r="D82" s="15"/>
      <c r="E82" s="15"/>
      <c r="F82" s="16"/>
      <c r="H82" t="s">
        <v>43</v>
      </c>
      <c r="I82">
        <f>SUM(K79,I79,I80,I81)</f>
        <v>297505.5</v>
      </c>
    </row>
    <row r="83" spans="1:9" x14ac:dyDescent="0.35">
      <c r="A83" s="14" t="s">
        <v>20</v>
      </c>
      <c r="B83" s="15"/>
      <c r="C83" s="15"/>
      <c r="D83" s="15"/>
      <c r="E83" s="15"/>
      <c r="F83" s="16"/>
      <c r="H83" t="s">
        <v>44</v>
      </c>
      <c r="I83">
        <f>SUM(I82)*1.25</f>
        <v>371881.875</v>
      </c>
    </row>
    <row r="84" spans="1:9" x14ac:dyDescent="0.35">
      <c r="A84" s="14" t="s">
        <v>21</v>
      </c>
      <c r="B84" s="15"/>
      <c r="C84" s="15"/>
      <c r="D84" s="15"/>
      <c r="E84" s="15"/>
      <c r="F84" s="16"/>
    </row>
    <row r="85" spans="1:9" x14ac:dyDescent="0.35">
      <c r="A85" s="14" t="s">
        <v>22</v>
      </c>
      <c r="B85" s="15"/>
      <c r="C85" s="15"/>
      <c r="D85" s="15"/>
      <c r="E85" s="15"/>
      <c r="F85" s="16"/>
    </row>
    <row r="86" spans="1:9" ht="15" thickBot="1" x14ac:dyDescent="0.4">
      <c r="A86" s="1"/>
      <c r="B86" s="1"/>
      <c r="C86" s="1"/>
      <c r="D86" s="1"/>
      <c r="E86" s="1"/>
      <c r="F86" s="1"/>
    </row>
    <row r="87" spans="1:9" x14ac:dyDescent="0.35">
      <c r="A87" s="11" t="s">
        <v>12</v>
      </c>
      <c r="B87" s="12"/>
      <c r="C87" s="12"/>
      <c r="D87" s="13"/>
      <c r="E87" s="11">
        <v>357200</v>
      </c>
      <c r="F87" s="13"/>
    </row>
    <row r="88" spans="1:9" x14ac:dyDescent="0.35">
      <c r="A88" s="3"/>
      <c r="B88" s="3"/>
      <c r="C88" s="3"/>
      <c r="D88" s="3"/>
      <c r="E88" s="3"/>
      <c r="F88" s="3"/>
    </row>
    <row r="89" spans="1:9" x14ac:dyDescent="0.35">
      <c r="A89" s="23" t="s">
        <v>13</v>
      </c>
      <c r="B89" s="23"/>
      <c r="C89" s="23"/>
      <c r="D89" s="23"/>
      <c r="E89" s="23"/>
      <c r="F89" s="23"/>
    </row>
    <row r="90" spans="1:9" x14ac:dyDescent="0.35">
      <c r="A90" s="14" t="s">
        <v>23</v>
      </c>
      <c r="B90" s="15"/>
      <c r="C90" s="15"/>
      <c r="D90" s="15"/>
      <c r="E90" s="15"/>
      <c r="F90" s="16"/>
    </row>
    <row r="91" spans="1:9" x14ac:dyDescent="0.35">
      <c r="A91" s="14" t="s">
        <v>24</v>
      </c>
      <c r="B91" s="15"/>
      <c r="C91" s="15"/>
      <c r="D91" s="15"/>
      <c r="E91" s="15"/>
      <c r="F91" s="16"/>
    </row>
    <row r="92" spans="1:9" x14ac:dyDescent="0.35">
      <c r="A92" s="14" t="s">
        <v>25</v>
      </c>
      <c r="B92" s="15"/>
      <c r="C92" s="15"/>
      <c r="D92" s="15"/>
      <c r="E92" s="15"/>
      <c r="F92" s="16"/>
    </row>
    <row r="93" spans="1:9" x14ac:dyDescent="0.35">
      <c r="A93" s="14" t="s">
        <v>26</v>
      </c>
      <c r="B93" s="15"/>
      <c r="C93" s="15"/>
      <c r="D93" s="15"/>
      <c r="E93" s="15"/>
      <c r="F93" s="16"/>
    </row>
    <row r="94" spans="1:9" x14ac:dyDescent="0.35">
      <c r="A94" s="14" t="s">
        <v>27</v>
      </c>
      <c r="B94" s="15"/>
      <c r="C94" s="15"/>
      <c r="D94" s="15"/>
      <c r="E94" s="15"/>
      <c r="F94" s="16"/>
    </row>
    <row r="95" spans="1:9" x14ac:dyDescent="0.35">
      <c r="A95" s="14" t="s">
        <v>100</v>
      </c>
      <c r="B95" s="15"/>
      <c r="C95" s="15"/>
      <c r="D95" s="15"/>
      <c r="E95" s="15"/>
      <c r="F95" s="16"/>
    </row>
    <row r="96" spans="1:9" x14ac:dyDescent="0.35">
      <c r="A96" s="14" t="s">
        <v>28</v>
      </c>
      <c r="B96" s="15"/>
      <c r="C96" s="15"/>
      <c r="D96" s="15"/>
      <c r="E96" s="15"/>
      <c r="F96" s="16"/>
    </row>
    <row r="97" spans="1:6" x14ac:dyDescent="0.35">
      <c r="A97" s="14" t="s">
        <v>101</v>
      </c>
      <c r="B97" s="15"/>
      <c r="C97" s="15"/>
      <c r="D97" s="15"/>
      <c r="E97" s="15"/>
      <c r="F97" s="16"/>
    </row>
    <row r="99" spans="1:6" x14ac:dyDescent="0.35">
      <c r="A99" s="3"/>
      <c r="B99" s="3"/>
      <c r="C99" s="3"/>
      <c r="D99" s="3"/>
      <c r="E99" s="3"/>
      <c r="F99" s="3"/>
    </row>
    <row r="100" spans="1:6" x14ac:dyDescent="0.35">
      <c r="A100" s="6" t="s">
        <v>76</v>
      </c>
      <c r="B100" s="6"/>
      <c r="C100" s="6"/>
      <c r="D100" s="6"/>
      <c r="E100" s="6" t="s">
        <v>10</v>
      </c>
      <c r="F100" s="7"/>
    </row>
    <row r="101" spans="1:6" x14ac:dyDescent="0.35">
      <c r="A101" s="8" t="s">
        <v>77</v>
      </c>
      <c r="B101" s="8"/>
      <c r="C101" s="8"/>
      <c r="D101" s="8"/>
      <c r="E101" s="9" t="s">
        <v>79</v>
      </c>
      <c r="F101" s="10"/>
    </row>
    <row r="102" spans="1:6" ht="15" thickBot="1" x14ac:dyDescent="0.4">
      <c r="A102" s="1"/>
      <c r="B102" s="1"/>
      <c r="C102" s="1"/>
      <c r="D102" s="1"/>
      <c r="E102" s="1"/>
      <c r="F102" s="1"/>
    </row>
    <row r="103" spans="1:6" x14ac:dyDescent="0.35">
      <c r="A103" s="11" t="s">
        <v>12</v>
      </c>
      <c r="B103" s="12"/>
      <c r="C103" s="12"/>
      <c r="D103" s="13"/>
      <c r="E103" s="11">
        <v>9650</v>
      </c>
      <c r="F103" s="13"/>
    </row>
    <row r="104" spans="1:6" x14ac:dyDescent="0.35">
      <c r="A104" s="3"/>
      <c r="B104" s="3"/>
      <c r="C104" s="3"/>
      <c r="D104" s="3"/>
      <c r="E104" s="3"/>
      <c r="F104" s="3"/>
    </row>
    <row r="106" spans="1:6" x14ac:dyDescent="0.35">
      <c r="A106" s="3"/>
      <c r="B106" s="3"/>
      <c r="C106" s="3"/>
      <c r="D106" s="3"/>
      <c r="E106" s="3"/>
      <c r="F106" s="3"/>
    </row>
    <row r="107" spans="1:6" x14ac:dyDescent="0.35">
      <c r="A107" s="6" t="s">
        <v>97</v>
      </c>
      <c r="B107" s="6"/>
      <c r="C107" s="6"/>
      <c r="D107" s="6"/>
      <c r="E107" s="6" t="s">
        <v>10</v>
      </c>
      <c r="F107" s="7"/>
    </row>
    <row r="108" spans="1:6" x14ac:dyDescent="0.35">
      <c r="A108" s="8" t="s">
        <v>98</v>
      </c>
      <c r="B108" s="8"/>
      <c r="C108" s="8"/>
      <c r="D108" s="8"/>
      <c r="E108" s="9" t="s">
        <v>99</v>
      </c>
      <c r="F108" s="10"/>
    </row>
    <row r="109" spans="1:6" ht="15" thickBot="1" x14ac:dyDescent="0.4">
      <c r="A109" s="1"/>
      <c r="B109" s="1"/>
      <c r="C109" s="1"/>
      <c r="D109" s="1"/>
      <c r="E109" s="1"/>
      <c r="F109" s="1"/>
    </row>
    <row r="110" spans="1:6" x14ac:dyDescent="0.35">
      <c r="A110" s="11" t="s">
        <v>12</v>
      </c>
      <c r="B110" s="12"/>
      <c r="C110" s="12"/>
      <c r="D110" s="13"/>
      <c r="E110" s="11">
        <v>6000</v>
      </c>
      <c r="F110" s="13"/>
    </row>
    <row r="111" spans="1:6" x14ac:dyDescent="0.35">
      <c r="A111" s="3"/>
      <c r="B111" s="3"/>
      <c r="C111" s="3"/>
      <c r="D111" s="3"/>
      <c r="E111" s="3"/>
      <c r="F111" s="3"/>
    </row>
    <row r="113" spans="1:6" x14ac:dyDescent="0.35">
      <c r="A113" s="3"/>
      <c r="B113" s="3"/>
      <c r="C113" s="3"/>
      <c r="D113" s="3"/>
      <c r="E113" s="3"/>
      <c r="F113" s="3"/>
    </row>
    <row r="114" spans="1:6" x14ac:dyDescent="0.35">
      <c r="A114" s="6" t="s">
        <v>102</v>
      </c>
      <c r="B114" s="6"/>
      <c r="C114" s="6"/>
      <c r="D114" s="6"/>
      <c r="E114" s="6"/>
      <c r="F114" s="7"/>
    </row>
    <row r="115" spans="1:6" x14ac:dyDescent="0.35">
      <c r="A115" s="14" t="s">
        <v>103</v>
      </c>
      <c r="B115" s="15"/>
      <c r="C115" s="15"/>
      <c r="D115" s="15"/>
      <c r="E115" s="15"/>
      <c r="F115" s="16"/>
    </row>
    <row r="116" spans="1:6" ht="15" thickBot="1" x14ac:dyDescent="0.4">
      <c r="A116" s="1"/>
      <c r="B116" s="1"/>
      <c r="C116" s="1"/>
      <c r="D116" s="1"/>
      <c r="E116" s="1"/>
      <c r="F116" s="1"/>
    </row>
    <row r="117" spans="1:6" x14ac:dyDescent="0.35">
      <c r="A117" s="11" t="s">
        <v>12</v>
      </c>
      <c r="B117" s="12"/>
      <c r="C117" s="12"/>
      <c r="D117" s="13"/>
      <c r="E117" s="11">
        <v>2000</v>
      </c>
      <c r="F117" s="13"/>
    </row>
    <row r="118" spans="1:6" x14ac:dyDescent="0.35">
      <c r="A118" s="3"/>
      <c r="B118" s="3"/>
      <c r="C118" s="3"/>
      <c r="D118" s="3"/>
      <c r="E118" s="3"/>
      <c r="F118" s="3"/>
    </row>
  </sheetData>
  <mergeCells count="161">
    <mergeCell ref="A117:D117"/>
    <mergeCell ref="E117:F117"/>
    <mergeCell ref="A115:F115"/>
    <mergeCell ref="A114:F114"/>
    <mergeCell ref="A59:D59"/>
    <mergeCell ref="E59:F59"/>
    <mergeCell ref="A60:D60"/>
    <mergeCell ref="E60:F60"/>
    <mergeCell ref="A56:D56"/>
    <mergeCell ref="A103:D103"/>
    <mergeCell ref="E103:F103"/>
    <mergeCell ref="A73:D73"/>
    <mergeCell ref="E73:F73"/>
    <mergeCell ref="E56:F56"/>
    <mergeCell ref="A57:D57"/>
    <mergeCell ref="E57:F57"/>
    <mergeCell ref="A72:D72"/>
    <mergeCell ref="E72:F72"/>
    <mergeCell ref="A100:D100"/>
    <mergeCell ref="E100:F100"/>
    <mergeCell ref="A101:D101"/>
    <mergeCell ref="E101:F101"/>
    <mergeCell ref="A95:F95"/>
    <mergeCell ref="A96:F96"/>
    <mergeCell ref="A97:F97"/>
    <mergeCell ref="A89:F89"/>
    <mergeCell ref="A90:F90"/>
    <mergeCell ref="A91:F91"/>
    <mergeCell ref="A70:D70"/>
    <mergeCell ref="E70:F70"/>
    <mergeCell ref="A71:D71"/>
    <mergeCell ref="E71:F71"/>
    <mergeCell ref="A65:D65"/>
    <mergeCell ref="E65:F65"/>
    <mergeCell ref="A61:D61"/>
    <mergeCell ref="E61:F61"/>
    <mergeCell ref="A62:D62"/>
    <mergeCell ref="E62:F62"/>
    <mergeCell ref="A20:D20"/>
    <mergeCell ref="E20:F20"/>
    <mergeCell ref="A21:D21"/>
    <mergeCell ref="E21:F21"/>
    <mergeCell ref="A22:D22"/>
    <mergeCell ref="E22:F22"/>
    <mergeCell ref="A40:D40"/>
    <mergeCell ref="E40:F40"/>
    <mergeCell ref="A36:D36"/>
    <mergeCell ref="E36:F36"/>
    <mergeCell ref="A42:D42"/>
    <mergeCell ref="E42:F42"/>
    <mergeCell ref="A43:D43"/>
    <mergeCell ref="E43:F43"/>
    <mergeCell ref="A63:D63"/>
    <mergeCell ref="E63:F63"/>
    <mergeCell ref="A64:D64"/>
    <mergeCell ref="E64:F64"/>
    <mergeCell ref="A34:D34"/>
    <mergeCell ref="E34:F34"/>
    <mergeCell ref="A46:D46"/>
    <mergeCell ref="E46:F46"/>
    <mergeCell ref="A50:D50"/>
    <mergeCell ref="E50:F50"/>
    <mergeCell ref="A49:D49"/>
    <mergeCell ref="E49:F49"/>
    <mergeCell ref="A51:D51"/>
    <mergeCell ref="E51:F51"/>
    <mergeCell ref="A52:D52"/>
    <mergeCell ref="E52:F52"/>
    <mergeCell ref="A53:D53"/>
    <mergeCell ref="E53:F53"/>
    <mergeCell ref="A54:D54"/>
    <mergeCell ref="E54:F54"/>
    <mergeCell ref="B6:F6"/>
    <mergeCell ref="A1:F1"/>
    <mergeCell ref="C2:F2"/>
    <mergeCell ref="C3:F3"/>
    <mergeCell ref="C4:F4"/>
    <mergeCell ref="C5:F5"/>
    <mergeCell ref="E15:F15"/>
    <mergeCell ref="A12:D12"/>
    <mergeCell ref="E12:F12"/>
    <mergeCell ref="A14:D14"/>
    <mergeCell ref="E14:F14"/>
    <mergeCell ref="A10:D10"/>
    <mergeCell ref="E10:F10"/>
    <mergeCell ref="A13:D13"/>
    <mergeCell ref="E13:F13"/>
    <mergeCell ref="A15:D15"/>
    <mergeCell ref="A11:D11"/>
    <mergeCell ref="E11:F11"/>
    <mergeCell ref="A37:D37"/>
    <mergeCell ref="E37:F37"/>
    <mergeCell ref="A38:D38"/>
    <mergeCell ref="E38:F38"/>
    <mergeCell ref="A39:D39"/>
    <mergeCell ref="E39:F39"/>
    <mergeCell ref="A8:D8"/>
    <mergeCell ref="E8:F8"/>
    <mergeCell ref="A9:D9"/>
    <mergeCell ref="E9:F9"/>
    <mergeCell ref="A16:D16"/>
    <mergeCell ref="E16:F16"/>
    <mergeCell ref="A25:D25"/>
    <mergeCell ref="E25:F25"/>
    <mergeCell ref="A26:D26"/>
    <mergeCell ref="E26:F26"/>
    <mergeCell ref="A27:D27"/>
    <mergeCell ref="E27:F27"/>
    <mergeCell ref="A33:D33"/>
    <mergeCell ref="E33:F33"/>
    <mergeCell ref="A24:D24"/>
    <mergeCell ref="E24:F24"/>
    <mergeCell ref="A19:D19"/>
    <mergeCell ref="E19:F19"/>
    <mergeCell ref="A66:D66"/>
    <mergeCell ref="E66:F66"/>
    <mergeCell ref="A67:D67"/>
    <mergeCell ref="E67:F67"/>
    <mergeCell ref="A68:D68"/>
    <mergeCell ref="E68:F68"/>
    <mergeCell ref="A17:D17"/>
    <mergeCell ref="E17:F17"/>
    <mergeCell ref="A44:D44"/>
    <mergeCell ref="E44:F44"/>
    <mergeCell ref="A45:D45"/>
    <mergeCell ref="E45:F45"/>
    <mergeCell ref="A47:D47"/>
    <mergeCell ref="E47:F47"/>
    <mergeCell ref="A29:D29"/>
    <mergeCell ref="E29:F29"/>
    <mergeCell ref="A30:D30"/>
    <mergeCell ref="E30:F30"/>
    <mergeCell ref="A31:D31"/>
    <mergeCell ref="E31:F31"/>
    <mergeCell ref="A32:D32"/>
    <mergeCell ref="E32:F32"/>
    <mergeCell ref="A35:D35"/>
    <mergeCell ref="E35:F35"/>
    <mergeCell ref="A107:D107"/>
    <mergeCell ref="E107:F107"/>
    <mergeCell ref="A108:D108"/>
    <mergeCell ref="E108:F108"/>
    <mergeCell ref="A110:D110"/>
    <mergeCell ref="E110:F110"/>
    <mergeCell ref="A75:D75"/>
    <mergeCell ref="E75:F75"/>
    <mergeCell ref="A76:D76"/>
    <mergeCell ref="E76:F76"/>
    <mergeCell ref="A87:D87"/>
    <mergeCell ref="E87:F87"/>
    <mergeCell ref="A85:F85"/>
    <mergeCell ref="A78:F78"/>
    <mergeCell ref="A79:F79"/>
    <mergeCell ref="A80:F80"/>
    <mergeCell ref="A81:F81"/>
    <mergeCell ref="A82:F82"/>
    <mergeCell ref="A93:F93"/>
    <mergeCell ref="A92:F92"/>
    <mergeCell ref="A94:F94"/>
    <mergeCell ref="A83:F83"/>
    <mergeCell ref="A84:F8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2020-10-16T20:27:16Z</cp:lastPrinted>
  <dcterms:created xsi:type="dcterms:W3CDTF">2020-09-04T00:19:17Z</dcterms:created>
  <dcterms:modified xsi:type="dcterms:W3CDTF">2020-10-23T02:22:34Z</dcterms:modified>
</cp:coreProperties>
</file>