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79" documentId="8_{C265F853-97FA-4BDB-A316-36EB540606D2}" xr6:coauthVersionLast="47" xr6:coauthVersionMax="47" xr10:uidLastSave="{87761B20-D2E0-4756-B389-6D958F2BC9A6}"/>
  <bookViews>
    <workbookView xWindow="17170" yWindow="4460" windowWidth="10440" windowHeight="788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4" i="1" l="1"/>
  <c r="F63" i="1"/>
  <c r="F20" i="1"/>
  <c r="I122" i="1"/>
  <c r="I126" i="1" s="1"/>
  <c r="H104" i="1"/>
  <c r="H91" i="1"/>
  <c r="I76" i="1"/>
  <c r="H63" i="1"/>
  <c r="H48" i="1"/>
  <c r="I35" i="1"/>
  <c r="I39" i="1" s="1"/>
  <c r="H20" i="1"/>
  <c r="H11" i="1"/>
  <c r="H119" i="1"/>
  <c r="H116" i="1"/>
  <c r="H115" i="1"/>
  <c r="H112" i="1"/>
  <c r="H106" i="1"/>
  <c r="H74" i="1"/>
  <c r="H71" i="1"/>
  <c r="H65" i="1"/>
  <c r="H31" i="1"/>
  <c r="H28" i="1"/>
  <c r="H22" i="1"/>
  <c r="H109" i="1"/>
  <c r="H98" i="1"/>
  <c r="H99" i="1"/>
  <c r="H100" i="1"/>
  <c r="H101" i="1"/>
  <c r="H102" i="1"/>
  <c r="H103" i="1"/>
  <c r="H97" i="1"/>
  <c r="H96" i="1"/>
  <c r="H95" i="1"/>
  <c r="H94" i="1"/>
  <c r="H93" i="1"/>
  <c r="H90" i="1"/>
  <c r="H89" i="1"/>
  <c r="H88" i="1"/>
  <c r="H68" i="1"/>
  <c r="H51" i="1"/>
  <c r="H52" i="1"/>
  <c r="H53" i="1"/>
  <c r="H54" i="1"/>
  <c r="H55" i="1"/>
  <c r="H56" i="1"/>
  <c r="H57" i="1"/>
  <c r="H58" i="1"/>
  <c r="H59" i="1"/>
  <c r="H60" i="1"/>
  <c r="H61" i="1"/>
  <c r="H62" i="1"/>
  <c r="H50" i="1"/>
  <c r="H47" i="1"/>
  <c r="H46" i="1"/>
  <c r="H45" i="1"/>
  <c r="H25" i="1"/>
  <c r="H19" i="1"/>
  <c r="H18" i="1"/>
  <c r="H17" i="1"/>
  <c r="H16" i="1"/>
  <c r="H15" i="1"/>
  <c r="H14" i="1"/>
  <c r="H13" i="1"/>
  <c r="H10" i="1"/>
  <c r="H9" i="1"/>
  <c r="I80" i="1" l="1"/>
</calcChain>
</file>

<file path=xl/sharedStrings.xml><?xml version="1.0" encoding="utf-8"?>
<sst xmlns="http://schemas.openxmlformats.org/spreadsheetml/2006/main" count="152" uniqueCount="73">
  <si>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</si>
  <si>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</si>
  <si>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</si>
  <si>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</si>
  <si>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</si>
  <si>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</si>
  <si>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</si>
  <si>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Scope of Work</t>
  </si>
  <si>
    <t>Install All Trees, Shrubs, Irrigation and Landscape Material to Meet all Landscape Plans and Specs</t>
  </si>
  <si>
    <t>Quantity</t>
  </si>
  <si>
    <t>Shrubs</t>
  </si>
  <si>
    <t>DG</t>
  </si>
  <si>
    <t>Irrigation</t>
  </si>
  <si>
    <t>Drip Irrigation for Plants and Shrubs</t>
  </si>
  <si>
    <t>Total</t>
  </si>
  <si>
    <t>5 Tons</t>
  </si>
  <si>
    <t>Rip Rap</t>
  </si>
  <si>
    <t>Costa Verde Homes</t>
  </si>
  <si>
    <t>Casa Grande Model Homes</t>
  </si>
  <si>
    <t>24" Box Chilean Mesquite</t>
  </si>
  <si>
    <t>24" Box Palo Brea</t>
  </si>
  <si>
    <t>5 Gal Purple Hop Bush</t>
  </si>
  <si>
    <t>5 Gal Blackfoot Daisy</t>
  </si>
  <si>
    <t>5 Gal Yucca Pendula</t>
  </si>
  <si>
    <t>5 Gal Octopus Agave</t>
  </si>
  <si>
    <t>5 Gal Agave Marginita</t>
  </si>
  <si>
    <t>5 Gal Lantana</t>
  </si>
  <si>
    <t>5 Ga Desert Lavender</t>
  </si>
  <si>
    <t>Boulders</t>
  </si>
  <si>
    <t>1/4 Ton Surface Select Boulder</t>
  </si>
  <si>
    <t>Rip Rap T.B.D</t>
  </si>
  <si>
    <t>Paver</t>
  </si>
  <si>
    <t>Install 2 Tone Pavers</t>
  </si>
  <si>
    <t>1045 SF</t>
  </si>
  <si>
    <t>60 Tons</t>
  </si>
  <si>
    <t>New Controller</t>
  </si>
  <si>
    <t>(2) New Valves</t>
  </si>
  <si>
    <t>New 6 Station Controller</t>
  </si>
  <si>
    <t>New Back Flow Preventer</t>
  </si>
  <si>
    <t>Trees</t>
  </si>
  <si>
    <t>Install 2 Tone Pavers From Parking Lot to Lot 34</t>
  </si>
  <si>
    <t>Lot 35</t>
  </si>
  <si>
    <t>Lot 34</t>
  </si>
  <si>
    <t>24" Box Texas Ebony</t>
  </si>
  <si>
    <t>5 Gal Pgmy Palm</t>
  </si>
  <si>
    <t>5 Gal Desert Mallow</t>
  </si>
  <si>
    <t>5 Ga Vines for Trellis</t>
  </si>
  <si>
    <t>5 Gal Yellow Bells</t>
  </si>
  <si>
    <t>5 Gal Silver Cassia</t>
  </si>
  <si>
    <t>5 Gal Mexican Blue Sage</t>
  </si>
  <si>
    <t>5 Gal Desert Lavender</t>
  </si>
  <si>
    <t>8-10 Can Ocotillo</t>
  </si>
  <si>
    <t>1/2" Minus Madison Gold DG</t>
  </si>
  <si>
    <t>30 Tons</t>
  </si>
  <si>
    <t>365 SF</t>
  </si>
  <si>
    <t>10 Tons</t>
  </si>
  <si>
    <t>Lot 33</t>
  </si>
  <si>
    <t>24" Box Blue Palo Verde</t>
  </si>
  <si>
    <t>5 Gal Desert Ruellia</t>
  </si>
  <si>
    <t>3 Tons</t>
  </si>
  <si>
    <t>700 SF</t>
  </si>
  <si>
    <t>Install 2 Tone Paver Border</t>
  </si>
  <si>
    <t>125 LF</t>
  </si>
  <si>
    <t>Artificial Turf</t>
  </si>
  <si>
    <t>Install 80 OZ Daytona</t>
  </si>
  <si>
    <t>630 SF</t>
  </si>
  <si>
    <t>1/4" Minus Arizona Gold DG</t>
  </si>
  <si>
    <t>1/2" Screened Arizona Gold DG</t>
  </si>
  <si>
    <t>total</t>
  </si>
  <si>
    <t>IRR</t>
  </si>
  <si>
    <t>Labor</t>
  </si>
  <si>
    <t>Equip</t>
  </si>
  <si>
    <t>New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</si>
</sst>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Fill="1" applyBorder="1"/>
    <xf numFmtId="0" fontId="2" fillId="2" borderId="3" xfId="0" applyFont="1" applyFill="1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2" fillId="2" borderId="1" xfId="0" applyFont="1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6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L129"/>
  <sheetViews>
    <sheetView tabSelected="1" topLeftCell="D4" workbookViewId="0">
      <selection activeCell="L92" sqref="L9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  <col min="11" max="11" width="10.08984375" bestFit="1" customWidth="1"/>
  </cols>
  <sheetData>
    <row r="1" spans="1:11" ht="67.5" customHeight="1" x14ac:dyDescent="0.35">
      <c r="A1" s="28"/>
      <c r="B1" s="28"/>
      <c r="C1" s="28"/>
      <c r="D1" s="28"/>
      <c r="E1" s="28"/>
      <c r="F1" s="28"/>
    </row>
    <row r="2" spans="1:11" x14ac:dyDescent="0.35">
      <c r="A2" s="1" t="s">
        <v>0</v>
      </c>
      <c r="B2" s="1" t="s">
        <v>1</v>
      </c>
      <c r="C2" s="14" t="s">
        <v>17</v>
      </c>
      <c r="D2" s="15"/>
      <c r="E2" s="15"/>
      <c r="F2" s="16"/>
    </row>
    <row r="3" spans="1:11" ht="14.5" customHeight="1" x14ac:dyDescent="0.35">
      <c r="A3" s="2" t="s">
        <v>2</v>
      </c>
      <c r="B3" s="1" t="s">
        <v>3</v>
      </c>
      <c r="C3" s="29">
        <v>44431</v>
      </c>
      <c r="D3" s="30"/>
      <c r="E3" s="30"/>
      <c r="F3" s="31"/>
    </row>
    <row r="4" spans="1:11" x14ac:dyDescent="0.35">
      <c r="A4" s="1" t="s">
        <v>4</v>
      </c>
      <c r="B4" s="1" t="s">
        <v>5</v>
      </c>
      <c r="C4" s="14" t="s">
        <v>18</v>
      </c>
      <c r="D4" s="15"/>
      <c r="E4" s="15"/>
      <c r="F4" s="16"/>
    </row>
    <row r="5" spans="1:11" x14ac:dyDescent="0.35">
      <c r="A5" s="1" t="s">
        <v>6</v>
      </c>
      <c r="B5" s="1"/>
      <c r="C5" s="29"/>
      <c r="D5" s="30"/>
      <c r="E5" s="30"/>
      <c r="F5" s="31"/>
    </row>
    <row r="6" spans="1:11" ht="30.5" customHeight="1" x14ac:dyDescent="0.35">
      <c r="A6" s="1" t="s">
        <v>7</v>
      </c>
      <c r="B6" s="25" t="s">
        <v>8</v>
      </c>
      <c r="C6" s="26"/>
      <c r="D6" s="26"/>
      <c r="E6" s="26"/>
      <c r="F6" s="27"/>
    </row>
    <row r="7" spans="1:11" x14ac:dyDescent="0.35">
      <c r="A7" s="13" t="s">
        <v>41</v>
      </c>
      <c r="B7" s="13"/>
      <c r="C7" s="13"/>
      <c r="D7" s="13"/>
      <c r="E7" s="13"/>
      <c r="F7" s="13"/>
    </row>
    <row r="8" spans="1:11" x14ac:dyDescent="0.35">
      <c r="A8" s="22" t="s">
        <v>39</v>
      </c>
      <c r="B8" s="22"/>
      <c r="C8" s="22"/>
      <c r="D8" s="22"/>
      <c r="E8" s="22" t="s">
        <v>9</v>
      </c>
      <c r="F8" s="23"/>
    </row>
    <row r="9" spans="1:11" x14ac:dyDescent="0.35">
      <c r="A9" s="14" t="s">
        <v>19</v>
      </c>
      <c r="B9" s="15"/>
      <c r="C9" s="15"/>
      <c r="D9" s="16"/>
      <c r="E9" s="17">
        <v>1</v>
      </c>
      <c r="F9" s="18"/>
      <c r="G9">
        <v>110</v>
      </c>
      <c r="H9">
        <f>SUM(E9*G9)</f>
        <v>110</v>
      </c>
    </row>
    <row r="10" spans="1:11" x14ac:dyDescent="0.35">
      <c r="A10" s="14" t="s">
        <v>20</v>
      </c>
      <c r="B10" s="15"/>
      <c r="C10" s="15"/>
      <c r="D10" s="16"/>
      <c r="E10" s="17">
        <v>4</v>
      </c>
      <c r="F10" s="18"/>
      <c r="G10">
        <v>110</v>
      </c>
      <c r="H10">
        <f>SUM(E10*G10)</f>
        <v>440</v>
      </c>
    </row>
    <row r="11" spans="1:11" x14ac:dyDescent="0.35">
      <c r="A11" s="10"/>
      <c r="B11" s="10"/>
      <c r="C11" s="10"/>
      <c r="D11" s="10"/>
      <c r="E11" s="4"/>
      <c r="F11" s="11"/>
      <c r="H11">
        <f>SUM(H9:H10)</f>
        <v>550</v>
      </c>
      <c r="J11" t="s">
        <v>39</v>
      </c>
      <c r="K11" s="33">
        <v>1690</v>
      </c>
    </row>
    <row r="12" spans="1:11" ht="15" customHeight="1" x14ac:dyDescent="0.35">
      <c r="A12" s="22" t="s">
        <v>10</v>
      </c>
      <c r="B12" s="22"/>
      <c r="C12" s="22"/>
      <c r="D12" s="22"/>
      <c r="E12" s="22" t="s">
        <v>9</v>
      </c>
      <c r="F12" s="23"/>
    </row>
    <row r="13" spans="1:11" x14ac:dyDescent="0.35">
      <c r="A13" s="14" t="s">
        <v>21</v>
      </c>
      <c r="B13" s="15"/>
      <c r="C13" s="15"/>
      <c r="D13" s="16"/>
      <c r="E13" s="17">
        <v>10</v>
      </c>
      <c r="F13" s="18"/>
      <c r="G13">
        <v>12</v>
      </c>
      <c r="H13">
        <f t="shared" ref="H13:H19" si="0">SUM(E13*G13)</f>
        <v>120</v>
      </c>
    </row>
    <row r="14" spans="1:11" x14ac:dyDescent="0.35">
      <c r="A14" s="14" t="s">
        <v>22</v>
      </c>
      <c r="B14" s="15"/>
      <c r="C14" s="15"/>
      <c r="D14" s="16"/>
      <c r="E14" s="17">
        <v>7</v>
      </c>
      <c r="F14" s="18"/>
      <c r="G14">
        <v>12</v>
      </c>
      <c r="H14">
        <f t="shared" si="0"/>
        <v>84</v>
      </c>
    </row>
    <row r="15" spans="1:11" x14ac:dyDescent="0.35">
      <c r="A15" s="14" t="s">
        <v>23</v>
      </c>
      <c r="B15" s="15"/>
      <c r="C15" s="15"/>
      <c r="D15" s="16"/>
      <c r="E15" s="17">
        <v>2</v>
      </c>
      <c r="F15" s="18"/>
      <c r="G15">
        <v>25</v>
      </c>
      <c r="H15">
        <f t="shared" si="0"/>
        <v>50</v>
      </c>
    </row>
    <row r="16" spans="1:11" x14ac:dyDescent="0.35">
      <c r="A16" s="14" t="s">
        <v>24</v>
      </c>
      <c r="B16" s="15"/>
      <c r="C16" s="15"/>
      <c r="D16" s="16"/>
      <c r="E16" s="17">
        <v>4</v>
      </c>
      <c r="F16" s="18"/>
      <c r="G16">
        <v>25</v>
      </c>
      <c r="H16">
        <f t="shared" si="0"/>
        <v>100</v>
      </c>
    </row>
    <row r="17" spans="1:11" x14ac:dyDescent="0.35">
      <c r="A17" s="14" t="s">
        <v>25</v>
      </c>
      <c r="B17" s="15"/>
      <c r="C17" s="15"/>
      <c r="D17" s="16"/>
      <c r="E17" s="17">
        <v>1</v>
      </c>
      <c r="F17" s="18"/>
      <c r="G17">
        <v>25</v>
      </c>
      <c r="H17">
        <f t="shared" si="0"/>
        <v>25</v>
      </c>
    </row>
    <row r="18" spans="1:11" x14ac:dyDescent="0.35">
      <c r="A18" s="14" t="s">
        <v>26</v>
      </c>
      <c r="B18" s="15"/>
      <c r="C18" s="15"/>
      <c r="D18" s="16"/>
      <c r="E18" s="17">
        <v>18</v>
      </c>
      <c r="F18" s="18"/>
      <c r="G18">
        <v>12</v>
      </c>
      <c r="H18">
        <f t="shared" si="0"/>
        <v>216</v>
      </c>
    </row>
    <row r="19" spans="1:11" x14ac:dyDescent="0.35">
      <c r="A19" s="14" t="s">
        <v>27</v>
      </c>
      <c r="B19" s="15"/>
      <c r="C19" s="15"/>
      <c r="D19" s="16"/>
      <c r="E19" s="17">
        <v>9</v>
      </c>
      <c r="F19" s="18"/>
      <c r="G19">
        <v>12</v>
      </c>
      <c r="H19">
        <f t="shared" si="0"/>
        <v>108</v>
      </c>
    </row>
    <row r="20" spans="1:11" x14ac:dyDescent="0.35">
      <c r="A20" s="10"/>
      <c r="B20" s="10"/>
      <c r="C20" s="10"/>
      <c r="D20" s="10"/>
      <c r="E20" s="4"/>
      <c r="F20" s="11">
        <f>SUM(E13:F19)</f>
        <v>51</v>
      </c>
      <c r="H20">
        <f>SUM(H13:H19)</f>
        <v>703</v>
      </c>
      <c r="K20" s="33">
        <v>1325</v>
      </c>
    </row>
    <row r="21" spans="1:11" x14ac:dyDescent="0.35">
      <c r="A21" s="22" t="s">
        <v>11</v>
      </c>
      <c r="B21" s="22"/>
      <c r="C21" s="22"/>
      <c r="D21" s="22"/>
      <c r="E21" s="22" t="s">
        <v>9</v>
      </c>
      <c r="F21" s="23"/>
    </row>
    <row r="22" spans="1:11" x14ac:dyDescent="0.35">
      <c r="A22" s="14" t="s">
        <v>66</v>
      </c>
      <c r="B22" s="15"/>
      <c r="C22" s="15"/>
      <c r="D22" s="16"/>
      <c r="E22" s="17" t="s">
        <v>34</v>
      </c>
      <c r="F22" s="18"/>
      <c r="G22">
        <v>35</v>
      </c>
      <c r="H22">
        <f>SUM(60*35)</f>
        <v>2100</v>
      </c>
    </row>
    <row r="23" spans="1:11" x14ac:dyDescent="0.35">
      <c r="A23" s="6"/>
      <c r="B23" s="6"/>
      <c r="C23" s="6"/>
      <c r="D23" s="6"/>
      <c r="E23" s="4"/>
      <c r="F23" s="7"/>
      <c r="K23" s="33">
        <v>3360</v>
      </c>
    </row>
    <row r="24" spans="1:11" x14ac:dyDescent="0.35">
      <c r="A24" s="22" t="s">
        <v>28</v>
      </c>
      <c r="B24" s="22"/>
      <c r="C24" s="22"/>
      <c r="D24" s="22"/>
      <c r="E24" s="22" t="s">
        <v>9</v>
      </c>
      <c r="F24" s="23"/>
    </row>
    <row r="25" spans="1:11" x14ac:dyDescent="0.35">
      <c r="A25" s="14" t="s">
        <v>29</v>
      </c>
      <c r="B25" s="15"/>
      <c r="C25" s="15"/>
      <c r="D25" s="16"/>
      <c r="E25" s="17">
        <v>10</v>
      </c>
      <c r="F25" s="18"/>
      <c r="G25">
        <v>200</v>
      </c>
      <c r="H25">
        <f>SUM(E25*G25)</f>
        <v>2000</v>
      </c>
      <c r="K25" s="33">
        <v>3250</v>
      </c>
    </row>
    <row r="26" spans="1:11" x14ac:dyDescent="0.35">
      <c r="A26" s="8"/>
      <c r="B26" s="8"/>
      <c r="C26" s="8"/>
      <c r="D26" s="8"/>
      <c r="E26" s="4"/>
      <c r="F26" s="9"/>
    </row>
    <row r="27" spans="1:11" x14ac:dyDescent="0.35">
      <c r="A27" s="22" t="s">
        <v>16</v>
      </c>
      <c r="B27" s="22"/>
      <c r="C27" s="22"/>
      <c r="D27" s="22"/>
      <c r="E27" s="22" t="s">
        <v>9</v>
      </c>
      <c r="F27" s="23"/>
    </row>
    <row r="28" spans="1:11" x14ac:dyDescent="0.35">
      <c r="A28" s="14" t="s">
        <v>30</v>
      </c>
      <c r="B28" s="15"/>
      <c r="C28" s="15"/>
      <c r="D28" s="16"/>
      <c r="E28" s="17" t="s">
        <v>15</v>
      </c>
      <c r="F28" s="18"/>
      <c r="G28">
        <v>65</v>
      </c>
      <c r="H28">
        <f>SUM(5*65)</f>
        <v>325</v>
      </c>
      <c r="K28" s="32">
        <v>750</v>
      </c>
    </row>
    <row r="29" spans="1:11" x14ac:dyDescent="0.35">
      <c r="A29" s="8"/>
      <c r="B29" s="8"/>
      <c r="C29" s="8"/>
      <c r="D29" s="8"/>
      <c r="E29" s="4"/>
      <c r="F29" s="9"/>
    </row>
    <row r="30" spans="1:11" x14ac:dyDescent="0.35">
      <c r="A30" s="22" t="s">
        <v>31</v>
      </c>
      <c r="B30" s="22"/>
      <c r="C30" s="22"/>
      <c r="D30" s="22"/>
      <c r="E30" s="22" t="s">
        <v>9</v>
      </c>
      <c r="F30" s="23"/>
    </row>
    <row r="31" spans="1:11" x14ac:dyDescent="0.35">
      <c r="A31" s="14" t="s">
        <v>32</v>
      </c>
      <c r="B31" s="15"/>
      <c r="C31" s="15"/>
      <c r="D31" s="16"/>
      <c r="E31" s="17" t="s">
        <v>33</v>
      </c>
      <c r="F31" s="18"/>
      <c r="G31">
        <v>8</v>
      </c>
      <c r="H31">
        <f>SUM(1045*8)</f>
        <v>8360</v>
      </c>
      <c r="K31" s="32">
        <v>8360</v>
      </c>
    </row>
    <row r="32" spans="1:11" x14ac:dyDescent="0.35">
      <c r="A32" s="6"/>
      <c r="B32" s="6"/>
      <c r="C32" s="6"/>
      <c r="D32" s="6"/>
      <c r="E32" s="4"/>
      <c r="F32" s="7"/>
    </row>
    <row r="33" spans="1:11" x14ac:dyDescent="0.35">
      <c r="A33" s="22" t="s">
        <v>12</v>
      </c>
      <c r="B33" s="22"/>
      <c r="C33" s="22"/>
      <c r="D33" s="22"/>
      <c r="E33" s="22"/>
      <c r="F33" s="23"/>
    </row>
    <row r="34" spans="1:11" x14ac:dyDescent="0.35">
      <c r="A34" s="14" t="s">
        <v>38</v>
      </c>
      <c r="B34" s="15"/>
      <c r="C34" s="15"/>
      <c r="D34" s="15"/>
      <c r="E34" s="15"/>
      <c r="F34" s="16"/>
    </row>
    <row r="35" spans="1:11" x14ac:dyDescent="0.35">
      <c r="A35" s="14" t="s">
        <v>35</v>
      </c>
      <c r="B35" s="15"/>
      <c r="C35" s="15"/>
      <c r="D35" s="15"/>
      <c r="E35" s="15"/>
      <c r="F35" s="16"/>
      <c r="H35" t="s">
        <v>68</v>
      </c>
      <c r="I35">
        <f>SUM(H11,H20,H22,H25,H28)</f>
        <v>5678</v>
      </c>
    </row>
    <row r="36" spans="1:11" x14ac:dyDescent="0.35">
      <c r="A36" s="14" t="s">
        <v>36</v>
      </c>
      <c r="B36" s="15"/>
      <c r="C36" s="15"/>
      <c r="D36" s="15"/>
      <c r="E36" s="15"/>
      <c r="F36" s="16"/>
      <c r="H36" t="s">
        <v>69</v>
      </c>
      <c r="I36">
        <v>1500</v>
      </c>
      <c r="K36" s="33">
        <v>2800</v>
      </c>
    </row>
    <row r="37" spans="1:11" x14ac:dyDescent="0.35">
      <c r="A37" s="14" t="s">
        <v>37</v>
      </c>
      <c r="B37" s="15"/>
      <c r="C37" s="15"/>
      <c r="D37" s="15"/>
      <c r="E37" s="15"/>
      <c r="F37" s="16"/>
      <c r="H37" t="s">
        <v>70</v>
      </c>
      <c r="I37">
        <v>2160</v>
      </c>
    </row>
    <row r="38" spans="1:11" x14ac:dyDescent="0.35">
      <c r="A38" s="14" t="s">
        <v>13</v>
      </c>
      <c r="B38" s="15"/>
      <c r="C38" s="15"/>
      <c r="D38" s="15"/>
      <c r="E38" s="15"/>
      <c r="F38" s="16"/>
      <c r="H38" t="s">
        <v>71</v>
      </c>
      <c r="I38">
        <v>1200</v>
      </c>
    </row>
    <row r="39" spans="1:11" ht="15" thickBot="1" x14ac:dyDescent="0.4">
      <c r="A39" s="3"/>
      <c r="B39" s="3"/>
      <c r="C39" s="3"/>
      <c r="D39" s="3"/>
      <c r="E39" s="3"/>
      <c r="F39" s="3"/>
      <c r="H39" t="s">
        <v>72</v>
      </c>
      <c r="I39">
        <f>SUM(I35:I38)*1.25</f>
        <v>13172.5</v>
      </c>
    </row>
    <row r="40" spans="1:11" x14ac:dyDescent="0.35">
      <c r="A40" s="19" t="s">
        <v>14</v>
      </c>
      <c r="B40" s="20"/>
      <c r="C40" s="20"/>
      <c r="D40" s="21"/>
      <c r="E40" s="19">
        <v>21535</v>
      </c>
      <c r="F40" s="21"/>
    </row>
    <row r="41" spans="1:11" x14ac:dyDescent="0.35">
      <c r="A41" s="5"/>
      <c r="B41" s="5"/>
      <c r="C41" s="5"/>
      <c r="D41" s="5"/>
      <c r="E41" s="5"/>
      <c r="F41" s="5"/>
    </row>
    <row r="42" spans="1:11" x14ac:dyDescent="0.35">
      <c r="A42" s="12"/>
      <c r="B42" s="12"/>
      <c r="C42" s="12"/>
      <c r="D42" s="12"/>
      <c r="E42" s="12"/>
      <c r="F42" s="12"/>
    </row>
    <row r="43" spans="1:11" x14ac:dyDescent="0.35">
      <c r="A43" s="24" t="s">
        <v>42</v>
      </c>
      <c r="B43" s="24"/>
      <c r="C43" s="24"/>
      <c r="D43" s="24"/>
      <c r="E43" s="24"/>
      <c r="F43" s="24"/>
    </row>
    <row r="44" spans="1:11" x14ac:dyDescent="0.35">
      <c r="A44" s="22">
        <v>410</v>
      </c>
      <c r="B44" s="22"/>
      <c r="C44" s="22"/>
      <c r="D44" s="22"/>
      <c r="E44" s="22" t="s">
        <v>9</v>
      </c>
      <c r="F44" s="23"/>
    </row>
    <row r="45" spans="1:11" x14ac:dyDescent="0.35">
      <c r="A45" s="14" t="s">
        <v>43</v>
      </c>
      <c r="B45" s="15"/>
      <c r="C45" s="15"/>
      <c r="D45" s="16"/>
      <c r="E45" s="17">
        <v>2</v>
      </c>
      <c r="F45" s="18"/>
      <c r="G45">
        <v>110</v>
      </c>
      <c r="H45">
        <f>SUM(E45*G45)</f>
        <v>220</v>
      </c>
    </row>
    <row r="46" spans="1:11" x14ac:dyDescent="0.35">
      <c r="A46" s="14" t="s">
        <v>57</v>
      </c>
      <c r="B46" s="15"/>
      <c r="C46" s="15"/>
      <c r="D46" s="16"/>
      <c r="E46" s="17">
        <v>2</v>
      </c>
      <c r="F46" s="18"/>
      <c r="G46">
        <v>110</v>
      </c>
      <c r="H46">
        <f>SUM(E46*G46)</f>
        <v>220</v>
      </c>
    </row>
    <row r="47" spans="1:11" x14ac:dyDescent="0.35">
      <c r="A47" s="14" t="s">
        <v>19</v>
      </c>
      <c r="B47" s="15"/>
      <c r="C47" s="15"/>
      <c r="D47" s="16"/>
      <c r="E47" s="17">
        <v>2</v>
      </c>
      <c r="F47" s="18"/>
      <c r="G47">
        <v>110</v>
      </c>
      <c r="H47">
        <f>SUM(E47*G47)</f>
        <v>220</v>
      </c>
    </row>
    <row r="48" spans="1:11" x14ac:dyDescent="0.35">
      <c r="A48" s="10"/>
      <c r="B48" s="10"/>
      <c r="C48" s="10"/>
      <c r="D48" s="10"/>
      <c r="E48" s="4"/>
      <c r="F48" s="11"/>
      <c r="H48">
        <f>SUM(H45:H47)</f>
        <v>660</v>
      </c>
      <c r="K48">
        <v>2030</v>
      </c>
    </row>
    <row r="49" spans="1:11" ht="15" customHeight="1" x14ac:dyDescent="0.35">
      <c r="A49" s="22" t="s">
        <v>10</v>
      </c>
      <c r="B49" s="22"/>
      <c r="C49" s="22"/>
      <c r="D49" s="22"/>
      <c r="E49" s="22" t="s">
        <v>9</v>
      </c>
      <c r="F49" s="23"/>
    </row>
    <row r="50" spans="1:11" x14ac:dyDescent="0.35">
      <c r="A50" s="14" t="s">
        <v>44</v>
      </c>
      <c r="B50" s="15"/>
      <c r="C50" s="15"/>
      <c r="D50" s="16"/>
      <c r="E50" s="17">
        <v>3</v>
      </c>
      <c r="F50" s="18"/>
      <c r="G50">
        <v>55</v>
      </c>
      <c r="H50">
        <f>SUM(E50*G50)</f>
        <v>165</v>
      </c>
    </row>
    <row r="51" spans="1:11" x14ac:dyDescent="0.35">
      <c r="A51" s="14" t="s">
        <v>25</v>
      </c>
      <c r="B51" s="15"/>
      <c r="C51" s="15"/>
      <c r="D51" s="16"/>
      <c r="E51" s="17">
        <v>4</v>
      </c>
      <c r="F51" s="18"/>
      <c r="G51">
        <v>25</v>
      </c>
      <c r="H51">
        <f t="shared" ref="H51:H62" si="1">SUM(E51*G51)</f>
        <v>100</v>
      </c>
    </row>
    <row r="52" spans="1:11" x14ac:dyDescent="0.35">
      <c r="A52" s="14" t="s">
        <v>24</v>
      </c>
      <c r="B52" s="15"/>
      <c r="C52" s="15"/>
      <c r="D52" s="16"/>
      <c r="E52" s="17">
        <v>8</v>
      </c>
      <c r="F52" s="18"/>
      <c r="G52">
        <v>25</v>
      </c>
      <c r="H52">
        <f t="shared" si="1"/>
        <v>200</v>
      </c>
    </row>
    <row r="53" spans="1:11" x14ac:dyDescent="0.35">
      <c r="A53" s="14" t="s">
        <v>23</v>
      </c>
      <c r="B53" s="15"/>
      <c r="C53" s="15"/>
      <c r="D53" s="16"/>
      <c r="E53" s="17">
        <v>3</v>
      </c>
      <c r="F53" s="18"/>
      <c r="G53">
        <v>25</v>
      </c>
      <c r="H53">
        <f t="shared" si="1"/>
        <v>75</v>
      </c>
    </row>
    <row r="54" spans="1:11" x14ac:dyDescent="0.35">
      <c r="A54" s="14" t="s">
        <v>45</v>
      </c>
      <c r="B54" s="15"/>
      <c r="C54" s="15"/>
      <c r="D54" s="16"/>
      <c r="E54" s="17">
        <v>5</v>
      </c>
      <c r="F54" s="18"/>
      <c r="G54">
        <v>12</v>
      </c>
      <c r="H54">
        <f t="shared" si="1"/>
        <v>60</v>
      </c>
    </row>
    <row r="55" spans="1:11" x14ac:dyDescent="0.35">
      <c r="A55" s="14" t="s">
        <v>22</v>
      </c>
      <c r="B55" s="15"/>
      <c r="C55" s="15"/>
      <c r="D55" s="16"/>
      <c r="E55" s="17">
        <v>5</v>
      </c>
      <c r="F55" s="18"/>
      <c r="G55">
        <v>12</v>
      </c>
      <c r="H55">
        <f t="shared" si="1"/>
        <v>60</v>
      </c>
    </row>
    <row r="56" spans="1:11" x14ac:dyDescent="0.35">
      <c r="A56" s="14" t="s">
        <v>46</v>
      </c>
      <c r="B56" s="15"/>
      <c r="C56" s="15"/>
      <c r="D56" s="16"/>
      <c r="E56" s="17">
        <v>3</v>
      </c>
      <c r="F56" s="18"/>
      <c r="G56">
        <v>15</v>
      </c>
      <c r="H56">
        <f t="shared" si="1"/>
        <v>45</v>
      </c>
    </row>
    <row r="57" spans="1:11" x14ac:dyDescent="0.35">
      <c r="A57" s="14" t="s">
        <v>47</v>
      </c>
      <c r="B57" s="15"/>
      <c r="C57" s="15"/>
      <c r="D57" s="16"/>
      <c r="E57" s="17">
        <v>3</v>
      </c>
      <c r="F57" s="18"/>
      <c r="G57">
        <v>12</v>
      </c>
      <c r="H57">
        <f t="shared" si="1"/>
        <v>36</v>
      </c>
    </row>
    <row r="58" spans="1:11" x14ac:dyDescent="0.35">
      <c r="A58" s="14" t="s">
        <v>26</v>
      </c>
      <c r="B58" s="15"/>
      <c r="C58" s="15"/>
      <c r="D58" s="16"/>
      <c r="E58" s="17">
        <v>6</v>
      </c>
      <c r="F58" s="18"/>
      <c r="G58">
        <v>10</v>
      </c>
      <c r="H58">
        <f t="shared" si="1"/>
        <v>60</v>
      </c>
    </row>
    <row r="59" spans="1:11" x14ac:dyDescent="0.35">
      <c r="A59" s="14" t="s">
        <v>48</v>
      </c>
      <c r="B59" s="15"/>
      <c r="C59" s="15"/>
      <c r="D59" s="16"/>
      <c r="E59" s="17">
        <v>2</v>
      </c>
      <c r="F59" s="18"/>
      <c r="G59">
        <v>12</v>
      </c>
      <c r="H59">
        <f t="shared" si="1"/>
        <v>24</v>
      </c>
    </row>
    <row r="60" spans="1:11" x14ac:dyDescent="0.35">
      <c r="A60" s="14" t="s">
        <v>49</v>
      </c>
      <c r="B60" s="15"/>
      <c r="C60" s="15"/>
      <c r="D60" s="16"/>
      <c r="E60" s="17">
        <v>7</v>
      </c>
      <c r="F60" s="18"/>
      <c r="G60">
        <v>12</v>
      </c>
      <c r="H60">
        <f t="shared" si="1"/>
        <v>84</v>
      </c>
    </row>
    <row r="61" spans="1:11" x14ac:dyDescent="0.35">
      <c r="A61" s="14" t="s">
        <v>50</v>
      </c>
      <c r="B61" s="15"/>
      <c r="C61" s="15"/>
      <c r="D61" s="16"/>
      <c r="E61" s="17">
        <v>8</v>
      </c>
      <c r="F61" s="18"/>
      <c r="G61">
        <v>12</v>
      </c>
      <c r="H61">
        <f t="shared" si="1"/>
        <v>96</v>
      </c>
    </row>
    <row r="62" spans="1:11" x14ac:dyDescent="0.35">
      <c r="A62" s="14" t="s">
        <v>51</v>
      </c>
      <c r="B62" s="15"/>
      <c r="C62" s="15"/>
      <c r="D62" s="16"/>
      <c r="E62" s="17">
        <v>3</v>
      </c>
      <c r="F62" s="18"/>
      <c r="G62">
        <v>45</v>
      </c>
      <c r="H62">
        <f t="shared" si="1"/>
        <v>135</v>
      </c>
    </row>
    <row r="63" spans="1:11" x14ac:dyDescent="0.35">
      <c r="A63" s="10"/>
      <c r="B63" s="10"/>
      <c r="C63" s="10"/>
      <c r="D63" s="10"/>
      <c r="E63" s="4"/>
      <c r="F63" s="11">
        <f>SUM(E50:F62)</f>
        <v>60</v>
      </c>
      <c r="H63">
        <f>SUM(H50:H62)</f>
        <v>1140</v>
      </c>
      <c r="K63">
        <v>1560</v>
      </c>
    </row>
    <row r="64" spans="1:11" x14ac:dyDescent="0.35">
      <c r="A64" s="22" t="s">
        <v>11</v>
      </c>
      <c r="B64" s="22"/>
      <c r="C64" s="22"/>
      <c r="D64" s="22"/>
      <c r="E64" s="22" t="s">
        <v>9</v>
      </c>
      <c r="F64" s="23"/>
    </row>
    <row r="65" spans="1:11" x14ac:dyDescent="0.35">
      <c r="A65" s="14" t="s">
        <v>67</v>
      </c>
      <c r="B65" s="15"/>
      <c r="C65" s="15"/>
      <c r="D65" s="16"/>
      <c r="E65" s="17" t="s">
        <v>53</v>
      </c>
      <c r="F65" s="18"/>
      <c r="G65">
        <v>40</v>
      </c>
      <c r="H65">
        <f>SUM(30*40)</f>
        <v>1200</v>
      </c>
      <c r="K65">
        <v>1650</v>
      </c>
    </row>
    <row r="66" spans="1:11" x14ac:dyDescent="0.35">
      <c r="A66" s="10"/>
      <c r="B66" s="10"/>
      <c r="C66" s="10"/>
      <c r="D66" s="10"/>
      <c r="E66" s="4"/>
      <c r="F66" s="11"/>
    </row>
    <row r="67" spans="1:11" x14ac:dyDescent="0.35">
      <c r="A67" s="22" t="s">
        <v>28</v>
      </c>
      <c r="B67" s="22"/>
      <c r="C67" s="22"/>
      <c r="D67" s="22"/>
      <c r="E67" s="22" t="s">
        <v>9</v>
      </c>
      <c r="F67" s="23"/>
    </row>
    <row r="68" spans="1:11" x14ac:dyDescent="0.35">
      <c r="A68" s="14" t="s">
        <v>29</v>
      </c>
      <c r="B68" s="15"/>
      <c r="C68" s="15"/>
      <c r="D68" s="16"/>
      <c r="E68" s="17">
        <v>14</v>
      </c>
      <c r="F68" s="18"/>
      <c r="G68">
        <v>200</v>
      </c>
      <c r="H68">
        <f t="shared" ref="H68" si="2">SUM(E68*G68)</f>
        <v>2800</v>
      </c>
      <c r="K68">
        <v>4550</v>
      </c>
    </row>
    <row r="69" spans="1:11" x14ac:dyDescent="0.35">
      <c r="A69" s="10"/>
      <c r="B69" s="10"/>
      <c r="C69" s="10"/>
      <c r="D69" s="10"/>
      <c r="E69" s="4"/>
      <c r="F69" s="11"/>
    </row>
    <row r="70" spans="1:11" x14ac:dyDescent="0.35">
      <c r="A70" s="22" t="s">
        <v>16</v>
      </c>
      <c r="B70" s="22"/>
      <c r="C70" s="22"/>
      <c r="D70" s="22"/>
      <c r="E70" s="22" t="s">
        <v>9</v>
      </c>
      <c r="F70" s="23"/>
    </row>
    <row r="71" spans="1:11" x14ac:dyDescent="0.35">
      <c r="A71" s="14" t="s">
        <v>30</v>
      </c>
      <c r="B71" s="15"/>
      <c r="C71" s="15"/>
      <c r="D71" s="16"/>
      <c r="E71" s="17" t="s">
        <v>55</v>
      </c>
      <c r="F71" s="18"/>
      <c r="G71">
        <v>65</v>
      </c>
      <c r="H71">
        <f>SUM(10*65)</f>
        <v>650</v>
      </c>
      <c r="K71">
        <v>1500</v>
      </c>
    </row>
    <row r="72" spans="1:11" x14ac:dyDescent="0.35">
      <c r="A72" s="10"/>
      <c r="B72" s="10"/>
      <c r="C72" s="10"/>
      <c r="D72" s="10"/>
      <c r="E72" s="4"/>
      <c r="F72" s="11"/>
    </row>
    <row r="73" spans="1:11" x14ac:dyDescent="0.35">
      <c r="A73" s="22" t="s">
        <v>31</v>
      </c>
      <c r="B73" s="22"/>
      <c r="C73" s="22"/>
      <c r="D73" s="22"/>
      <c r="E73" s="22" t="s">
        <v>9</v>
      </c>
      <c r="F73" s="23"/>
    </row>
    <row r="74" spans="1:11" x14ac:dyDescent="0.35">
      <c r="A74" s="14" t="s">
        <v>40</v>
      </c>
      <c r="B74" s="15"/>
      <c r="C74" s="15"/>
      <c r="D74" s="16"/>
      <c r="E74" s="17" t="s">
        <v>54</v>
      </c>
      <c r="F74" s="18"/>
      <c r="G74">
        <v>8</v>
      </c>
      <c r="H74">
        <f>SUM(365*8)</f>
        <v>2920</v>
      </c>
      <c r="K74">
        <v>2920</v>
      </c>
    </row>
    <row r="75" spans="1:11" x14ac:dyDescent="0.35">
      <c r="A75" s="10"/>
      <c r="B75" s="10"/>
      <c r="C75" s="10"/>
      <c r="D75" s="10"/>
      <c r="E75" s="4"/>
      <c r="F75" s="11"/>
    </row>
    <row r="76" spans="1:11" x14ac:dyDescent="0.35">
      <c r="A76" s="22" t="s">
        <v>12</v>
      </c>
      <c r="B76" s="22"/>
      <c r="C76" s="22"/>
      <c r="D76" s="22"/>
      <c r="E76" s="22"/>
      <c r="F76" s="23"/>
      <c r="H76" t="s">
        <v>68</v>
      </c>
      <c r="I76">
        <f>SUM(H48,H63,H65,H68,H71)</f>
        <v>6450</v>
      </c>
    </row>
    <row r="77" spans="1:11" x14ac:dyDescent="0.35">
      <c r="A77" s="14" t="s">
        <v>38</v>
      </c>
      <c r="B77" s="15"/>
      <c r="C77" s="15"/>
      <c r="D77" s="15"/>
      <c r="E77" s="15"/>
      <c r="F77" s="16"/>
      <c r="H77" t="s">
        <v>69</v>
      </c>
      <c r="I77">
        <v>1500</v>
      </c>
      <c r="K77">
        <v>2850</v>
      </c>
    </row>
    <row r="78" spans="1:11" x14ac:dyDescent="0.35">
      <c r="A78" s="14" t="s">
        <v>35</v>
      </c>
      <c r="B78" s="15"/>
      <c r="C78" s="15"/>
      <c r="D78" s="15"/>
      <c r="E78" s="15"/>
      <c r="F78" s="16"/>
      <c r="H78" t="s">
        <v>70</v>
      </c>
      <c r="I78">
        <v>2160</v>
      </c>
    </row>
    <row r="79" spans="1:11" x14ac:dyDescent="0.35">
      <c r="A79" s="14" t="s">
        <v>36</v>
      </c>
      <c r="B79" s="15"/>
      <c r="C79" s="15"/>
      <c r="D79" s="15"/>
      <c r="E79" s="15"/>
      <c r="F79" s="16"/>
      <c r="H79" t="s">
        <v>71</v>
      </c>
      <c r="I79">
        <v>1200</v>
      </c>
    </row>
    <row r="80" spans="1:11" x14ac:dyDescent="0.35">
      <c r="A80" s="14" t="s">
        <v>37</v>
      </c>
      <c r="B80" s="15"/>
      <c r="C80" s="15"/>
      <c r="D80" s="15"/>
      <c r="E80" s="15"/>
      <c r="F80" s="16"/>
      <c r="H80" t="s">
        <v>72</v>
      </c>
      <c r="I80">
        <f>SUM(I76:I79)*1.25</f>
        <v>14137.5</v>
      </c>
    </row>
    <row r="81" spans="1:12" x14ac:dyDescent="0.35">
      <c r="A81" s="14" t="s">
        <v>13</v>
      </c>
      <c r="B81" s="15"/>
      <c r="C81" s="15"/>
      <c r="D81" s="15"/>
      <c r="E81" s="15"/>
      <c r="F81" s="16"/>
    </row>
    <row r="82" spans="1:12" ht="15" thickBot="1" x14ac:dyDescent="0.4">
      <c r="A82" s="3"/>
      <c r="B82" s="3"/>
      <c r="C82" s="3"/>
      <c r="D82" s="3"/>
      <c r="E82" s="3"/>
      <c r="F82" s="3"/>
    </row>
    <row r="83" spans="1:12" x14ac:dyDescent="0.35">
      <c r="A83" s="19" t="s">
        <v>14</v>
      </c>
      <c r="B83" s="20"/>
      <c r="C83" s="20"/>
      <c r="D83" s="21"/>
      <c r="E83" s="19">
        <v>17060</v>
      </c>
      <c r="F83" s="21"/>
    </row>
    <row r="84" spans="1:12" x14ac:dyDescent="0.35">
      <c r="A84" s="5"/>
      <c r="B84" s="5"/>
      <c r="C84" s="5"/>
      <c r="D84" s="5"/>
      <c r="E84" s="5"/>
      <c r="F84" s="5"/>
    </row>
    <row r="86" spans="1:12" x14ac:dyDescent="0.35">
      <c r="A86" s="24" t="s">
        <v>56</v>
      </c>
      <c r="B86" s="24"/>
      <c r="C86" s="24"/>
      <c r="D86" s="24"/>
      <c r="E86" s="24"/>
      <c r="F86" s="24"/>
    </row>
    <row r="87" spans="1:12" x14ac:dyDescent="0.35">
      <c r="A87" s="22" t="s">
        <v>39</v>
      </c>
      <c r="B87" s="22"/>
      <c r="C87" s="22"/>
      <c r="D87" s="22"/>
      <c r="E87" s="22" t="s">
        <v>9</v>
      </c>
      <c r="F87" s="23"/>
    </row>
    <row r="88" spans="1:12" x14ac:dyDescent="0.35">
      <c r="A88" s="14" t="s">
        <v>43</v>
      </c>
      <c r="B88" s="15"/>
      <c r="C88" s="15"/>
      <c r="D88" s="16"/>
      <c r="E88" s="17">
        <v>4</v>
      </c>
      <c r="F88" s="18"/>
      <c r="G88">
        <v>110</v>
      </c>
      <c r="H88">
        <f t="shared" ref="H88:H90" si="3">SUM(E88*G88)</f>
        <v>440</v>
      </c>
    </row>
    <row r="89" spans="1:12" x14ac:dyDescent="0.35">
      <c r="A89" s="14" t="s">
        <v>57</v>
      </c>
      <c r="B89" s="15"/>
      <c r="C89" s="15"/>
      <c r="D89" s="16"/>
      <c r="E89" s="17">
        <v>1</v>
      </c>
      <c r="F89" s="18"/>
      <c r="G89">
        <v>110</v>
      </c>
      <c r="H89">
        <f t="shared" si="3"/>
        <v>110</v>
      </c>
    </row>
    <row r="90" spans="1:12" x14ac:dyDescent="0.35">
      <c r="A90" s="14" t="s">
        <v>19</v>
      </c>
      <c r="B90" s="15"/>
      <c r="C90" s="15"/>
      <c r="D90" s="16"/>
      <c r="E90" s="17">
        <v>4</v>
      </c>
      <c r="F90" s="18"/>
      <c r="G90">
        <v>110</v>
      </c>
      <c r="H90">
        <f t="shared" si="3"/>
        <v>440</v>
      </c>
    </row>
    <row r="91" spans="1:12" x14ac:dyDescent="0.35">
      <c r="A91" s="10"/>
      <c r="B91" s="10"/>
      <c r="C91" s="10"/>
      <c r="D91" s="10"/>
      <c r="E91" s="4"/>
      <c r="F91" s="11"/>
      <c r="H91">
        <f>SUM(H88:H90)</f>
        <v>990</v>
      </c>
      <c r="L91">
        <v>3065</v>
      </c>
    </row>
    <row r="92" spans="1:12" ht="15" customHeight="1" x14ac:dyDescent="0.35">
      <c r="A92" s="22" t="s">
        <v>10</v>
      </c>
      <c r="B92" s="22"/>
      <c r="C92" s="22"/>
      <c r="D92" s="22"/>
      <c r="E92" s="22" t="s">
        <v>9</v>
      </c>
      <c r="F92" s="23"/>
    </row>
    <row r="93" spans="1:12" x14ac:dyDescent="0.35">
      <c r="A93" s="14" t="s">
        <v>44</v>
      </c>
      <c r="B93" s="15"/>
      <c r="C93" s="15"/>
      <c r="D93" s="16"/>
      <c r="E93" s="17">
        <v>4</v>
      </c>
      <c r="F93" s="18"/>
      <c r="G93">
        <v>55</v>
      </c>
      <c r="H93">
        <f t="shared" ref="H93:H103" si="4">SUM(E93*G93)</f>
        <v>220</v>
      </c>
    </row>
    <row r="94" spans="1:12" x14ac:dyDescent="0.35">
      <c r="A94" s="14" t="s">
        <v>24</v>
      </c>
      <c r="B94" s="15"/>
      <c r="C94" s="15"/>
      <c r="D94" s="16"/>
      <c r="E94" s="17">
        <v>5</v>
      </c>
      <c r="F94" s="18"/>
      <c r="G94">
        <v>25</v>
      </c>
      <c r="H94">
        <f t="shared" si="4"/>
        <v>125</v>
      </c>
    </row>
    <row r="95" spans="1:12" x14ac:dyDescent="0.35">
      <c r="A95" s="14" t="s">
        <v>45</v>
      </c>
      <c r="B95" s="15"/>
      <c r="C95" s="15"/>
      <c r="D95" s="16"/>
      <c r="E95" s="17">
        <v>4</v>
      </c>
      <c r="F95" s="18"/>
      <c r="G95">
        <v>25</v>
      </c>
      <c r="H95">
        <f t="shared" si="4"/>
        <v>100</v>
      </c>
    </row>
    <row r="96" spans="1:12" x14ac:dyDescent="0.35">
      <c r="A96" s="14" t="s">
        <v>22</v>
      </c>
      <c r="B96" s="15"/>
      <c r="C96" s="15"/>
      <c r="D96" s="16"/>
      <c r="E96" s="17">
        <v>4</v>
      </c>
      <c r="F96" s="18"/>
      <c r="G96">
        <v>12</v>
      </c>
      <c r="H96">
        <f t="shared" si="4"/>
        <v>48</v>
      </c>
    </row>
    <row r="97" spans="1:12" x14ac:dyDescent="0.35">
      <c r="A97" s="14" t="s">
        <v>47</v>
      </c>
      <c r="B97" s="15"/>
      <c r="C97" s="15"/>
      <c r="D97" s="16"/>
      <c r="E97" s="17">
        <v>7</v>
      </c>
      <c r="F97" s="18"/>
      <c r="G97">
        <v>12</v>
      </c>
      <c r="H97">
        <f t="shared" si="4"/>
        <v>84</v>
      </c>
    </row>
    <row r="98" spans="1:12" x14ac:dyDescent="0.35">
      <c r="A98" s="14" t="s">
        <v>26</v>
      </c>
      <c r="B98" s="15"/>
      <c r="C98" s="15"/>
      <c r="D98" s="16"/>
      <c r="E98" s="17">
        <v>6</v>
      </c>
      <c r="F98" s="18"/>
      <c r="G98">
        <v>10</v>
      </c>
      <c r="H98">
        <f t="shared" si="4"/>
        <v>60</v>
      </c>
    </row>
    <row r="99" spans="1:12" x14ac:dyDescent="0.35">
      <c r="A99" s="14" t="s">
        <v>48</v>
      </c>
      <c r="B99" s="15"/>
      <c r="C99" s="15"/>
      <c r="D99" s="16"/>
      <c r="E99" s="17">
        <v>3</v>
      </c>
      <c r="F99" s="18"/>
      <c r="G99">
        <v>12</v>
      </c>
      <c r="H99">
        <f t="shared" si="4"/>
        <v>36</v>
      </c>
    </row>
    <row r="100" spans="1:12" x14ac:dyDescent="0.35">
      <c r="A100" s="14" t="s">
        <v>49</v>
      </c>
      <c r="B100" s="15"/>
      <c r="C100" s="15"/>
      <c r="D100" s="16"/>
      <c r="E100" s="17">
        <v>10</v>
      </c>
      <c r="F100" s="18"/>
      <c r="G100">
        <v>15</v>
      </c>
      <c r="H100">
        <f t="shared" si="4"/>
        <v>150</v>
      </c>
    </row>
    <row r="101" spans="1:12" x14ac:dyDescent="0.35">
      <c r="A101" s="14" t="s">
        <v>50</v>
      </c>
      <c r="B101" s="15"/>
      <c r="C101" s="15"/>
      <c r="D101" s="16"/>
      <c r="E101" s="17">
        <v>10</v>
      </c>
      <c r="F101" s="18"/>
      <c r="G101">
        <v>12</v>
      </c>
      <c r="H101">
        <f t="shared" si="4"/>
        <v>120</v>
      </c>
    </row>
    <row r="102" spans="1:12" x14ac:dyDescent="0.35">
      <c r="A102" s="14" t="s">
        <v>51</v>
      </c>
      <c r="B102" s="15"/>
      <c r="C102" s="15"/>
      <c r="D102" s="16"/>
      <c r="E102" s="17">
        <v>3</v>
      </c>
      <c r="F102" s="18"/>
      <c r="G102">
        <v>45</v>
      </c>
      <c r="H102">
        <f t="shared" si="4"/>
        <v>135</v>
      </c>
    </row>
    <row r="103" spans="1:12" x14ac:dyDescent="0.35">
      <c r="A103" s="14" t="s">
        <v>58</v>
      </c>
      <c r="B103" s="15"/>
      <c r="C103" s="15"/>
      <c r="D103" s="16"/>
      <c r="E103" s="17">
        <v>3</v>
      </c>
      <c r="F103" s="18"/>
      <c r="G103">
        <v>10</v>
      </c>
      <c r="H103">
        <f t="shared" si="4"/>
        <v>30</v>
      </c>
    </row>
    <row r="104" spans="1:12" x14ac:dyDescent="0.35">
      <c r="A104" s="10"/>
      <c r="B104" s="10"/>
      <c r="C104" s="10"/>
      <c r="D104" s="10"/>
      <c r="E104" s="4"/>
      <c r="F104" s="11">
        <f>SUM(E93:F103)</f>
        <v>59</v>
      </c>
      <c r="H104">
        <f>SUM(H93:H103)</f>
        <v>1108</v>
      </c>
      <c r="L104">
        <v>1835</v>
      </c>
    </row>
    <row r="105" spans="1:12" x14ac:dyDescent="0.35">
      <c r="A105" s="22" t="s">
        <v>11</v>
      </c>
      <c r="B105" s="22"/>
      <c r="C105" s="22"/>
      <c r="D105" s="22"/>
      <c r="E105" s="22" t="s">
        <v>9</v>
      </c>
      <c r="F105" s="23"/>
    </row>
    <row r="106" spans="1:12" x14ac:dyDescent="0.35">
      <c r="A106" s="14" t="s">
        <v>52</v>
      </c>
      <c r="B106" s="15"/>
      <c r="C106" s="15"/>
      <c r="D106" s="16"/>
      <c r="E106" s="17" t="s">
        <v>53</v>
      </c>
      <c r="F106" s="18"/>
      <c r="G106">
        <v>40</v>
      </c>
      <c r="H106">
        <f>SUM(30*40)</f>
        <v>1200</v>
      </c>
      <c r="L106">
        <v>1650</v>
      </c>
    </row>
    <row r="107" spans="1:12" x14ac:dyDescent="0.35">
      <c r="A107" s="10"/>
      <c r="B107" s="10"/>
      <c r="C107" s="10"/>
      <c r="D107" s="10"/>
      <c r="E107" s="4"/>
      <c r="F107" s="11"/>
    </row>
    <row r="108" spans="1:12" x14ac:dyDescent="0.35">
      <c r="A108" s="22" t="s">
        <v>28</v>
      </c>
      <c r="B108" s="22"/>
      <c r="C108" s="22"/>
      <c r="D108" s="22"/>
      <c r="E108" s="22" t="s">
        <v>9</v>
      </c>
      <c r="F108" s="23"/>
    </row>
    <row r="109" spans="1:12" x14ac:dyDescent="0.35">
      <c r="A109" s="14" t="s">
        <v>29</v>
      </c>
      <c r="B109" s="15"/>
      <c r="C109" s="15"/>
      <c r="D109" s="16"/>
      <c r="E109" s="17">
        <v>4</v>
      </c>
      <c r="F109" s="18"/>
      <c r="G109">
        <v>200</v>
      </c>
      <c r="H109">
        <f t="shared" ref="H109" si="5">SUM(E109*G109)</f>
        <v>800</v>
      </c>
      <c r="L109">
        <v>1300</v>
      </c>
    </row>
    <row r="110" spans="1:12" x14ac:dyDescent="0.35">
      <c r="A110" s="10"/>
      <c r="B110" s="10"/>
      <c r="C110" s="10"/>
      <c r="D110" s="10"/>
      <c r="E110" s="4"/>
      <c r="F110" s="11"/>
    </row>
    <row r="111" spans="1:12" x14ac:dyDescent="0.35">
      <c r="A111" s="22" t="s">
        <v>16</v>
      </c>
      <c r="B111" s="22"/>
      <c r="C111" s="22"/>
      <c r="D111" s="22"/>
      <c r="E111" s="22" t="s">
        <v>9</v>
      </c>
      <c r="F111" s="23"/>
    </row>
    <row r="112" spans="1:12" x14ac:dyDescent="0.35">
      <c r="A112" s="14" t="s">
        <v>30</v>
      </c>
      <c r="B112" s="15"/>
      <c r="C112" s="15"/>
      <c r="D112" s="16"/>
      <c r="E112" s="17" t="s">
        <v>59</v>
      </c>
      <c r="F112" s="18"/>
      <c r="G112">
        <v>65</v>
      </c>
      <c r="H112">
        <f>SUM(3*65)</f>
        <v>195</v>
      </c>
      <c r="L112">
        <v>450</v>
      </c>
    </row>
    <row r="113" spans="1:12" x14ac:dyDescent="0.35">
      <c r="A113" s="10"/>
      <c r="B113" s="10"/>
      <c r="C113" s="10"/>
      <c r="D113" s="10"/>
      <c r="E113" s="4"/>
      <c r="F113" s="11"/>
    </row>
    <row r="114" spans="1:12" x14ac:dyDescent="0.35">
      <c r="A114" s="22" t="s">
        <v>31</v>
      </c>
      <c r="B114" s="22"/>
      <c r="C114" s="22"/>
      <c r="D114" s="22"/>
      <c r="E114" s="22" t="s">
        <v>9</v>
      </c>
      <c r="F114" s="23"/>
    </row>
    <row r="115" spans="1:12" x14ac:dyDescent="0.35">
      <c r="A115" s="14" t="s">
        <v>40</v>
      </c>
      <c r="B115" s="15"/>
      <c r="C115" s="15"/>
      <c r="D115" s="16"/>
      <c r="E115" s="17" t="s">
        <v>60</v>
      </c>
      <c r="F115" s="18"/>
      <c r="G115">
        <v>8</v>
      </c>
      <c r="H115">
        <f>SUM(700*8)</f>
        <v>5600</v>
      </c>
    </row>
    <row r="116" spans="1:12" x14ac:dyDescent="0.35">
      <c r="A116" s="14" t="s">
        <v>61</v>
      </c>
      <c r="B116" s="15"/>
      <c r="C116" s="15"/>
      <c r="D116" s="16"/>
      <c r="E116" s="17" t="s">
        <v>62</v>
      </c>
      <c r="F116" s="18"/>
      <c r="G116">
        <v>8</v>
      </c>
      <c r="H116">
        <f>SUM(125*8)</f>
        <v>1000</v>
      </c>
    </row>
    <row r="117" spans="1:12" x14ac:dyDescent="0.35">
      <c r="A117" s="10"/>
      <c r="B117" s="10"/>
      <c r="C117" s="10"/>
      <c r="D117" s="10"/>
      <c r="E117" s="4"/>
      <c r="F117" s="11"/>
    </row>
    <row r="118" spans="1:12" x14ac:dyDescent="0.35">
      <c r="A118" s="22" t="s">
        <v>63</v>
      </c>
      <c r="B118" s="22"/>
      <c r="C118" s="22"/>
      <c r="D118" s="22"/>
      <c r="E118" s="22" t="s">
        <v>9</v>
      </c>
      <c r="F118" s="23"/>
    </row>
    <row r="119" spans="1:12" x14ac:dyDescent="0.35">
      <c r="A119" s="14" t="s">
        <v>64</v>
      </c>
      <c r="B119" s="15"/>
      <c r="C119" s="15"/>
      <c r="D119" s="16"/>
      <c r="E119" s="17" t="s">
        <v>65</v>
      </c>
      <c r="F119" s="18"/>
      <c r="G119">
        <v>10</v>
      </c>
      <c r="H119">
        <f>SUM(630*10)</f>
        <v>6300</v>
      </c>
    </row>
    <row r="120" spans="1:12" x14ac:dyDescent="0.35">
      <c r="A120" s="10"/>
      <c r="B120" s="10"/>
      <c r="C120" s="10"/>
      <c r="D120" s="10"/>
      <c r="E120" s="4"/>
      <c r="F120" s="11"/>
    </row>
    <row r="121" spans="1:12" x14ac:dyDescent="0.35">
      <c r="A121" s="22" t="s">
        <v>12</v>
      </c>
      <c r="B121" s="22"/>
      <c r="C121" s="22"/>
      <c r="D121" s="22"/>
      <c r="E121" s="22"/>
      <c r="F121" s="23"/>
    </row>
    <row r="122" spans="1:12" x14ac:dyDescent="0.35">
      <c r="A122" s="14" t="s">
        <v>38</v>
      </c>
      <c r="B122" s="15"/>
      <c r="C122" s="15"/>
      <c r="D122" s="15"/>
      <c r="E122" s="15"/>
      <c r="F122" s="16"/>
      <c r="H122" t="s">
        <v>68</v>
      </c>
      <c r="I122">
        <f>SUM(H91,H104,H106,H109,H112)</f>
        <v>4293</v>
      </c>
    </row>
    <row r="123" spans="1:12" x14ac:dyDescent="0.35">
      <c r="A123" s="14" t="s">
        <v>35</v>
      </c>
      <c r="B123" s="15"/>
      <c r="C123" s="15"/>
      <c r="D123" s="15"/>
      <c r="E123" s="15"/>
      <c r="F123" s="16"/>
      <c r="H123" t="s">
        <v>69</v>
      </c>
      <c r="I123">
        <v>1500</v>
      </c>
      <c r="L123">
        <v>3150</v>
      </c>
    </row>
    <row r="124" spans="1:12" x14ac:dyDescent="0.35">
      <c r="A124" s="14" t="s">
        <v>36</v>
      </c>
      <c r="B124" s="15"/>
      <c r="C124" s="15"/>
      <c r="D124" s="15"/>
      <c r="E124" s="15"/>
      <c r="F124" s="16"/>
      <c r="H124" t="s">
        <v>70</v>
      </c>
      <c r="I124">
        <v>2160</v>
      </c>
    </row>
    <row r="125" spans="1:12" x14ac:dyDescent="0.35">
      <c r="A125" s="14" t="s">
        <v>37</v>
      </c>
      <c r="B125" s="15"/>
      <c r="C125" s="15"/>
      <c r="D125" s="15"/>
      <c r="E125" s="15"/>
      <c r="F125" s="16"/>
      <c r="H125" t="s">
        <v>71</v>
      </c>
      <c r="I125">
        <v>1200</v>
      </c>
    </row>
    <row r="126" spans="1:12" x14ac:dyDescent="0.35">
      <c r="A126" s="14" t="s">
        <v>13</v>
      </c>
      <c r="B126" s="15"/>
      <c r="C126" s="15"/>
      <c r="D126" s="15"/>
      <c r="E126" s="15"/>
      <c r="F126" s="16"/>
      <c r="H126" t="s">
        <v>72</v>
      </c>
      <c r="I126">
        <f>SUM(I122:I125)*1.25</f>
        <v>11441.25</v>
      </c>
    </row>
    <row r="127" spans="1:12" ht="15" thickBot="1" x14ac:dyDescent="0.4">
      <c r="A127" s="3"/>
      <c r="B127" s="3"/>
      <c r="C127" s="3"/>
      <c r="D127" s="3"/>
      <c r="E127" s="3"/>
      <c r="F127" s="3"/>
    </row>
    <row r="128" spans="1:12" x14ac:dyDescent="0.35">
      <c r="A128" s="19" t="s">
        <v>14</v>
      </c>
      <c r="B128" s="20"/>
      <c r="C128" s="20"/>
      <c r="D128" s="21"/>
      <c r="E128" s="19">
        <v>24350</v>
      </c>
      <c r="F128" s="21"/>
    </row>
    <row r="129" spans="1:6" x14ac:dyDescent="0.35">
      <c r="A129" s="5"/>
      <c r="B129" s="5"/>
      <c r="C129" s="5"/>
      <c r="D129" s="5"/>
      <c r="E129" s="5"/>
      <c r="F129" s="5"/>
    </row>
  </sheetData>
  <mergeCells count="177">
    <mergeCell ref="B6:F6"/>
    <mergeCell ref="A1:F1"/>
    <mergeCell ref="C2:F2"/>
    <mergeCell ref="C3:F3"/>
    <mergeCell ref="C4:F4"/>
    <mergeCell ref="C5:F5"/>
    <mergeCell ref="A53:D53"/>
    <mergeCell ref="E53:F53"/>
    <mergeCell ref="A27:D27"/>
    <mergeCell ref="E27:F27"/>
    <mergeCell ref="A28:D28"/>
    <mergeCell ref="E28:F28"/>
    <mergeCell ref="A43:F43"/>
    <mergeCell ref="A30:D30"/>
    <mergeCell ref="E30:F30"/>
    <mergeCell ref="A31:D31"/>
    <mergeCell ref="E31:F31"/>
    <mergeCell ref="A24:D24"/>
    <mergeCell ref="E24:F24"/>
    <mergeCell ref="A12:D12"/>
    <mergeCell ref="E12:F12"/>
    <mergeCell ref="A13:D13"/>
    <mergeCell ref="E13:F13"/>
    <mergeCell ref="A14:D14"/>
    <mergeCell ref="E14:F14"/>
    <mergeCell ref="A15:D15"/>
    <mergeCell ref="E15:F15"/>
    <mergeCell ref="A25:D25"/>
    <mergeCell ref="E25:F25"/>
    <mergeCell ref="A18:D18"/>
    <mergeCell ref="E18:F18"/>
    <mergeCell ref="A37:F37"/>
    <mergeCell ref="A38:F38"/>
    <mergeCell ref="A40:D40"/>
    <mergeCell ref="E40:F40"/>
    <mergeCell ref="A87:D87"/>
    <mergeCell ref="A36:F36"/>
    <mergeCell ref="A33:F33"/>
    <mergeCell ref="A34:F34"/>
    <mergeCell ref="A35:F35"/>
    <mergeCell ref="A44:D44"/>
    <mergeCell ref="E44:F44"/>
    <mergeCell ref="A45:D45"/>
    <mergeCell ref="E45:F45"/>
    <mergeCell ref="A46:D46"/>
    <mergeCell ref="E46:F46"/>
    <mergeCell ref="A105:D105"/>
    <mergeCell ref="E105:F105"/>
    <mergeCell ref="A102:D102"/>
    <mergeCell ref="E102:F102"/>
    <mergeCell ref="A103:D103"/>
    <mergeCell ref="E103:F103"/>
    <mergeCell ref="A94:D94"/>
    <mergeCell ref="E94:F94"/>
    <mergeCell ref="A95:D95"/>
    <mergeCell ref="E95:F95"/>
    <mergeCell ref="A97:D97"/>
    <mergeCell ref="E97:F97"/>
    <mergeCell ref="A96:D96"/>
    <mergeCell ref="E96:F96"/>
    <mergeCell ref="A106:D106"/>
    <mergeCell ref="E106:F106"/>
    <mergeCell ref="A109:D109"/>
    <mergeCell ref="E109:F109"/>
    <mergeCell ref="A111:D111"/>
    <mergeCell ref="E111:F111"/>
    <mergeCell ref="A112:D112"/>
    <mergeCell ref="E112:F112"/>
    <mergeCell ref="A114:D114"/>
    <mergeCell ref="E114:F114"/>
    <mergeCell ref="A108:D108"/>
    <mergeCell ref="E108:F108"/>
    <mergeCell ref="A128:D128"/>
    <mergeCell ref="E128:F128"/>
    <mergeCell ref="A123:F123"/>
    <mergeCell ref="A124:F124"/>
    <mergeCell ref="A125:F125"/>
    <mergeCell ref="A126:F126"/>
    <mergeCell ref="A115:D115"/>
    <mergeCell ref="E115:F115"/>
    <mergeCell ref="A118:D118"/>
    <mergeCell ref="E118:F118"/>
    <mergeCell ref="A122:F122"/>
    <mergeCell ref="A121:F121"/>
    <mergeCell ref="A116:D116"/>
    <mergeCell ref="E116:F116"/>
    <mergeCell ref="A119:D119"/>
    <mergeCell ref="E119:F119"/>
    <mergeCell ref="A19:D19"/>
    <mergeCell ref="E19:F19"/>
    <mergeCell ref="A21:D21"/>
    <mergeCell ref="E21:F21"/>
    <mergeCell ref="A22:D22"/>
    <mergeCell ref="E22:F22"/>
    <mergeCell ref="E8:F8"/>
    <mergeCell ref="A8:D8"/>
    <mergeCell ref="A16:D16"/>
    <mergeCell ref="E16:F16"/>
    <mergeCell ref="A17:D17"/>
    <mergeCell ref="E17:F17"/>
    <mergeCell ref="E10:F10"/>
    <mergeCell ref="A10:D10"/>
    <mergeCell ref="E9:F9"/>
    <mergeCell ref="A9:D9"/>
    <mergeCell ref="A52:D52"/>
    <mergeCell ref="E52:F52"/>
    <mergeCell ref="A54:D54"/>
    <mergeCell ref="E54:F54"/>
    <mergeCell ref="A55:D55"/>
    <mergeCell ref="E55:F55"/>
    <mergeCell ref="A49:D49"/>
    <mergeCell ref="E49:F49"/>
    <mergeCell ref="A50:D50"/>
    <mergeCell ref="E50:F50"/>
    <mergeCell ref="A51:D51"/>
    <mergeCell ref="E51:F51"/>
    <mergeCell ref="A56:D56"/>
    <mergeCell ref="E56:F56"/>
    <mergeCell ref="A64:D64"/>
    <mergeCell ref="E64:F64"/>
    <mergeCell ref="A65:D65"/>
    <mergeCell ref="E65:F65"/>
    <mergeCell ref="A58:D58"/>
    <mergeCell ref="E58:F58"/>
    <mergeCell ref="A59:D59"/>
    <mergeCell ref="E59:F59"/>
    <mergeCell ref="A60:D60"/>
    <mergeCell ref="E60:F60"/>
    <mergeCell ref="A61:D61"/>
    <mergeCell ref="E61:F61"/>
    <mergeCell ref="A62:D62"/>
    <mergeCell ref="E62:F62"/>
    <mergeCell ref="E73:F73"/>
    <mergeCell ref="A74:D74"/>
    <mergeCell ref="E74:F74"/>
    <mergeCell ref="A67:D67"/>
    <mergeCell ref="E67:F67"/>
    <mergeCell ref="A68:D68"/>
    <mergeCell ref="E68:F68"/>
    <mergeCell ref="A70:D70"/>
    <mergeCell ref="E70:F70"/>
    <mergeCell ref="A101:D101"/>
    <mergeCell ref="E101:F101"/>
    <mergeCell ref="A99:D99"/>
    <mergeCell ref="E99:F99"/>
    <mergeCell ref="A89:D89"/>
    <mergeCell ref="E89:F89"/>
    <mergeCell ref="A93:D93"/>
    <mergeCell ref="E93:F93"/>
    <mergeCell ref="A90:D90"/>
    <mergeCell ref="E90:F90"/>
    <mergeCell ref="A92:D92"/>
    <mergeCell ref="E92:F92"/>
    <mergeCell ref="A7:F7"/>
    <mergeCell ref="A47:D47"/>
    <mergeCell ref="E47:F47"/>
    <mergeCell ref="A57:D57"/>
    <mergeCell ref="E57:F57"/>
    <mergeCell ref="A98:D98"/>
    <mergeCell ref="E98:F98"/>
    <mergeCell ref="A100:D100"/>
    <mergeCell ref="E100:F100"/>
    <mergeCell ref="A81:F81"/>
    <mergeCell ref="A83:D83"/>
    <mergeCell ref="E83:F83"/>
    <mergeCell ref="E87:F87"/>
    <mergeCell ref="A88:D88"/>
    <mergeCell ref="E88:F88"/>
    <mergeCell ref="A86:F86"/>
    <mergeCell ref="A76:F76"/>
    <mergeCell ref="A77:F77"/>
    <mergeCell ref="A78:F78"/>
    <mergeCell ref="A79:F79"/>
    <mergeCell ref="A80:F80"/>
    <mergeCell ref="A71:D71"/>
    <mergeCell ref="E71:F71"/>
    <mergeCell ref="A73:D7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2021-04-01T02:27:41Z</cp:lastPrinted>
  <dcterms:created xsi:type="dcterms:W3CDTF">2021-03-25T22:03:27Z</dcterms:created>
  <dcterms:modified xsi:type="dcterms:W3CDTF">2021-08-25T01:49:15Z</dcterms:modified>
</cp:coreProperties>
</file>