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5F9DF198-740D-411F-9E96-A3468E23C13E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H54" i="1"/>
  <c r="H29" i="1"/>
  <c r="H39" i="1"/>
  <c r="H37" i="1"/>
  <c r="H9" i="1" l="1"/>
  <c r="H52" i="1" l="1"/>
  <c r="H53" i="1"/>
  <c r="H45" i="1"/>
  <c r="H46" i="1"/>
  <c r="H47" i="1"/>
  <c r="H48" i="1"/>
  <c r="H49" i="1"/>
  <c r="H44" i="1"/>
  <c r="H30" i="1"/>
  <c r="H31" i="1"/>
  <c r="H32" i="1"/>
  <c r="H33" i="1"/>
  <c r="H34" i="1"/>
  <c r="H35" i="1"/>
  <c r="H36" i="1"/>
  <c r="H38" i="1"/>
  <c r="H40" i="1"/>
  <c r="H41" i="1"/>
  <c r="H18" i="1"/>
  <c r="H19" i="1"/>
  <c r="H20" i="1"/>
  <c r="H21" i="1"/>
  <c r="H22" i="1"/>
  <c r="H23" i="1"/>
  <c r="H24" i="1"/>
  <c r="H25" i="1"/>
  <c r="H26" i="1"/>
  <c r="H17" i="1"/>
  <c r="H10" i="1"/>
  <c r="H15" i="1" s="1"/>
  <c r="H11" i="1"/>
  <c r="H12" i="1"/>
  <c r="H13" i="1"/>
  <c r="H14" i="1"/>
  <c r="H27" i="1" l="1"/>
  <c r="H56" i="1"/>
  <c r="H50" i="1"/>
  <c r="H42" i="1"/>
  <c r="I63" i="1" l="1"/>
  <c r="I64" i="1" s="1"/>
  <c r="J51" i="1"/>
</calcChain>
</file>

<file path=xl/sharedStrings.xml><?xml version="1.0" encoding="utf-8"?>
<sst xmlns="http://schemas.openxmlformats.org/spreadsheetml/2006/main" count="87" uniqueCount="83">
  <si>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</si>
  <si>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</si>
  <si>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</si>
  <si>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</si>
  <si>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</si>
  <si>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</si>
  <si>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</si>
  <si>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</si>
  <si>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</si>
  <si>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</si>
  <si>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</si>
  <si>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</si>
  <si>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</si>
  <si>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</si>
  <si>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</si>
  <si>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</si>
  <si>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</si>
  <si>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</si>
  <si>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</si>
  <si>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</si>
  <si>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</si>
  <si>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</si>
  <si>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</si>
  <si>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</si>
  <si>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</si>
  <si>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</si>
  <si>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</si>
  <si>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</si>
  <si>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24" Box Little Leaf Ash</t>
  </si>
  <si>
    <t>Accents</t>
  </si>
  <si>
    <t>IRR</t>
  </si>
  <si>
    <t xml:space="preserve">Labor </t>
  </si>
  <si>
    <t>Equipment</t>
  </si>
  <si>
    <t xml:space="preserve">Total </t>
  </si>
  <si>
    <t>Kitchell</t>
  </si>
  <si>
    <t>24" Netleaf Hackberry</t>
  </si>
  <si>
    <t>48" Box Blue Palo Verde</t>
  </si>
  <si>
    <t>36" Box Arizona Sycamore</t>
  </si>
  <si>
    <t>36" Box Native Mesquite</t>
  </si>
  <si>
    <t>24" Box Mexican Elderberry</t>
  </si>
  <si>
    <t>5 Gal Big Saltbush</t>
  </si>
  <si>
    <t>5 Gal Native Fairy Duster</t>
  </si>
  <si>
    <t>5 Gal Brittlebush</t>
  </si>
  <si>
    <t>5 Gal Turpentine Bush</t>
  </si>
  <si>
    <t>5 Gal Flattop Buckwheat</t>
  </si>
  <si>
    <t>5 Gal Chuparosa</t>
  </si>
  <si>
    <t>5 Gal Mexican Honeysuckle</t>
  </si>
  <si>
    <t>5 Gal Creososte</t>
  </si>
  <si>
    <t>5 Gal Autumn Sage</t>
  </si>
  <si>
    <t>5 Gal Goldeneye</t>
  </si>
  <si>
    <t>5 Gal Yellow Blooming Aloe</t>
  </si>
  <si>
    <t>5 Gal Desert Milkweed</t>
  </si>
  <si>
    <t>1 Gal Sideoats Gramma</t>
  </si>
  <si>
    <t>5 Gal Desert Spoon</t>
  </si>
  <si>
    <t>5 Gal Argentine Giant</t>
  </si>
  <si>
    <t>5 Gal Moroccan Mound</t>
  </si>
  <si>
    <t>15 Gal Compass Barrel Cactus</t>
  </si>
  <si>
    <t>15 Gal Beargrass</t>
  </si>
  <si>
    <t>5 Gal Beavertail Prickly Pair</t>
  </si>
  <si>
    <t>15 Gal Banana Yucca</t>
  </si>
  <si>
    <t>5 Gal Small Soapweed Yucca</t>
  </si>
  <si>
    <t>1 Gal Yerba Mansa</t>
  </si>
  <si>
    <t>1 Gal Desert Marigold</t>
  </si>
  <si>
    <t>5 Gal Creeping Fig</t>
  </si>
  <si>
    <t>5 Gal Virginia Creeper</t>
  </si>
  <si>
    <t>1 Gal Firecracker Penstemon</t>
  </si>
  <si>
    <t xml:space="preserve">5 Gal Purple Heart </t>
  </si>
  <si>
    <t>1/2" Screened Desert Gold</t>
  </si>
  <si>
    <t>2" - 4" Desert Gold Rip Rap</t>
  </si>
  <si>
    <t>3" Minus Desert Gold</t>
  </si>
  <si>
    <t>DG/Rip Rap</t>
  </si>
  <si>
    <t>1/4" Minus Stabilized Desert Gold</t>
  </si>
  <si>
    <t>Grouted Rip Rap Excluded</t>
  </si>
  <si>
    <t xml:space="preserve">UA Grand Challenges Research </t>
  </si>
  <si>
    <t>5 Gal Alkali Sacaton</t>
  </si>
  <si>
    <t>15 Gal Old Mexico Prickly Pear</t>
  </si>
  <si>
    <t>Groundcovers/Vines</t>
  </si>
  <si>
    <t>Hotel</t>
  </si>
  <si>
    <t>Demo</t>
  </si>
  <si>
    <t>Bubblers and River Rock in Bubblers Excluded</t>
  </si>
  <si>
    <t>Salvage, Demo and Relocation of Plant Material Excluded</t>
  </si>
  <si>
    <t>Irrigation Demo</t>
  </si>
  <si>
    <t>Irrigation Demo Allowance - $4,000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</si>
</sst>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2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J79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9" t="s">
        <v>34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22">
        <v>44124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9" t="s">
        <v>73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22">
        <v>44099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13</v>
      </c>
      <c r="B8" s="12"/>
      <c r="C8" s="12"/>
      <c r="D8" s="12"/>
      <c r="E8" s="12" t="s">
        <v>10</v>
      </c>
      <c r="F8" s="12"/>
    </row>
    <row r="9" spans="1:8" x14ac:dyDescent="0.35">
      <c r="A9" s="9" t="s">
        <v>35</v>
      </c>
      <c r="B9" s="9"/>
      <c r="C9" s="9"/>
      <c r="D9" s="9"/>
      <c r="E9" s="10">
        <v>1</v>
      </c>
      <c r="F9" s="10"/>
      <c r="G9">
        <v>165</v>
      </c>
      <c r="H9">
        <f>SUM(E9*G9)</f>
        <v>165</v>
      </c>
    </row>
    <row r="10" spans="1:8" x14ac:dyDescent="0.35">
      <c r="A10" s="9" t="s">
        <v>36</v>
      </c>
      <c r="B10" s="9"/>
      <c r="C10" s="9"/>
      <c r="D10" s="9"/>
      <c r="E10" s="10">
        <v>10</v>
      </c>
      <c r="F10" s="10"/>
      <c r="G10">
        <v>700</v>
      </c>
      <c r="H10">
        <f t="shared" ref="H10:H14" si="0">SUM(E10*G10)</f>
        <v>7000</v>
      </c>
    </row>
    <row r="11" spans="1:8" x14ac:dyDescent="0.35">
      <c r="A11" s="9" t="s">
        <v>28</v>
      </c>
      <c r="B11" s="9"/>
      <c r="C11" s="9"/>
      <c r="D11" s="9"/>
      <c r="E11" s="10">
        <v>1</v>
      </c>
      <c r="F11" s="10"/>
      <c r="G11">
        <v>135</v>
      </c>
      <c r="H11">
        <f t="shared" si="0"/>
        <v>135</v>
      </c>
    </row>
    <row r="12" spans="1:8" x14ac:dyDescent="0.35">
      <c r="A12" s="9" t="s">
        <v>37</v>
      </c>
      <c r="B12" s="9"/>
      <c r="C12" s="9"/>
      <c r="D12" s="9"/>
      <c r="E12" s="10">
        <v>7</v>
      </c>
      <c r="F12" s="10"/>
      <c r="G12">
        <v>450</v>
      </c>
      <c r="H12">
        <f t="shared" si="0"/>
        <v>3150</v>
      </c>
    </row>
    <row r="13" spans="1:8" x14ac:dyDescent="0.35">
      <c r="A13" s="9" t="s">
        <v>38</v>
      </c>
      <c r="B13" s="9"/>
      <c r="C13" s="9"/>
      <c r="D13" s="9"/>
      <c r="E13" s="10">
        <v>11</v>
      </c>
      <c r="F13" s="10"/>
      <c r="G13">
        <v>300</v>
      </c>
      <c r="H13">
        <f t="shared" si="0"/>
        <v>3300</v>
      </c>
    </row>
    <row r="14" spans="1:8" x14ac:dyDescent="0.35">
      <c r="A14" s="9" t="s">
        <v>39</v>
      </c>
      <c r="B14" s="9"/>
      <c r="C14" s="9"/>
      <c r="D14" s="9"/>
      <c r="E14" s="10">
        <v>4</v>
      </c>
      <c r="F14" s="10"/>
      <c r="G14">
        <v>220</v>
      </c>
      <c r="H14">
        <f t="shared" si="0"/>
        <v>880</v>
      </c>
    </row>
    <row r="15" spans="1:8" ht="15" customHeight="1" x14ac:dyDescent="0.35">
      <c r="E15" s="2"/>
      <c r="F15" s="2"/>
      <c r="H15">
        <f>SUM(H9:H14)</f>
        <v>14630</v>
      </c>
    </row>
    <row r="16" spans="1:8" x14ac:dyDescent="0.35">
      <c r="A16" s="12" t="s">
        <v>27</v>
      </c>
      <c r="B16" s="12"/>
      <c r="C16" s="12"/>
      <c r="D16" s="12"/>
      <c r="E16" s="12" t="s">
        <v>10</v>
      </c>
      <c r="F16" s="13"/>
    </row>
    <row r="17" spans="1:8" ht="15" customHeight="1" x14ac:dyDescent="0.35">
      <c r="A17" s="9" t="s">
        <v>40</v>
      </c>
      <c r="B17" s="9"/>
      <c r="C17" s="9"/>
      <c r="D17" s="9"/>
      <c r="E17" s="10">
        <v>6</v>
      </c>
      <c r="F17" s="10"/>
      <c r="G17">
        <v>25</v>
      </c>
      <c r="H17">
        <f t="shared" ref="H17:H26" si="1">SUM(E17*G17)</f>
        <v>150</v>
      </c>
    </row>
    <row r="18" spans="1:8" x14ac:dyDescent="0.35">
      <c r="A18" s="9" t="s">
        <v>41</v>
      </c>
      <c r="B18" s="9"/>
      <c r="C18" s="9"/>
      <c r="D18" s="9"/>
      <c r="E18" s="10">
        <v>36</v>
      </c>
      <c r="F18" s="10"/>
      <c r="G18">
        <v>8</v>
      </c>
      <c r="H18">
        <f t="shared" si="1"/>
        <v>288</v>
      </c>
    </row>
    <row r="19" spans="1:8" x14ac:dyDescent="0.35">
      <c r="A19" s="9" t="s">
        <v>42</v>
      </c>
      <c r="B19" s="9"/>
      <c r="C19" s="9"/>
      <c r="D19" s="9"/>
      <c r="E19" s="10">
        <v>3</v>
      </c>
      <c r="F19" s="10"/>
      <c r="G19">
        <v>7</v>
      </c>
      <c r="H19">
        <f t="shared" si="1"/>
        <v>21</v>
      </c>
    </row>
    <row r="20" spans="1:8" x14ac:dyDescent="0.35">
      <c r="A20" s="9" t="s">
        <v>43</v>
      </c>
      <c r="B20" s="9"/>
      <c r="C20" s="9"/>
      <c r="D20" s="9"/>
      <c r="E20" s="10">
        <v>116</v>
      </c>
      <c r="F20" s="10"/>
      <c r="G20">
        <v>8</v>
      </c>
      <c r="H20">
        <f t="shared" si="1"/>
        <v>928</v>
      </c>
    </row>
    <row r="21" spans="1:8" x14ac:dyDescent="0.35">
      <c r="A21" s="9" t="s">
        <v>44</v>
      </c>
      <c r="B21" s="9"/>
      <c r="C21" s="9"/>
      <c r="D21" s="9"/>
      <c r="E21" s="10">
        <v>4</v>
      </c>
      <c r="F21" s="10"/>
      <c r="G21">
        <v>8</v>
      </c>
      <c r="H21">
        <f t="shared" si="1"/>
        <v>32</v>
      </c>
    </row>
    <row r="22" spans="1:8" x14ac:dyDescent="0.35">
      <c r="A22" s="9" t="s">
        <v>45</v>
      </c>
      <c r="B22" s="9"/>
      <c r="C22" s="9"/>
      <c r="D22" s="9"/>
      <c r="E22" s="10">
        <v>52</v>
      </c>
      <c r="F22" s="10"/>
      <c r="G22">
        <v>7</v>
      </c>
      <c r="H22">
        <f t="shared" si="1"/>
        <v>364</v>
      </c>
    </row>
    <row r="23" spans="1:8" x14ac:dyDescent="0.35">
      <c r="A23" s="6" t="s">
        <v>46</v>
      </c>
      <c r="B23" s="7"/>
      <c r="C23" s="7"/>
      <c r="D23" s="8"/>
      <c r="E23" s="15">
        <v>120</v>
      </c>
      <c r="F23" s="16"/>
      <c r="G23">
        <v>8</v>
      </c>
      <c r="H23">
        <f t="shared" si="1"/>
        <v>960</v>
      </c>
    </row>
    <row r="24" spans="1:8" x14ac:dyDescent="0.35">
      <c r="A24" s="6" t="s">
        <v>47</v>
      </c>
      <c r="B24" s="7"/>
      <c r="C24" s="7"/>
      <c r="D24" s="8"/>
      <c r="E24" s="15">
        <v>9</v>
      </c>
      <c r="F24" s="16"/>
      <c r="G24">
        <v>55</v>
      </c>
      <c r="H24">
        <f t="shared" si="1"/>
        <v>495</v>
      </c>
    </row>
    <row r="25" spans="1:8" x14ac:dyDescent="0.35">
      <c r="A25" s="6" t="s">
        <v>48</v>
      </c>
      <c r="B25" s="7"/>
      <c r="C25" s="7"/>
      <c r="D25" s="8"/>
      <c r="E25" s="15">
        <v>72</v>
      </c>
      <c r="F25" s="16"/>
      <c r="G25">
        <v>8</v>
      </c>
      <c r="H25">
        <f t="shared" si="1"/>
        <v>576</v>
      </c>
    </row>
    <row r="26" spans="1:8" x14ac:dyDescent="0.35">
      <c r="A26" s="6" t="s">
        <v>49</v>
      </c>
      <c r="B26" s="7"/>
      <c r="C26" s="7"/>
      <c r="D26" s="8"/>
      <c r="E26" s="15">
        <v>48</v>
      </c>
      <c r="F26" s="16"/>
      <c r="G26">
        <v>7</v>
      </c>
      <c r="H26">
        <f t="shared" si="1"/>
        <v>336</v>
      </c>
    </row>
    <row r="27" spans="1:8" ht="15" customHeight="1" x14ac:dyDescent="0.35">
      <c r="E27" s="2"/>
      <c r="F27" s="2"/>
      <c r="H27">
        <f>SUM(H17:H26)</f>
        <v>4150</v>
      </c>
    </row>
    <row r="28" spans="1:8" x14ac:dyDescent="0.35">
      <c r="A28" s="12" t="s">
        <v>29</v>
      </c>
      <c r="B28" s="12"/>
      <c r="C28" s="12"/>
      <c r="D28" s="12"/>
      <c r="E28" s="12" t="s">
        <v>10</v>
      </c>
      <c r="F28" s="13"/>
    </row>
    <row r="29" spans="1:8" ht="15" customHeight="1" x14ac:dyDescent="0.35">
      <c r="A29" s="9" t="s">
        <v>50</v>
      </c>
      <c r="B29" s="9"/>
      <c r="C29" s="9"/>
      <c r="D29" s="9"/>
      <c r="E29" s="10">
        <v>33</v>
      </c>
      <c r="F29" s="10"/>
      <c r="G29">
        <v>9</v>
      </c>
      <c r="H29">
        <f>SUM(E29*G29)</f>
        <v>297</v>
      </c>
    </row>
    <row r="30" spans="1:8" x14ac:dyDescent="0.35">
      <c r="A30" s="9" t="s">
        <v>51</v>
      </c>
      <c r="B30" s="9"/>
      <c r="C30" s="9"/>
      <c r="D30" s="9"/>
      <c r="E30" s="10">
        <v>33</v>
      </c>
      <c r="F30" s="10"/>
      <c r="G30">
        <v>8</v>
      </c>
      <c r="H30">
        <f t="shared" ref="H30:H41" si="2">SUM(E30*G30)</f>
        <v>264</v>
      </c>
    </row>
    <row r="31" spans="1:8" x14ac:dyDescent="0.35">
      <c r="A31" s="9" t="s">
        <v>52</v>
      </c>
      <c r="B31" s="9"/>
      <c r="C31" s="9"/>
      <c r="D31" s="9"/>
      <c r="E31" s="10">
        <v>26</v>
      </c>
      <c r="F31" s="10"/>
      <c r="G31">
        <v>8</v>
      </c>
      <c r="H31">
        <f t="shared" si="2"/>
        <v>208</v>
      </c>
    </row>
    <row r="32" spans="1:8" x14ac:dyDescent="0.35">
      <c r="A32" s="9" t="s">
        <v>53</v>
      </c>
      <c r="B32" s="9"/>
      <c r="C32" s="9"/>
      <c r="D32" s="9"/>
      <c r="E32" s="10">
        <v>45</v>
      </c>
      <c r="F32" s="10"/>
      <c r="G32">
        <v>8</v>
      </c>
      <c r="H32">
        <f t="shared" si="2"/>
        <v>360</v>
      </c>
    </row>
    <row r="33" spans="1:8" x14ac:dyDescent="0.35">
      <c r="A33" s="9" t="s">
        <v>54</v>
      </c>
      <c r="B33" s="9"/>
      <c r="C33" s="9"/>
      <c r="D33" s="9"/>
      <c r="E33" s="10">
        <v>6</v>
      </c>
      <c r="F33" s="10"/>
      <c r="G33">
        <v>35</v>
      </c>
      <c r="H33">
        <f t="shared" si="2"/>
        <v>210</v>
      </c>
    </row>
    <row r="34" spans="1:8" x14ac:dyDescent="0.35">
      <c r="A34" s="9" t="s">
        <v>55</v>
      </c>
      <c r="B34" s="9"/>
      <c r="C34" s="9"/>
      <c r="D34" s="9"/>
      <c r="E34" s="10">
        <v>18</v>
      </c>
      <c r="F34" s="10"/>
      <c r="G34">
        <v>45</v>
      </c>
      <c r="H34">
        <f t="shared" si="2"/>
        <v>810</v>
      </c>
    </row>
    <row r="35" spans="1:8" x14ac:dyDescent="0.35">
      <c r="A35" s="6" t="s">
        <v>56</v>
      </c>
      <c r="B35" s="7"/>
      <c r="C35" s="7"/>
      <c r="D35" s="8"/>
      <c r="E35" s="15">
        <v>4</v>
      </c>
      <c r="F35" s="16"/>
      <c r="G35">
        <v>45</v>
      </c>
      <c r="H35">
        <f t="shared" si="2"/>
        <v>180</v>
      </c>
    </row>
    <row r="36" spans="1:8" x14ac:dyDescent="0.35">
      <c r="A36" s="6" t="s">
        <v>57</v>
      </c>
      <c r="B36" s="7"/>
      <c r="C36" s="7"/>
      <c r="D36" s="8"/>
      <c r="E36" s="15">
        <v>8</v>
      </c>
      <c r="F36" s="16"/>
      <c r="G36">
        <v>8</v>
      </c>
      <c r="H36">
        <f t="shared" si="2"/>
        <v>64</v>
      </c>
    </row>
    <row r="37" spans="1:8" x14ac:dyDescent="0.35">
      <c r="A37" s="6" t="s">
        <v>75</v>
      </c>
      <c r="B37" s="7"/>
      <c r="C37" s="7"/>
      <c r="D37" s="8"/>
      <c r="E37" s="15">
        <v>4</v>
      </c>
      <c r="F37" s="16"/>
      <c r="G37">
        <v>12</v>
      </c>
      <c r="H37">
        <f t="shared" si="2"/>
        <v>48</v>
      </c>
    </row>
    <row r="38" spans="1:8" x14ac:dyDescent="0.35">
      <c r="A38" s="6" t="s">
        <v>58</v>
      </c>
      <c r="B38" s="7"/>
      <c r="C38" s="7"/>
      <c r="D38" s="8"/>
      <c r="E38" s="15">
        <v>9</v>
      </c>
      <c r="F38" s="16"/>
      <c r="G38">
        <v>65</v>
      </c>
      <c r="H38">
        <f t="shared" si="2"/>
        <v>585</v>
      </c>
    </row>
    <row r="39" spans="1:8" x14ac:dyDescent="0.35">
      <c r="A39" s="6" t="s">
        <v>74</v>
      </c>
      <c r="B39" s="7"/>
      <c r="C39" s="7"/>
      <c r="D39" s="8"/>
      <c r="E39" s="15">
        <v>6</v>
      </c>
      <c r="F39" s="16"/>
      <c r="G39">
        <v>8</v>
      </c>
      <c r="H39">
        <f t="shared" si="2"/>
        <v>48</v>
      </c>
    </row>
    <row r="40" spans="1:8" x14ac:dyDescent="0.35">
      <c r="A40" s="6" t="s">
        <v>59</v>
      </c>
      <c r="B40" s="7"/>
      <c r="C40" s="7"/>
      <c r="D40" s="8"/>
      <c r="E40" s="15">
        <v>25</v>
      </c>
      <c r="F40" s="16"/>
      <c r="G40">
        <v>75</v>
      </c>
      <c r="H40">
        <f t="shared" si="2"/>
        <v>1875</v>
      </c>
    </row>
    <row r="41" spans="1:8" ht="15" customHeight="1" x14ac:dyDescent="0.35">
      <c r="A41" s="9" t="s">
        <v>60</v>
      </c>
      <c r="B41" s="9"/>
      <c r="C41" s="9"/>
      <c r="D41" s="9"/>
      <c r="E41" s="10">
        <v>7</v>
      </c>
      <c r="F41" s="10"/>
      <c r="G41">
        <v>25</v>
      </c>
      <c r="H41">
        <f t="shared" si="2"/>
        <v>175</v>
      </c>
    </row>
    <row r="42" spans="1:8" ht="15" customHeight="1" x14ac:dyDescent="0.35">
      <c r="E42" s="2"/>
      <c r="F42" s="2"/>
      <c r="H42">
        <f>SUM(H29:H41)</f>
        <v>5124</v>
      </c>
    </row>
    <row r="43" spans="1:8" x14ac:dyDescent="0.35">
      <c r="A43" s="12" t="s">
        <v>76</v>
      </c>
      <c r="B43" s="12"/>
      <c r="C43" s="12"/>
      <c r="D43" s="12"/>
      <c r="E43" s="12" t="s">
        <v>10</v>
      </c>
      <c r="F43" s="13"/>
    </row>
    <row r="44" spans="1:8" ht="15" customHeight="1" x14ac:dyDescent="0.35">
      <c r="A44" s="9" t="s">
        <v>61</v>
      </c>
      <c r="B44" s="9"/>
      <c r="C44" s="9"/>
      <c r="D44" s="9"/>
      <c r="E44" s="10">
        <v>18</v>
      </c>
      <c r="F44" s="10"/>
      <c r="G44">
        <v>5</v>
      </c>
      <c r="H44">
        <f t="shared" ref="H44:H49" si="3">SUM(E44*G44)</f>
        <v>90</v>
      </c>
    </row>
    <row r="45" spans="1:8" x14ac:dyDescent="0.35">
      <c r="A45" s="9" t="s">
        <v>62</v>
      </c>
      <c r="B45" s="9"/>
      <c r="C45" s="9"/>
      <c r="D45" s="9"/>
      <c r="E45" s="10">
        <v>23</v>
      </c>
      <c r="F45" s="10"/>
      <c r="G45">
        <v>3</v>
      </c>
      <c r="H45">
        <f t="shared" si="3"/>
        <v>69</v>
      </c>
    </row>
    <row r="46" spans="1:8" x14ac:dyDescent="0.35">
      <c r="A46" s="9" t="s">
        <v>63</v>
      </c>
      <c r="B46" s="9"/>
      <c r="C46" s="9"/>
      <c r="D46" s="9"/>
      <c r="E46" s="10">
        <v>2</v>
      </c>
      <c r="F46" s="10"/>
      <c r="G46">
        <v>12</v>
      </c>
      <c r="H46">
        <f t="shared" si="3"/>
        <v>24</v>
      </c>
    </row>
    <row r="47" spans="1:8" x14ac:dyDescent="0.35">
      <c r="A47" s="9" t="s">
        <v>64</v>
      </c>
      <c r="B47" s="9"/>
      <c r="C47" s="9"/>
      <c r="D47" s="9"/>
      <c r="E47" s="10">
        <v>2</v>
      </c>
      <c r="F47" s="10"/>
      <c r="G47">
        <v>8</v>
      </c>
      <c r="H47">
        <f t="shared" si="3"/>
        <v>16</v>
      </c>
    </row>
    <row r="48" spans="1:8" x14ac:dyDescent="0.35">
      <c r="A48" s="9" t="s">
        <v>65</v>
      </c>
      <c r="B48" s="9"/>
      <c r="C48" s="9"/>
      <c r="D48" s="9"/>
      <c r="E48" s="10">
        <v>24</v>
      </c>
      <c r="F48" s="10"/>
      <c r="G48">
        <v>5</v>
      </c>
      <c r="H48">
        <f t="shared" si="3"/>
        <v>120</v>
      </c>
    </row>
    <row r="49" spans="1:10" x14ac:dyDescent="0.35">
      <c r="A49" s="9" t="s">
        <v>66</v>
      </c>
      <c r="B49" s="9"/>
      <c r="C49" s="9"/>
      <c r="D49" s="9"/>
      <c r="E49" s="10">
        <v>28</v>
      </c>
      <c r="F49" s="10"/>
      <c r="G49">
        <v>8</v>
      </c>
      <c r="H49">
        <f t="shared" si="3"/>
        <v>224</v>
      </c>
    </row>
    <row r="50" spans="1:10" x14ac:dyDescent="0.35">
      <c r="E50" s="2"/>
      <c r="F50" s="2"/>
      <c r="H50">
        <f>SUM(H44:H49)</f>
        <v>543</v>
      </c>
    </row>
    <row r="51" spans="1:10" x14ac:dyDescent="0.35">
      <c r="A51" s="12" t="s">
        <v>70</v>
      </c>
      <c r="B51" s="12"/>
      <c r="C51" s="12"/>
      <c r="D51" s="12"/>
      <c r="E51" s="12" t="s">
        <v>10</v>
      </c>
      <c r="F51" s="13"/>
      <c r="J51">
        <f>SUM(H15,H27,H42,H50,H56)</f>
        <v>38097</v>
      </c>
    </row>
    <row r="52" spans="1:10" x14ac:dyDescent="0.35">
      <c r="A52" s="9" t="s">
        <v>67</v>
      </c>
      <c r="B52" s="9"/>
      <c r="C52" s="9"/>
      <c r="D52" s="9"/>
      <c r="E52" s="10">
        <v>145</v>
      </c>
      <c r="F52" s="10"/>
      <c r="G52">
        <v>45</v>
      </c>
      <c r="H52">
        <f t="shared" ref="H52" si="4">SUM(E52*G52)</f>
        <v>6525</v>
      </c>
    </row>
    <row r="53" spans="1:10" x14ac:dyDescent="0.35">
      <c r="A53" s="9" t="s">
        <v>68</v>
      </c>
      <c r="B53" s="9"/>
      <c r="C53" s="9"/>
      <c r="D53" s="9"/>
      <c r="E53" s="14">
        <v>50</v>
      </c>
      <c r="F53" s="10"/>
      <c r="G53">
        <v>65</v>
      </c>
      <c r="H53">
        <f t="shared" ref="H53:H55" si="5">SUM(E53*G53)</f>
        <v>3250</v>
      </c>
    </row>
    <row r="54" spans="1:10" x14ac:dyDescent="0.35">
      <c r="A54" s="9" t="s">
        <v>69</v>
      </c>
      <c r="B54" s="9"/>
      <c r="C54" s="9"/>
      <c r="D54" s="9"/>
      <c r="E54" s="14">
        <v>35</v>
      </c>
      <c r="F54" s="10"/>
      <c r="G54">
        <v>50</v>
      </c>
      <c r="H54">
        <f t="shared" si="5"/>
        <v>1750</v>
      </c>
    </row>
    <row r="55" spans="1:10" x14ac:dyDescent="0.35">
      <c r="A55" s="9" t="s">
        <v>71</v>
      </c>
      <c r="B55" s="9"/>
      <c r="C55" s="9"/>
      <c r="D55" s="9"/>
      <c r="E55" s="14">
        <v>25</v>
      </c>
      <c r="F55" s="10"/>
      <c r="G55">
        <v>85</v>
      </c>
      <c r="H55">
        <f t="shared" si="5"/>
        <v>2125</v>
      </c>
    </row>
    <row r="56" spans="1:10" x14ac:dyDescent="0.35">
      <c r="E56" s="2"/>
      <c r="F56" s="2"/>
      <c r="H56">
        <f>SUM(H52:H55)</f>
        <v>13650</v>
      </c>
    </row>
    <row r="57" spans="1:10" x14ac:dyDescent="0.35">
      <c r="A57" s="12" t="s">
        <v>14</v>
      </c>
      <c r="B57" s="12"/>
      <c r="C57" s="12"/>
      <c r="D57" s="12"/>
      <c r="E57" s="12"/>
      <c r="F57" s="13"/>
    </row>
    <row r="58" spans="1:10" x14ac:dyDescent="0.35">
      <c r="A58" s="6" t="s">
        <v>15</v>
      </c>
      <c r="B58" s="7"/>
      <c r="C58" s="7"/>
      <c r="D58" s="7"/>
      <c r="E58" s="7"/>
      <c r="F58" s="8"/>
      <c r="H58" t="s">
        <v>30</v>
      </c>
      <c r="I58">
        <v>12500</v>
      </c>
    </row>
    <row r="59" spans="1:10" ht="15.75" customHeight="1" x14ac:dyDescent="0.35">
      <c r="A59" s="6" t="s">
        <v>16</v>
      </c>
      <c r="B59" s="7"/>
      <c r="C59" s="7"/>
      <c r="D59" s="7"/>
      <c r="E59" s="7"/>
      <c r="F59" s="8"/>
      <c r="H59" t="s">
        <v>31</v>
      </c>
      <c r="I59">
        <v>21120</v>
      </c>
    </row>
    <row r="60" spans="1:10" x14ac:dyDescent="0.35">
      <c r="A60" s="6" t="s">
        <v>17</v>
      </c>
      <c r="B60" s="7"/>
      <c r="C60" s="7"/>
      <c r="D60" s="7"/>
      <c r="E60" s="7"/>
      <c r="F60" s="8"/>
      <c r="H60" t="s">
        <v>32</v>
      </c>
      <c r="I60">
        <v>3000</v>
      </c>
    </row>
    <row r="61" spans="1:10" x14ac:dyDescent="0.35">
      <c r="A61" s="6" t="s">
        <v>18</v>
      </c>
      <c r="B61" s="7"/>
      <c r="C61" s="7"/>
      <c r="D61" s="7"/>
      <c r="E61" s="7"/>
      <c r="F61" s="8"/>
      <c r="H61" t="s">
        <v>78</v>
      </c>
      <c r="I61">
        <v>4000</v>
      </c>
    </row>
    <row r="62" spans="1:10" x14ac:dyDescent="0.35">
      <c r="A62" s="6" t="s">
        <v>19</v>
      </c>
      <c r="B62" s="7"/>
      <c r="C62" s="7"/>
      <c r="D62" s="7"/>
      <c r="E62" s="7"/>
      <c r="F62" s="8"/>
      <c r="H62" t="s">
        <v>77</v>
      </c>
      <c r="I62">
        <v>2000</v>
      </c>
    </row>
    <row r="63" spans="1:10" x14ac:dyDescent="0.35">
      <c r="A63" s="6" t="s">
        <v>20</v>
      </c>
      <c r="B63" s="7"/>
      <c r="C63" s="7"/>
      <c r="D63" s="7"/>
      <c r="E63" s="7"/>
      <c r="F63" s="8"/>
      <c r="H63" t="s">
        <v>33</v>
      </c>
      <c r="I63">
        <f>SUM(H15,H27,H42,H50,H56,I58,I59,I60,I61,I62)</f>
        <v>80717</v>
      </c>
    </row>
    <row r="64" spans="1:10" x14ac:dyDescent="0.35">
      <c r="A64" s="6" t="s">
        <v>21</v>
      </c>
      <c r="B64" s="7"/>
      <c r="C64" s="7"/>
      <c r="D64" s="7"/>
      <c r="E64" s="7"/>
      <c r="F64" s="8"/>
      <c r="I64">
        <f>SUM(I63)*1.25</f>
        <v>100896.25</v>
      </c>
    </row>
    <row r="65" spans="1:6" x14ac:dyDescent="0.35">
      <c r="A65" s="24"/>
      <c r="B65" s="24"/>
      <c r="C65" s="24"/>
      <c r="D65" s="24"/>
      <c r="E65" s="24"/>
      <c r="F65" s="24"/>
    </row>
    <row r="66" spans="1:6" x14ac:dyDescent="0.35">
      <c r="A66" s="12" t="s">
        <v>81</v>
      </c>
      <c r="B66" s="12"/>
      <c r="C66" s="12"/>
      <c r="D66" s="12"/>
      <c r="E66" s="12"/>
      <c r="F66" s="13"/>
    </row>
    <row r="67" spans="1:6" x14ac:dyDescent="0.35">
      <c r="A67" s="6" t="s">
        <v>82</v>
      </c>
      <c r="B67" s="7"/>
      <c r="C67" s="7"/>
      <c r="D67" s="7"/>
      <c r="E67" s="7"/>
      <c r="F67" s="8"/>
    </row>
    <row r="68" spans="1:6" ht="15" thickBot="1" x14ac:dyDescent="0.4">
      <c r="A68" s="1"/>
      <c r="B68" s="1"/>
      <c r="C68" s="1"/>
      <c r="D68" s="1"/>
      <c r="E68" s="1"/>
      <c r="F68" s="1"/>
    </row>
    <row r="69" spans="1:6" x14ac:dyDescent="0.35">
      <c r="A69" s="17" t="s">
        <v>11</v>
      </c>
      <c r="B69" s="18"/>
      <c r="C69" s="18"/>
      <c r="D69" s="19"/>
      <c r="E69" s="17">
        <v>100900</v>
      </c>
      <c r="F69" s="19"/>
    </row>
    <row r="70" spans="1:6" x14ac:dyDescent="0.35">
      <c r="A70" s="3"/>
      <c r="B70" s="3"/>
      <c r="C70" s="3"/>
      <c r="D70" s="3"/>
      <c r="E70" s="3"/>
      <c r="F70" s="3"/>
    </row>
    <row r="71" spans="1:6" x14ac:dyDescent="0.35">
      <c r="A71" s="11" t="s">
        <v>12</v>
      </c>
      <c r="B71" s="11"/>
      <c r="C71" s="11"/>
      <c r="D71" s="11"/>
      <c r="E71" s="11"/>
      <c r="F71" s="11"/>
    </row>
    <row r="72" spans="1:6" x14ac:dyDescent="0.35">
      <c r="A72" s="6" t="s">
        <v>80</v>
      </c>
      <c r="B72" s="7"/>
      <c r="C72" s="7"/>
      <c r="D72" s="7"/>
      <c r="E72" s="7"/>
      <c r="F72" s="8"/>
    </row>
    <row r="73" spans="1:6" x14ac:dyDescent="0.35">
      <c r="A73" s="6" t="s">
        <v>22</v>
      </c>
      <c r="B73" s="7"/>
      <c r="C73" s="7"/>
      <c r="D73" s="7"/>
      <c r="E73" s="7"/>
      <c r="F73" s="8"/>
    </row>
    <row r="74" spans="1:6" x14ac:dyDescent="0.35">
      <c r="A74" s="6" t="s">
        <v>23</v>
      </c>
      <c r="B74" s="7"/>
      <c r="C74" s="7"/>
      <c r="D74" s="7"/>
      <c r="E74" s="7"/>
      <c r="F74" s="8"/>
    </row>
    <row r="75" spans="1:6" x14ac:dyDescent="0.35">
      <c r="A75" s="6" t="s">
        <v>24</v>
      </c>
      <c r="B75" s="7"/>
      <c r="C75" s="7"/>
      <c r="D75" s="7"/>
      <c r="E75" s="7"/>
      <c r="F75" s="8"/>
    </row>
    <row r="76" spans="1:6" x14ac:dyDescent="0.35">
      <c r="A76" s="6" t="s">
        <v>25</v>
      </c>
      <c r="B76" s="7"/>
      <c r="C76" s="7"/>
      <c r="D76" s="7"/>
      <c r="E76" s="7"/>
      <c r="F76" s="8"/>
    </row>
    <row r="77" spans="1:6" x14ac:dyDescent="0.35">
      <c r="A77" s="6" t="s">
        <v>72</v>
      </c>
      <c r="B77" s="7"/>
      <c r="C77" s="7"/>
      <c r="D77" s="7"/>
      <c r="E77" s="7"/>
      <c r="F77" s="8"/>
    </row>
    <row r="78" spans="1:6" x14ac:dyDescent="0.35">
      <c r="A78" s="6" t="s">
        <v>26</v>
      </c>
      <c r="B78" s="7"/>
      <c r="C78" s="7"/>
      <c r="D78" s="7"/>
      <c r="E78" s="7"/>
      <c r="F78" s="8"/>
    </row>
    <row r="79" spans="1:6" x14ac:dyDescent="0.35">
      <c r="A79" s="6" t="s">
        <v>79</v>
      </c>
      <c r="B79" s="7"/>
      <c r="C79" s="7"/>
      <c r="D79" s="7"/>
      <c r="E79" s="7"/>
      <c r="F79" s="8"/>
    </row>
  </sheetData>
  <mergeCells count="115">
    <mergeCell ref="E33:F33"/>
    <mergeCell ref="A54:D54"/>
    <mergeCell ref="E54:F54"/>
    <mergeCell ref="A53:D53"/>
    <mergeCell ref="E53:F53"/>
    <mergeCell ref="A39:D39"/>
    <mergeCell ref="E39:F39"/>
    <mergeCell ref="A37:D37"/>
    <mergeCell ref="E37:F37"/>
    <mergeCell ref="A11:D11"/>
    <mergeCell ref="E11:F11"/>
    <mergeCell ref="A19:D19"/>
    <mergeCell ref="E19:F19"/>
    <mergeCell ref="A22:D22"/>
    <mergeCell ref="E22:F22"/>
    <mergeCell ref="A23:D23"/>
    <mergeCell ref="E23:F23"/>
    <mergeCell ref="A24:D24"/>
    <mergeCell ref="E24:F24"/>
    <mergeCell ref="A20:D20"/>
    <mergeCell ref="E20:F20"/>
    <mergeCell ref="A21:D21"/>
    <mergeCell ref="E21:F21"/>
    <mergeCell ref="A8:D8"/>
    <mergeCell ref="E8:F8"/>
    <mergeCell ref="A9:D9"/>
    <mergeCell ref="E9:F9"/>
    <mergeCell ref="A18:D18"/>
    <mergeCell ref="E18:F18"/>
    <mergeCell ref="B6:F6"/>
    <mergeCell ref="A1:F1"/>
    <mergeCell ref="C2:F2"/>
    <mergeCell ref="C3:F3"/>
    <mergeCell ref="C4:F4"/>
    <mergeCell ref="C5:F5"/>
    <mergeCell ref="E17:F17"/>
    <mergeCell ref="A12:D12"/>
    <mergeCell ref="E12:F12"/>
    <mergeCell ref="A14:D14"/>
    <mergeCell ref="E14:F14"/>
    <mergeCell ref="A16:D16"/>
    <mergeCell ref="E16:F16"/>
    <mergeCell ref="A10:D10"/>
    <mergeCell ref="E10:F10"/>
    <mergeCell ref="A13:D13"/>
    <mergeCell ref="E13:F13"/>
    <mergeCell ref="A17:D17"/>
    <mergeCell ref="A35:D35"/>
    <mergeCell ref="E35:F35"/>
    <mergeCell ref="A36:D36"/>
    <mergeCell ref="E36:F36"/>
    <mergeCell ref="A38:D38"/>
    <mergeCell ref="E38:F38"/>
    <mergeCell ref="A64:F64"/>
    <mergeCell ref="A57:F57"/>
    <mergeCell ref="A58:F58"/>
    <mergeCell ref="A59:F59"/>
    <mergeCell ref="A60:F60"/>
    <mergeCell ref="A61:F61"/>
    <mergeCell ref="E41:F41"/>
    <mergeCell ref="A25:D25"/>
    <mergeCell ref="E25:F25"/>
    <mergeCell ref="A51:D51"/>
    <mergeCell ref="E51:F51"/>
    <mergeCell ref="A52:D52"/>
    <mergeCell ref="E52:F52"/>
    <mergeCell ref="A40:D40"/>
    <mergeCell ref="E40:F40"/>
    <mergeCell ref="A41:D41"/>
    <mergeCell ref="A26:D26"/>
    <mergeCell ref="E26:F26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A34:D34"/>
    <mergeCell ref="E34:F34"/>
    <mergeCell ref="A43:D43"/>
    <mergeCell ref="E43:F43"/>
    <mergeCell ref="A44:D44"/>
    <mergeCell ref="E44:F44"/>
    <mergeCell ref="A45:D45"/>
    <mergeCell ref="E45:F45"/>
    <mergeCell ref="A46:D46"/>
    <mergeCell ref="E46:F46"/>
    <mergeCell ref="E55:F55"/>
    <mergeCell ref="A77:F77"/>
    <mergeCell ref="A78:F78"/>
    <mergeCell ref="A79:F79"/>
    <mergeCell ref="A47:D47"/>
    <mergeCell ref="E47:F47"/>
    <mergeCell ref="A48:D48"/>
    <mergeCell ref="E48:F48"/>
    <mergeCell ref="A49:D49"/>
    <mergeCell ref="E49:F49"/>
    <mergeCell ref="A71:F71"/>
    <mergeCell ref="A72:F72"/>
    <mergeCell ref="A73:F73"/>
    <mergeCell ref="A75:F75"/>
    <mergeCell ref="A74:F74"/>
    <mergeCell ref="A76:F76"/>
    <mergeCell ref="A62:F62"/>
    <mergeCell ref="A63:F63"/>
    <mergeCell ref="A55:D55"/>
    <mergeCell ref="A69:D69"/>
    <mergeCell ref="E69:F69"/>
    <mergeCell ref="A66:F66"/>
    <mergeCell ref="A67:F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2020-10-16T20:27:16Z</cp:lastPrinted>
  <dcterms:created xsi:type="dcterms:W3CDTF">2020-09-04T00:19:17Z</dcterms:created>
  <dcterms:modified xsi:type="dcterms:W3CDTF">2020-10-21T03:47:21Z</dcterms:modified>
</cp:coreProperties>
</file>