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3" documentId="14_{992735BC-2AFB-4B81-A742-634A29269A92}" xr6:coauthVersionLast="47" xr6:coauthVersionMax="47" xr10:uidLastSave="{451F7214-5217-42CA-8D6B-224D07A3832C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6" i="1" l="1"/>
  <c r="I320" i="1" l="1"/>
  <c r="H313" i="1"/>
  <c r="H308" i="1"/>
  <c r="H300" i="1"/>
  <c r="H261" i="1"/>
  <c r="H252" i="1"/>
  <c r="H248" i="1"/>
  <c r="H241" i="1"/>
  <c r="H237" i="1"/>
  <c r="H227" i="1"/>
  <c r="H218" i="1"/>
  <c r="H213" i="1"/>
  <c r="H210" i="1"/>
  <c r="H198" i="1"/>
  <c r="H191" i="1"/>
  <c r="H190" i="1"/>
  <c r="H81" i="1"/>
  <c r="H82" i="1" s="1"/>
  <c r="H318" i="1"/>
  <c r="H315" i="1"/>
  <c r="H316" i="1" s="1"/>
  <c r="H312" i="1"/>
  <c r="H311" i="1"/>
  <c r="H310" i="1"/>
  <c r="H307" i="1"/>
  <c r="H306" i="1"/>
  <c r="H305" i="1"/>
  <c r="H304" i="1"/>
  <c r="H303" i="1"/>
  <c r="H302" i="1"/>
  <c r="H299" i="1"/>
  <c r="H298" i="1"/>
  <c r="H297" i="1"/>
  <c r="H296" i="1"/>
  <c r="H293" i="1"/>
  <c r="H292" i="1"/>
  <c r="H294" i="1" s="1"/>
  <c r="H283" i="1"/>
  <c r="H280" i="1"/>
  <c r="H281" i="1" s="1"/>
  <c r="H277" i="1"/>
  <c r="H276" i="1"/>
  <c r="H275" i="1"/>
  <c r="H272" i="1"/>
  <c r="H269" i="1"/>
  <c r="H270" i="1" s="1"/>
  <c r="H247" i="1"/>
  <c r="H251" i="1"/>
  <c r="H236" i="1"/>
  <c r="H217" i="1"/>
  <c r="H216" i="1"/>
  <c r="H215" i="1"/>
  <c r="H212" i="1"/>
  <c r="H197" i="1"/>
  <c r="H196" i="1"/>
  <c r="H159" i="1"/>
  <c r="H163" i="1"/>
  <c r="H162" i="1"/>
  <c r="H164" i="1" s="1"/>
  <c r="H158" i="1"/>
  <c r="H260" i="1"/>
  <c r="H257" i="1"/>
  <c r="H254" i="1"/>
  <c r="H255" i="1" s="1"/>
  <c r="H250" i="1"/>
  <c r="H246" i="1"/>
  <c r="H245" i="1"/>
  <c r="H244" i="1"/>
  <c r="H243" i="1"/>
  <c r="H240" i="1"/>
  <c r="H239" i="1"/>
  <c r="H235" i="1"/>
  <c r="H226" i="1"/>
  <c r="H223" i="1"/>
  <c r="H224" i="1" s="1"/>
  <c r="I228" i="1" s="1"/>
  <c r="H220" i="1"/>
  <c r="H221" i="1" s="1"/>
  <c r="H209" i="1"/>
  <c r="H208" i="1"/>
  <c r="H207" i="1"/>
  <c r="H206" i="1"/>
  <c r="H205" i="1"/>
  <c r="H204" i="1"/>
  <c r="H203" i="1"/>
  <c r="H202" i="1"/>
  <c r="H201" i="1"/>
  <c r="H200" i="1"/>
  <c r="H195" i="1"/>
  <c r="H194" i="1"/>
  <c r="H193" i="1"/>
  <c r="H189" i="1"/>
  <c r="H176" i="1"/>
  <c r="H177" i="1" s="1"/>
  <c r="H173" i="1"/>
  <c r="H174" i="1" s="1"/>
  <c r="H170" i="1"/>
  <c r="H171" i="1" s="1"/>
  <c r="H167" i="1"/>
  <c r="H166" i="1"/>
  <c r="H168" i="1" s="1"/>
  <c r="H157" i="1"/>
  <c r="H156" i="1"/>
  <c r="H155" i="1"/>
  <c r="H154" i="1"/>
  <c r="H153" i="1"/>
  <c r="H152" i="1"/>
  <c r="H151" i="1"/>
  <c r="H150" i="1"/>
  <c r="H147" i="1"/>
  <c r="H146" i="1"/>
  <c r="H145" i="1"/>
  <c r="H148" i="1" s="1"/>
  <c r="H142" i="1"/>
  <c r="H141" i="1"/>
  <c r="H143" i="1" s="1"/>
  <c r="H106" i="1"/>
  <c r="H107" i="1" s="1"/>
  <c r="H112" i="1"/>
  <c r="H113" i="1" s="1"/>
  <c r="H109" i="1"/>
  <c r="H110" i="1" s="1"/>
  <c r="H103" i="1"/>
  <c r="H102" i="1"/>
  <c r="H101" i="1"/>
  <c r="H100" i="1"/>
  <c r="H97" i="1"/>
  <c r="H96" i="1"/>
  <c r="H93" i="1"/>
  <c r="H94" i="1" s="1"/>
  <c r="H62" i="1"/>
  <c r="H61" i="1"/>
  <c r="H60" i="1"/>
  <c r="H31" i="1"/>
  <c r="H30" i="1"/>
  <c r="H29" i="1"/>
  <c r="H28" i="1"/>
  <c r="H27" i="1"/>
  <c r="H26" i="1"/>
  <c r="H25" i="1"/>
  <c r="H24" i="1"/>
  <c r="H23" i="1"/>
  <c r="H20" i="1"/>
  <c r="H19" i="1"/>
  <c r="H18" i="1"/>
  <c r="H17" i="1"/>
  <c r="H16" i="1"/>
  <c r="H21" i="1" s="1"/>
  <c r="H13" i="1"/>
  <c r="H12" i="1"/>
  <c r="H11" i="1"/>
  <c r="H10" i="1"/>
  <c r="H84" i="1"/>
  <c r="H85" i="1" s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57" i="1"/>
  <c r="H44" i="1"/>
  <c r="H45" i="1" s="1"/>
  <c r="H41" i="1"/>
  <c r="H35" i="1"/>
  <c r="H34" i="1"/>
  <c r="H36" i="1" s="1"/>
  <c r="H38" i="1"/>
  <c r="H39" i="1" s="1"/>
  <c r="H278" i="1" l="1"/>
  <c r="H160" i="1"/>
  <c r="H104" i="1"/>
  <c r="I182" i="1"/>
  <c r="H14" i="1"/>
  <c r="H79" i="1"/>
  <c r="H32" i="1"/>
  <c r="H63" i="1"/>
  <c r="H319" i="1"/>
  <c r="H284" i="1"/>
  <c r="H273" i="1"/>
  <c r="I285" i="1" s="1"/>
  <c r="H258" i="1"/>
  <c r="I262" i="1" s="1"/>
  <c r="H98" i="1"/>
  <c r="H58" i="1"/>
  <c r="H42" i="1"/>
  <c r="I46" i="1" s="1"/>
  <c r="I327" i="1" l="1"/>
  <c r="I332" i="1" s="1"/>
  <c r="I333" i="1" s="1"/>
  <c r="I114" i="1"/>
  <c r="I122" i="1" s="1"/>
  <c r="I127" i="1" s="1"/>
  <c r="I128" i="1" s="1"/>
</calcChain>
</file>

<file path=xl/sharedStrings.xml><?xml version="1.0" encoding="utf-8"?>
<sst xmlns="http://schemas.openxmlformats.org/spreadsheetml/2006/main" count="358" uniqueCount="152">
  <si>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</si>
  <si>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</si>
  <si>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</si>
  <si>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</si>
  <si>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</si>
  <si>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</si>
  <si>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</si>
  <si>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</si>
  <si>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</si>
  <si>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</si>
  <si>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</si>
  <si>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</si>
  <si>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</si>
  <si>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</si>
  <si>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</si>
  <si>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</si>
  <si>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</si>
  <si>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</si>
  <si>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</si>
  <si>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</si>
  <si>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</si>
  <si>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</si>
  <si>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</si>
  <si>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</si>
  <si>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</si>
  <si>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</si>
  <si>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</si>
  <si>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</si>
  <si>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</si>
  <si>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</si>
  <si>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</si>
  <si>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 xml:space="preserve">Labor </t>
  </si>
  <si>
    <t xml:space="preserve">Total </t>
  </si>
  <si>
    <t>Profit</t>
  </si>
  <si>
    <t>Booster Pumps Excluded</t>
  </si>
  <si>
    <t>Groundcovers</t>
  </si>
  <si>
    <t>Refresh/Maintenace to Existing Landscape and Irrigation Excluded</t>
  </si>
  <si>
    <t>5 Gal Hop Bush</t>
  </si>
  <si>
    <t>Desert Seed Mix Per Plans and Specs</t>
  </si>
  <si>
    <t>Rip Rap</t>
  </si>
  <si>
    <t>Chasse Building Team</t>
  </si>
  <si>
    <t>Accents</t>
  </si>
  <si>
    <t>Boulders</t>
  </si>
  <si>
    <t>36" Box Cascalote</t>
  </si>
  <si>
    <t>36" Box Cascalote (2" Caliper)</t>
  </si>
  <si>
    <t>48" Box Desert Museum Palo Verde (4" Caliper)</t>
  </si>
  <si>
    <t>18' Trunk Ht. Date Palm</t>
  </si>
  <si>
    <t>48" Box Heritage Live Oak (4" Caliper)</t>
  </si>
  <si>
    <t>5 Gal Natal Plum</t>
  </si>
  <si>
    <t>5 Gal Blue Flax Lily</t>
  </si>
  <si>
    <t>5 Gal Elephant Food</t>
  </si>
  <si>
    <t>5 Gal Ruellia Simplex</t>
  </si>
  <si>
    <t>5 Gal Pine Muhly</t>
  </si>
  <si>
    <t>5 Gal Blue Flame Gave</t>
  </si>
  <si>
    <t>5 Gal Murphy Agave</t>
  </si>
  <si>
    <t>5 Gal Red Yucca</t>
  </si>
  <si>
    <t>5 Gal Safari Aloe</t>
  </si>
  <si>
    <t>5 Gal Green Desert Spoon</t>
  </si>
  <si>
    <t>5 Gal Lady's Slipper</t>
  </si>
  <si>
    <t>36" Box Totem Pole Cactus</t>
  </si>
  <si>
    <t>5 Gal Pale Leaf Yucca</t>
  </si>
  <si>
    <t>5 Gal New Gold Lantana</t>
  </si>
  <si>
    <t>5 Gal Trailing Lantana</t>
  </si>
  <si>
    <t>Planter Dirt and Structural Soil Fill Excluded</t>
  </si>
  <si>
    <t>Hoisting to any Level Above Ground Level Excluded</t>
  </si>
  <si>
    <t>Steel and Concrete Header Excluded</t>
  </si>
  <si>
    <t>Pots and Amenities Excluded</t>
  </si>
  <si>
    <t>All Sleeving and Water Supply to Irrigation Above Ground Level by Others</t>
  </si>
  <si>
    <t>Artificial Turf and Pavers Excluded</t>
  </si>
  <si>
    <t>LEVEL 2 COURTYARD</t>
  </si>
  <si>
    <t xml:space="preserve">60" Box Indian Laurel </t>
  </si>
  <si>
    <t>48" Box Timber Bamboo</t>
  </si>
  <si>
    <t>1 Gal Lace Aloe</t>
  </si>
  <si>
    <t>1 Gal Carmine Aloe</t>
  </si>
  <si>
    <t>15 Gal Cape Claoe</t>
  </si>
  <si>
    <t>48" Box Hercules Alie</t>
  </si>
  <si>
    <t>5 Gal Aloe Sunrise Safari</t>
  </si>
  <si>
    <t>5 Gal Cral Aloe</t>
  </si>
  <si>
    <t>24" Box Sago Palm</t>
  </si>
  <si>
    <t>15 Gal Macdougall's Century Plant</t>
  </si>
  <si>
    <t>5 Gal Hedera Canareinsis</t>
  </si>
  <si>
    <t>5 Gal Tall Slipper Plant</t>
  </si>
  <si>
    <t>5 Gal Cylindrical Snake Plant</t>
  </si>
  <si>
    <t>5 Gal Wintergreen Snake Plant</t>
  </si>
  <si>
    <t>5 Gal ZZ Plant</t>
  </si>
  <si>
    <t>5 Gal Star Jasmine</t>
  </si>
  <si>
    <t>Beach Pebble</t>
  </si>
  <si>
    <t>LEVEL 3 AMENITY POOL</t>
  </si>
  <si>
    <t>60" Box Olive</t>
  </si>
  <si>
    <t>5 Gal Mexican Petunia</t>
  </si>
  <si>
    <t>1 Gal Blue Elf Aloe</t>
  </si>
  <si>
    <t>24" Box Mexican Fence Post</t>
  </si>
  <si>
    <t>24" Box Totem Pole Cactus</t>
  </si>
  <si>
    <t>Vines</t>
  </si>
  <si>
    <t>5 Gal Barbara Kasrt Bougainvillea</t>
  </si>
  <si>
    <t>GROUND LEVEL</t>
  </si>
  <si>
    <t>BLDG. B</t>
  </si>
  <si>
    <t>15 Gal Yellow Bells</t>
  </si>
  <si>
    <t>5 Gal Blue Flame Agave</t>
  </si>
  <si>
    <t>36" Box Sago Palm</t>
  </si>
  <si>
    <t>5 Gal Medicinal Aloe</t>
  </si>
  <si>
    <t>5 Gal Aloe Vera Orange</t>
  </si>
  <si>
    <t>36" Box Pygmy Date Palm</t>
  </si>
  <si>
    <t>24" Box Totem Pole</t>
  </si>
  <si>
    <t>5 Gal Candelilla</t>
  </si>
  <si>
    <t>15 Gal Barbara Karst Bougainvillea</t>
  </si>
  <si>
    <t>15 Gal Creeping Fig</t>
  </si>
  <si>
    <t>5 Gal Yellow Dot</t>
  </si>
  <si>
    <t>LEVEL 1 COURTYARD</t>
  </si>
  <si>
    <t>5 Gal Hopseed Bush</t>
  </si>
  <si>
    <t>5 Gal Tuscan Blue Rosemary</t>
  </si>
  <si>
    <t>5 Gal Blonde Ambition Blue Grama</t>
  </si>
  <si>
    <t>5 Gal Lady Slipper</t>
  </si>
  <si>
    <t>5 Gal Soap Aloe</t>
  </si>
  <si>
    <t>36" Box Gal Sago Palm</t>
  </si>
  <si>
    <t>15 Gal Artichoke Agave</t>
  </si>
  <si>
    <t>15 Gal Foxtail Agave</t>
  </si>
  <si>
    <t>24" Box Hedge Cereus</t>
  </si>
  <si>
    <t>24" Box Spanish Bayonet</t>
  </si>
  <si>
    <t>Groundcover</t>
  </si>
  <si>
    <t>5 Gal Trailing Myoporium</t>
  </si>
  <si>
    <t>CANAL PARK</t>
  </si>
  <si>
    <t>48" Box Multi Thornless Mesquite</t>
  </si>
  <si>
    <t>5 Gal Regal Mist Muhly</t>
  </si>
  <si>
    <t>5 Gal Desert Spoon</t>
  </si>
  <si>
    <t>5 Gal Giant Hesperaloe</t>
  </si>
  <si>
    <t>LEVEL 7 and 9 SKY ISLANDS</t>
  </si>
  <si>
    <t>48" Box South American Mesquite</t>
  </si>
  <si>
    <t>5 Gal Green Carpet</t>
  </si>
  <si>
    <t>15 Gal Weber Agave</t>
  </si>
  <si>
    <t>1 Gal Pine Muhly</t>
  </si>
  <si>
    <t>LEVEL 12 POOL AMENITY</t>
  </si>
  <si>
    <t>48" Box Swan Hill Olive</t>
  </si>
  <si>
    <t>5 Gal Blue Bell Eremophila</t>
  </si>
  <si>
    <t>5 Gal Fortnight Lily</t>
  </si>
  <si>
    <t>15 Gal Arabian Jasmine</t>
  </si>
  <si>
    <t>15 Gal Toothless Sotol</t>
  </si>
  <si>
    <t>15 Gal Blue Glow Agave</t>
  </si>
  <si>
    <t>5 Gal Purple Trailing Lantana</t>
  </si>
  <si>
    <t>BLDG. A</t>
  </si>
  <si>
    <t>3/8" Southern Colorado Pea Gravel</t>
  </si>
  <si>
    <t xml:space="preserve">1/2" Minus Painted Desert </t>
  </si>
  <si>
    <t>To Match DG</t>
  </si>
  <si>
    <t>5' x 5' x 5' Surface Select</t>
  </si>
  <si>
    <t>1/2" Minus Painted Desert</t>
  </si>
  <si>
    <t>1/2" - 1" Black Mexican Beach Pebble</t>
  </si>
  <si>
    <t xml:space="preserve">IRR </t>
  </si>
  <si>
    <t>Equip</t>
  </si>
  <si>
    <t>36" Box Laurel Leaved Snail Tree</t>
  </si>
  <si>
    <t>48" Box Desert Museum Palo Verde</t>
  </si>
  <si>
    <t xml:space="preserve"> </t>
  </si>
  <si>
    <t>ZOM Building A and B PRELIM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</si>
</sst>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342"/>
  <sheetViews>
    <sheetView tabSelected="1" workbookViewId="0">
      <selection activeCell="F14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4" t="s">
        <v>0</v>
      </c>
      <c r="B2" s="4" t="s">
        <v>1</v>
      </c>
      <c r="C2" s="12" t="s">
        <v>40</v>
      </c>
      <c r="D2" s="12"/>
      <c r="E2" s="12"/>
      <c r="F2" s="12"/>
    </row>
    <row r="3" spans="1:8" x14ac:dyDescent="0.35">
      <c r="A3" s="5" t="s">
        <v>2</v>
      </c>
      <c r="B3" s="4" t="s">
        <v>3</v>
      </c>
      <c r="C3" s="22">
        <v>44495</v>
      </c>
      <c r="D3" s="23"/>
      <c r="E3" s="23"/>
      <c r="F3" s="23"/>
    </row>
    <row r="4" spans="1:8" x14ac:dyDescent="0.35">
      <c r="A4" s="4" t="s">
        <v>4</v>
      </c>
      <c r="B4" s="4" t="s">
        <v>5</v>
      </c>
      <c r="C4" s="12" t="s">
        <v>151</v>
      </c>
      <c r="D4" s="12"/>
      <c r="E4" s="12"/>
      <c r="F4" s="12"/>
    </row>
    <row r="5" spans="1:8" x14ac:dyDescent="0.35">
      <c r="A5" s="4" t="s">
        <v>6</v>
      </c>
      <c r="B5" s="4" t="s">
        <v>7</v>
      </c>
      <c r="C5" s="22">
        <v>44457</v>
      </c>
      <c r="D5" s="23"/>
      <c r="E5" s="23"/>
      <c r="F5" s="23"/>
    </row>
    <row r="6" spans="1:8" ht="29.25" customHeight="1" x14ac:dyDescent="0.35">
      <c r="A6" s="4" t="s">
        <v>8</v>
      </c>
      <c r="B6" s="20" t="s">
        <v>9</v>
      </c>
      <c r="C6" s="20"/>
      <c r="D6" s="20"/>
      <c r="E6" s="20"/>
      <c r="F6" s="20"/>
    </row>
    <row r="7" spans="1:8" ht="28.75" customHeight="1" x14ac:dyDescent="0.8">
      <c r="A7" s="11" t="s">
        <v>139</v>
      </c>
      <c r="B7" s="11"/>
      <c r="C7" s="11"/>
      <c r="D7" s="11"/>
      <c r="E7" s="11"/>
      <c r="F7" s="11"/>
    </row>
    <row r="8" spans="1:8" x14ac:dyDescent="0.35">
      <c r="A8" s="19" t="s">
        <v>95</v>
      </c>
      <c r="B8" s="19"/>
      <c r="C8" s="19"/>
      <c r="D8" s="19"/>
      <c r="E8" s="19"/>
      <c r="F8" s="19"/>
    </row>
    <row r="9" spans="1:8" x14ac:dyDescent="0.35">
      <c r="A9" s="6" t="s">
        <v>14</v>
      </c>
      <c r="B9" s="6"/>
      <c r="C9" s="6"/>
      <c r="D9" s="6"/>
      <c r="E9" s="6" t="s">
        <v>10</v>
      </c>
      <c r="F9" s="6"/>
    </row>
    <row r="10" spans="1:8" x14ac:dyDescent="0.35">
      <c r="A10" s="12" t="s">
        <v>44</v>
      </c>
      <c r="B10" s="12"/>
      <c r="C10" s="12"/>
      <c r="D10" s="12"/>
      <c r="E10" s="13">
        <v>6</v>
      </c>
      <c r="F10" s="13"/>
      <c r="G10">
        <v>335</v>
      </c>
      <c r="H10">
        <f>SUM(E10*G10)</f>
        <v>2010</v>
      </c>
    </row>
    <row r="11" spans="1:8" x14ac:dyDescent="0.35">
      <c r="A11" s="12" t="s">
        <v>45</v>
      </c>
      <c r="B11" s="12"/>
      <c r="C11" s="12"/>
      <c r="D11" s="12"/>
      <c r="E11" s="13">
        <v>11</v>
      </c>
      <c r="F11" s="13"/>
      <c r="G11">
        <v>700</v>
      </c>
      <c r="H11">
        <f t="shared" ref="H11" si="0">SUM(E11*G11)</f>
        <v>7700</v>
      </c>
    </row>
    <row r="12" spans="1:8" x14ac:dyDescent="0.35">
      <c r="A12" s="12" t="s">
        <v>46</v>
      </c>
      <c r="B12" s="12"/>
      <c r="C12" s="12"/>
      <c r="D12" s="12"/>
      <c r="E12" s="13">
        <v>20</v>
      </c>
      <c r="F12" s="13"/>
      <c r="G12">
        <v>3000</v>
      </c>
      <c r="H12">
        <f>SUM(E12*G12)</f>
        <v>60000</v>
      </c>
    </row>
    <row r="13" spans="1:8" x14ac:dyDescent="0.35">
      <c r="A13" s="12" t="s">
        <v>47</v>
      </c>
      <c r="B13" s="12"/>
      <c r="C13" s="12"/>
      <c r="D13" s="12"/>
      <c r="E13" s="13">
        <v>16</v>
      </c>
      <c r="F13" s="13"/>
      <c r="G13">
        <v>880</v>
      </c>
      <c r="H13">
        <f t="shared" ref="H13" si="1">SUM(E13*G13)</f>
        <v>14080</v>
      </c>
    </row>
    <row r="14" spans="1:8" ht="15" customHeight="1" x14ac:dyDescent="0.35">
      <c r="E14" s="2"/>
      <c r="F14" s="2"/>
      <c r="H14">
        <f>SUM(H10:H13)</f>
        <v>83790</v>
      </c>
    </row>
    <row r="15" spans="1:8" x14ac:dyDescent="0.35">
      <c r="A15" s="6" t="s">
        <v>30</v>
      </c>
      <c r="B15" s="6"/>
      <c r="C15" s="6"/>
      <c r="D15" s="6"/>
      <c r="E15" s="6" t="s">
        <v>10</v>
      </c>
      <c r="F15" s="7"/>
    </row>
    <row r="16" spans="1:8" ht="15" customHeight="1" x14ac:dyDescent="0.35">
      <c r="A16" s="12" t="s">
        <v>48</v>
      </c>
      <c r="B16" s="12"/>
      <c r="C16" s="12"/>
      <c r="D16" s="12"/>
      <c r="E16" s="13">
        <v>7</v>
      </c>
      <c r="F16" s="13"/>
      <c r="G16">
        <v>10</v>
      </c>
      <c r="H16">
        <f t="shared" ref="H16:H20" si="2">SUM(E16*G16)</f>
        <v>70</v>
      </c>
    </row>
    <row r="17" spans="1:8" x14ac:dyDescent="0.35">
      <c r="A17" s="12" t="s">
        <v>49</v>
      </c>
      <c r="B17" s="12"/>
      <c r="C17" s="12"/>
      <c r="D17" s="12"/>
      <c r="E17" s="13">
        <v>267</v>
      </c>
      <c r="F17" s="13"/>
      <c r="G17">
        <v>25</v>
      </c>
      <c r="H17">
        <f t="shared" si="2"/>
        <v>6675</v>
      </c>
    </row>
    <row r="18" spans="1:8" ht="15" customHeight="1" x14ac:dyDescent="0.35">
      <c r="A18" s="12" t="s">
        <v>50</v>
      </c>
      <c r="B18" s="12"/>
      <c r="C18" s="12"/>
      <c r="D18" s="12"/>
      <c r="E18" s="13">
        <v>90</v>
      </c>
      <c r="F18" s="13"/>
      <c r="G18">
        <v>10</v>
      </c>
      <c r="H18">
        <f t="shared" si="2"/>
        <v>900</v>
      </c>
    </row>
    <row r="19" spans="1:8" ht="15" customHeight="1" x14ac:dyDescent="0.35">
      <c r="A19" s="12" t="s">
        <v>51</v>
      </c>
      <c r="B19" s="12"/>
      <c r="C19" s="12"/>
      <c r="D19" s="12"/>
      <c r="E19" s="13">
        <v>126</v>
      </c>
      <c r="F19" s="13"/>
      <c r="G19">
        <v>10</v>
      </c>
      <c r="H19">
        <f t="shared" si="2"/>
        <v>1260</v>
      </c>
    </row>
    <row r="20" spans="1:8" x14ac:dyDescent="0.35">
      <c r="A20" s="12" t="s">
        <v>52</v>
      </c>
      <c r="B20" s="12"/>
      <c r="C20" s="12"/>
      <c r="D20" s="12"/>
      <c r="E20" s="13">
        <v>699</v>
      </c>
      <c r="F20" s="13"/>
      <c r="G20">
        <v>25</v>
      </c>
      <c r="H20">
        <f t="shared" si="2"/>
        <v>17475</v>
      </c>
    </row>
    <row r="21" spans="1:8" ht="15" customHeight="1" x14ac:dyDescent="0.35">
      <c r="E21" s="2"/>
      <c r="F21" s="2"/>
      <c r="H21">
        <f>SUM(H16:H20)</f>
        <v>26380</v>
      </c>
    </row>
    <row r="22" spans="1:8" x14ac:dyDescent="0.35">
      <c r="A22" s="6" t="s">
        <v>41</v>
      </c>
      <c r="B22" s="6"/>
      <c r="C22" s="6"/>
      <c r="D22" s="6"/>
      <c r="E22" s="6" t="s">
        <v>10</v>
      </c>
      <c r="F22" s="7"/>
    </row>
    <row r="23" spans="1:8" ht="15" customHeight="1" x14ac:dyDescent="0.35">
      <c r="A23" s="12" t="s">
        <v>53</v>
      </c>
      <c r="B23" s="12"/>
      <c r="C23" s="12"/>
      <c r="D23" s="12"/>
      <c r="E23" s="13">
        <v>7</v>
      </c>
      <c r="F23" s="13"/>
      <c r="G23">
        <v>25</v>
      </c>
      <c r="H23">
        <f t="shared" ref="H23:H31" si="3">SUM(E23*G23)</f>
        <v>175</v>
      </c>
    </row>
    <row r="24" spans="1:8" x14ac:dyDescent="0.35">
      <c r="A24" s="12" t="s">
        <v>54</v>
      </c>
      <c r="B24" s="12"/>
      <c r="C24" s="12"/>
      <c r="D24" s="12"/>
      <c r="E24" s="13">
        <v>31</v>
      </c>
      <c r="F24" s="13"/>
      <c r="G24">
        <v>12</v>
      </c>
      <c r="H24">
        <f t="shared" si="3"/>
        <v>372</v>
      </c>
    </row>
    <row r="25" spans="1:8" ht="15" customHeight="1" x14ac:dyDescent="0.35">
      <c r="A25" s="12" t="s">
        <v>55</v>
      </c>
      <c r="B25" s="12"/>
      <c r="C25" s="12"/>
      <c r="D25" s="12"/>
      <c r="E25" s="13">
        <v>8</v>
      </c>
      <c r="F25" s="13"/>
      <c r="G25">
        <v>22</v>
      </c>
      <c r="H25">
        <f t="shared" si="3"/>
        <v>176</v>
      </c>
    </row>
    <row r="26" spans="1:8" ht="15" customHeight="1" x14ac:dyDescent="0.35">
      <c r="A26" s="12" t="s">
        <v>59</v>
      </c>
      <c r="B26" s="12"/>
      <c r="C26" s="12"/>
      <c r="D26" s="12"/>
      <c r="E26" s="13">
        <v>213</v>
      </c>
      <c r="F26" s="13"/>
      <c r="G26">
        <v>10</v>
      </c>
      <c r="H26">
        <f t="shared" si="3"/>
        <v>2130</v>
      </c>
    </row>
    <row r="27" spans="1:8" x14ac:dyDescent="0.35">
      <c r="A27" s="12" t="s">
        <v>56</v>
      </c>
      <c r="B27" s="12"/>
      <c r="C27" s="12"/>
      <c r="D27" s="12"/>
      <c r="E27" s="13">
        <v>8</v>
      </c>
      <c r="F27" s="13"/>
      <c r="G27">
        <v>1200</v>
      </c>
      <c r="H27">
        <f t="shared" si="3"/>
        <v>9600</v>
      </c>
    </row>
    <row r="28" spans="1:8" x14ac:dyDescent="0.35">
      <c r="A28" s="12" t="s">
        <v>57</v>
      </c>
      <c r="B28" s="12"/>
      <c r="C28" s="12"/>
      <c r="D28" s="12"/>
      <c r="E28" s="13">
        <v>60</v>
      </c>
      <c r="F28" s="13"/>
      <c r="G28">
        <v>25</v>
      </c>
      <c r="H28">
        <f t="shared" si="3"/>
        <v>1500</v>
      </c>
    </row>
    <row r="29" spans="1:8" ht="15" customHeight="1" x14ac:dyDescent="0.35">
      <c r="A29" s="12" t="s">
        <v>58</v>
      </c>
      <c r="B29" s="12"/>
      <c r="C29" s="12"/>
      <c r="D29" s="12"/>
      <c r="E29" s="13">
        <v>78</v>
      </c>
      <c r="F29" s="13"/>
      <c r="G29">
        <v>10</v>
      </c>
      <c r="H29">
        <f t="shared" si="3"/>
        <v>780</v>
      </c>
    </row>
    <row r="30" spans="1:8" ht="15" customHeight="1" x14ac:dyDescent="0.35">
      <c r="A30" s="12" t="s">
        <v>37</v>
      </c>
      <c r="B30" s="12"/>
      <c r="C30" s="12"/>
      <c r="D30" s="12"/>
      <c r="E30" s="13">
        <v>31</v>
      </c>
      <c r="F30" s="13"/>
      <c r="G30">
        <v>15</v>
      </c>
      <c r="H30">
        <f t="shared" si="3"/>
        <v>465</v>
      </c>
    </row>
    <row r="31" spans="1:8" x14ac:dyDescent="0.35">
      <c r="A31" s="12" t="s">
        <v>60</v>
      </c>
      <c r="B31" s="12"/>
      <c r="C31" s="12"/>
      <c r="D31" s="12"/>
      <c r="E31" s="13">
        <v>130</v>
      </c>
      <c r="F31" s="13"/>
      <c r="G31">
        <v>25</v>
      </c>
      <c r="H31">
        <f t="shared" si="3"/>
        <v>3250</v>
      </c>
    </row>
    <row r="32" spans="1:8" ht="15" customHeight="1" x14ac:dyDescent="0.35">
      <c r="E32" s="2"/>
      <c r="F32" s="2"/>
      <c r="H32">
        <f>SUM(H23:H31)</f>
        <v>18448</v>
      </c>
    </row>
    <row r="33" spans="1:9" x14ac:dyDescent="0.35">
      <c r="A33" s="6" t="s">
        <v>35</v>
      </c>
      <c r="B33" s="6"/>
      <c r="C33" s="6"/>
      <c r="D33" s="6"/>
      <c r="E33" s="6" t="s">
        <v>10</v>
      </c>
      <c r="F33" s="7"/>
    </row>
    <row r="34" spans="1:9" ht="15" customHeight="1" x14ac:dyDescent="0.35">
      <c r="A34" s="12" t="s">
        <v>61</v>
      </c>
      <c r="B34" s="12"/>
      <c r="C34" s="12"/>
      <c r="D34" s="12"/>
      <c r="E34" s="13">
        <v>332</v>
      </c>
      <c r="F34" s="13"/>
      <c r="G34">
        <v>10</v>
      </c>
      <c r="H34">
        <f t="shared" ref="H34:H35" si="4">SUM(E34*G34)</f>
        <v>3320</v>
      </c>
    </row>
    <row r="35" spans="1:9" x14ac:dyDescent="0.35">
      <c r="A35" s="12" t="s">
        <v>62</v>
      </c>
      <c r="B35" s="12"/>
      <c r="C35" s="12"/>
      <c r="D35" s="12"/>
      <c r="E35" s="13">
        <v>26</v>
      </c>
      <c r="F35" s="13"/>
      <c r="G35">
        <v>10</v>
      </c>
      <c r="H35">
        <f t="shared" si="4"/>
        <v>260</v>
      </c>
    </row>
    <row r="36" spans="1:9" ht="15" customHeight="1" x14ac:dyDescent="0.35">
      <c r="E36" s="2"/>
      <c r="F36" s="2"/>
      <c r="H36">
        <f>SUM(H34:H35)</f>
        <v>3580</v>
      </c>
    </row>
    <row r="37" spans="1:9" x14ac:dyDescent="0.35">
      <c r="A37" s="6" t="s">
        <v>11</v>
      </c>
      <c r="B37" s="6"/>
      <c r="C37" s="6"/>
      <c r="D37" s="6"/>
      <c r="E37" s="6" t="s">
        <v>10</v>
      </c>
      <c r="F37" s="7"/>
    </row>
    <row r="38" spans="1:9" x14ac:dyDescent="0.35">
      <c r="A38" s="12" t="s">
        <v>144</v>
      </c>
      <c r="B38" s="12"/>
      <c r="C38" s="12"/>
      <c r="D38" s="12"/>
      <c r="E38" s="13">
        <v>100</v>
      </c>
      <c r="F38" s="13"/>
      <c r="G38">
        <v>45</v>
      </c>
      <c r="H38">
        <f>SUM(E38*G38)</f>
        <v>4500</v>
      </c>
    </row>
    <row r="39" spans="1:9" ht="15" customHeight="1" x14ac:dyDescent="0.35">
      <c r="E39" s="2"/>
      <c r="F39" s="2"/>
      <c r="H39">
        <f>SUM(H38)</f>
        <v>4500</v>
      </c>
    </row>
    <row r="40" spans="1:9" x14ac:dyDescent="0.35">
      <c r="A40" s="6" t="s">
        <v>39</v>
      </c>
      <c r="B40" s="6"/>
      <c r="C40" s="6"/>
      <c r="D40" s="6"/>
      <c r="E40" s="6" t="s">
        <v>10</v>
      </c>
      <c r="F40" s="7"/>
    </row>
    <row r="41" spans="1:9" x14ac:dyDescent="0.35">
      <c r="A41" s="12" t="s">
        <v>142</v>
      </c>
      <c r="B41" s="12"/>
      <c r="C41" s="12"/>
      <c r="D41" s="12"/>
      <c r="E41" s="13">
        <v>5</v>
      </c>
      <c r="F41" s="13"/>
      <c r="G41">
        <v>75</v>
      </c>
      <c r="H41">
        <f>SUM(E41*G41)</f>
        <v>375</v>
      </c>
    </row>
    <row r="42" spans="1:9" ht="15" customHeight="1" x14ac:dyDescent="0.35">
      <c r="E42" s="2"/>
      <c r="F42" s="2"/>
      <c r="H42">
        <f>SUM(H41)</f>
        <v>375</v>
      </c>
    </row>
    <row r="43" spans="1:9" x14ac:dyDescent="0.35">
      <c r="A43" s="6" t="s">
        <v>42</v>
      </c>
      <c r="B43" s="6"/>
      <c r="C43" s="6"/>
      <c r="D43" s="6"/>
      <c r="E43" s="6" t="s">
        <v>10</v>
      </c>
      <c r="F43" s="7"/>
    </row>
    <row r="44" spans="1:9" x14ac:dyDescent="0.35">
      <c r="A44" s="12" t="s">
        <v>143</v>
      </c>
      <c r="B44" s="12"/>
      <c r="C44" s="12"/>
      <c r="D44" s="12"/>
      <c r="E44" s="13">
        <v>6</v>
      </c>
      <c r="F44" s="13"/>
      <c r="G44">
        <v>800</v>
      </c>
      <c r="H44">
        <f>SUM(E44*G44)</f>
        <v>4800</v>
      </c>
    </row>
    <row r="45" spans="1:9" x14ac:dyDescent="0.35">
      <c r="E45" s="2"/>
      <c r="F45" s="2"/>
      <c r="H45">
        <f>SUM(H44)</f>
        <v>4800</v>
      </c>
    </row>
    <row r="46" spans="1:9" x14ac:dyDescent="0.35">
      <c r="A46" s="6" t="s">
        <v>15</v>
      </c>
      <c r="B46" s="6"/>
      <c r="C46" s="6"/>
      <c r="D46" s="6"/>
      <c r="E46" s="6"/>
      <c r="F46" s="7"/>
      <c r="H46" t="s">
        <v>32</v>
      </c>
      <c r="I46">
        <f>SUM(H14,H21,H32,H36,H39,H42,H45)</f>
        <v>141873</v>
      </c>
    </row>
    <row r="47" spans="1:9" x14ac:dyDescent="0.35">
      <c r="A47" s="8" t="s">
        <v>16</v>
      </c>
      <c r="B47" s="9"/>
      <c r="C47" s="9"/>
      <c r="D47" s="9"/>
      <c r="E47" s="9"/>
      <c r="F47" s="10"/>
    </row>
    <row r="48" spans="1:9" ht="15.75" customHeight="1" x14ac:dyDescent="0.35">
      <c r="A48" s="8" t="s">
        <v>17</v>
      </c>
      <c r="B48" s="9"/>
      <c r="C48" s="9"/>
      <c r="D48" s="9"/>
      <c r="E48" s="9"/>
      <c r="F48" s="10"/>
    </row>
    <row r="49" spans="1:8" x14ac:dyDescent="0.35">
      <c r="A49" s="8" t="s">
        <v>18</v>
      </c>
      <c r="B49" s="9"/>
      <c r="C49" s="9"/>
      <c r="D49" s="9"/>
      <c r="E49" s="9"/>
      <c r="F49" s="10"/>
    </row>
    <row r="50" spans="1:8" x14ac:dyDescent="0.35">
      <c r="A50" s="8" t="s">
        <v>19</v>
      </c>
      <c r="B50" s="9"/>
      <c r="C50" s="9"/>
      <c r="D50" s="9"/>
      <c r="E50" s="9"/>
      <c r="F50" s="10"/>
    </row>
    <row r="51" spans="1:8" x14ac:dyDescent="0.35">
      <c r="A51" s="8" t="s">
        <v>20</v>
      </c>
      <c r="B51" s="9"/>
      <c r="C51" s="9"/>
      <c r="D51" s="9"/>
      <c r="E51" s="9"/>
      <c r="F51" s="10"/>
    </row>
    <row r="52" spans="1:8" x14ac:dyDescent="0.35">
      <c r="A52" s="8" t="s">
        <v>21</v>
      </c>
      <c r="B52" s="9"/>
      <c r="C52" s="9"/>
      <c r="D52" s="9"/>
      <c r="E52" s="9"/>
      <c r="F52" s="10"/>
    </row>
    <row r="53" spans="1:8" x14ac:dyDescent="0.35">
      <c r="A53" s="8" t="s">
        <v>22</v>
      </c>
      <c r="B53" s="9"/>
      <c r="C53" s="9"/>
      <c r="D53" s="9"/>
      <c r="E53" s="9"/>
      <c r="F53" s="10"/>
    </row>
    <row r="54" spans="1:8" x14ac:dyDescent="0.35">
      <c r="E54" s="2"/>
      <c r="F54" s="2"/>
    </row>
    <row r="55" spans="1:8" x14ac:dyDescent="0.35">
      <c r="A55" s="14" t="s">
        <v>69</v>
      </c>
      <c r="B55" s="14"/>
      <c r="C55" s="14"/>
      <c r="D55" s="14"/>
      <c r="E55" s="14"/>
      <c r="F55" s="14"/>
    </row>
    <row r="56" spans="1:8" x14ac:dyDescent="0.35">
      <c r="A56" s="6" t="s">
        <v>14</v>
      </c>
      <c r="B56" s="6"/>
      <c r="C56" s="6"/>
      <c r="D56" s="6"/>
      <c r="E56" s="6" t="s">
        <v>10</v>
      </c>
      <c r="F56" s="6"/>
    </row>
    <row r="57" spans="1:8" ht="13.75" customHeight="1" x14ac:dyDescent="0.35">
      <c r="A57" s="12" t="s">
        <v>70</v>
      </c>
      <c r="B57" s="12"/>
      <c r="C57" s="12"/>
      <c r="D57" s="12"/>
      <c r="E57" s="13">
        <v>1</v>
      </c>
      <c r="F57" s="13"/>
      <c r="G57">
        <v>5500</v>
      </c>
      <c r="H57">
        <f>SUM(E57*G57)</f>
        <v>5500</v>
      </c>
    </row>
    <row r="58" spans="1:8" ht="15" customHeight="1" x14ac:dyDescent="0.35">
      <c r="E58" s="2"/>
      <c r="F58" s="2"/>
      <c r="H58">
        <f>SUM(H57:H57)</f>
        <v>5500</v>
      </c>
    </row>
    <row r="59" spans="1:8" x14ac:dyDescent="0.35">
      <c r="A59" s="6" t="s">
        <v>30</v>
      </c>
      <c r="B59" s="6"/>
      <c r="C59" s="6"/>
      <c r="D59" s="6"/>
      <c r="E59" s="6" t="s">
        <v>10</v>
      </c>
      <c r="F59" s="7"/>
    </row>
    <row r="60" spans="1:8" ht="15" customHeight="1" x14ac:dyDescent="0.35">
      <c r="A60" s="12" t="s">
        <v>49</v>
      </c>
      <c r="B60" s="12"/>
      <c r="C60" s="12"/>
      <c r="D60" s="12"/>
      <c r="E60" s="13">
        <v>318</v>
      </c>
      <c r="F60" s="13"/>
      <c r="G60">
        <v>25</v>
      </c>
      <c r="H60">
        <f t="shared" ref="H60:H61" si="5">SUM(E60*G60)</f>
        <v>7950</v>
      </c>
    </row>
    <row r="61" spans="1:8" x14ac:dyDescent="0.35">
      <c r="A61" s="12" t="s">
        <v>52</v>
      </c>
      <c r="B61" s="12"/>
      <c r="C61" s="12"/>
      <c r="D61" s="12"/>
      <c r="E61" s="13">
        <v>43</v>
      </c>
      <c r="F61" s="13"/>
      <c r="G61">
        <v>25</v>
      </c>
      <c r="H61">
        <f t="shared" si="5"/>
        <v>1075</v>
      </c>
    </row>
    <row r="62" spans="1:8" x14ac:dyDescent="0.35">
      <c r="A62" s="12" t="s">
        <v>71</v>
      </c>
      <c r="B62" s="12"/>
      <c r="C62" s="12"/>
      <c r="D62" s="12"/>
      <c r="E62" s="13">
        <v>4</v>
      </c>
      <c r="F62" s="13"/>
      <c r="G62">
        <v>7500</v>
      </c>
      <c r="H62">
        <f t="shared" ref="H62" si="6">SUM(E62*G62)</f>
        <v>30000</v>
      </c>
    </row>
    <row r="63" spans="1:8" ht="15" customHeight="1" x14ac:dyDescent="0.35">
      <c r="E63" s="2"/>
      <c r="F63" s="2"/>
      <c r="H63">
        <f>SUM(H60:H62)</f>
        <v>39025</v>
      </c>
    </row>
    <row r="64" spans="1:8" x14ac:dyDescent="0.35">
      <c r="A64" s="6" t="s">
        <v>41</v>
      </c>
      <c r="B64" s="6"/>
      <c r="C64" s="6"/>
      <c r="D64" s="6"/>
      <c r="E64" s="6" t="s">
        <v>10</v>
      </c>
      <c r="F64" s="7"/>
    </row>
    <row r="65" spans="1:8" ht="15" customHeight="1" x14ac:dyDescent="0.35">
      <c r="A65" s="12" t="s">
        <v>72</v>
      </c>
      <c r="B65" s="12"/>
      <c r="C65" s="12"/>
      <c r="D65" s="12"/>
      <c r="E65" s="13">
        <v>44</v>
      </c>
      <c r="F65" s="13"/>
      <c r="G65">
        <v>25</v>
      </c>
      <c r="H65">
        <f t="shared" ref="H65:H69" si="7">SUM(E65*G65)</f>
        <v>1100</v>
      </c>
    </row>
    <row r="66" spans="1:8" x14ac:dyDescent="0.35">
      <c r="A66" s="12" t="s">
        <v>73</v>
      </c>
      <c r="B66" s="12"/>
      <c r="C66" s="12"/>
      <c r="D66" s="12"/>
      <c r="E66" s="13">
        <v>21</v>
      </c>
      <c r="F66" s="13"/>
      <c r="G66">
        <v>65</v>
      </c>
      <c r="H66">
        <f t="shared" si="7"/>
        <v>1365</v>
      </c>
    </row>
    <row r="67" spans="1:8" ht="15" customHeight="1" x14ac:dyDescent="0.35">
      <c r="A67" s="12" t="s">
        <v>74</v>
      </c>
      <c r="B67" s="12"/>
      <c r="C67" s="12"/>
      <c r="D67" s="12"/>
      <c r="E67" s="13">
        <v>25</v>
      </c>
      <c r="F67" s="13"/>
      <c r="G67">
        <v>65</v>
      </c>
      <c r="H67">
        <f t="shared" si="7"/>
        <v>1625</v>
      </c>
    </row>
    <row r="68" spans="1:8" ht="15" customHeight="1" x14ac:dyDescent="0.35">
      <c r="A68" s="12" t="s">
        <v>75</v>
      </c>
      <c r="B68" s="12"/>
      <c r="C68" s="12"/>
      <c r="D68" s="12"/>
      <c r="E68" s="13">
        <v>4</v>
      </c>
      <c r="F68" s="13"/>
      <c r="G68">
        <v>7500</v>
      </c>
      <c r="H68">
        <f t="shared" si="7"/>
        <v>30000</v>
      </c>
    </row>
    <row r="69" spans="1:8" x14ac:dyDescent="0.35">
      <c r="A69" s="12" t="s">
        <v>76</v>
      </c>
      <c r="B69" s="12"/>
      <c r="C69" s="12"/>
      <c r="D69" s="12"/>
      <c r="E69" s="13">
        <v>177</v>
      </c>
      <c r="F69" s="13"/>
      <c r="G69">
        <v>55</v>
      </c>
      <c r="H69">
        <f t="shared" si="7"/>
        <v>9735</v>
      </c>
    </row>
    <row r="70" spans="1:8" ht="15" customHeight="1" x14ac:dyDescent="0.35">
      <c r="A70" s="12" t="s">
        <v>77</v>
      </c>
      <c r="B70" s="12"/>
      <c r="C70" s="12"/>
      <c r="D70" s="12"/>
      <c r="E70" s="13">
        <v>10</v>
      </c>
      <c r="F70" s="13"/>
      <c r="G70">
        <v>22</v>
      </c>
      <c r="H70">
        <f t="shared" ref="H70:H78" si="8">SUM(E70*G70)</f>
        <v>220</v>
      </c>
    </row>
    <row r="71" spans="1:8" x14ac:dyDescent="0.35">
      <c r="A71" s="12" t="s">
        <v>78</v>
      </c>
      <c r="B71" s="12"/>
      <c r="C71" s="12"/>
      <c r="D71" s="12"/>
      <c r="E71" s="13">
        <v>13</v>
      </c>
      <c r="F71" s="13"/>
      <c r="G71">
        <v>350</v>
      </c>
      <c r="H71">
        <f t="shared" si="8"/>
        <v>4550</v>
      </c>
    </row>
    <row r="72" spans="1:8" ht="15" customHeight="1" x14ac:dyDescent="0.35">
      <c r="A72" s="12" t="s">
        <v>79</v>
      </c>
      <c r="B72" s="12"/>
      <c r="C72" s="12"/>
      <c r="D72" s="12"/>
      <c r="E72" s="13">
        <v>3</v>
      </c>
      <c r="F72" s="13"/>
      <c r="G72">
        <v>150</v>
      </c>
      <c r="H72">
        <f t="shared" si="8"/>
        <v>450</v>
      </c>
    </row>
    <row r="73" spans="1:8" ht="15" customHeight="1" x14ac:dyDescent="0.35">
      <c r="A73" s="12" t="s">
        <v>80</v>
      </c>
      <c r="B73" s="12"/>
      <c r="C73" s="12"/>
      <c r="D73" s="12"/>
      <c r="E73" s="13">
        <v>8</v>
      </c>
      <c r="F73" s="13"/>
      <c r="G73">
        <v>45</v>
      </c>
      <c r="H73">
        <f t="shared" si="8"/>
        <v>360</v>
      </c>
    </row>
    <row r="74" spans="1:8" x14ac:dyDescent="0.35">
      <c r="A74" s="12" t="s">
        <v>81</v>
      </c>
      <c r="B74" s="12"/>
      <c r="C74" s="12"/>
      <c r="D74" s="12"/>
      <c r="E74" s="13">
        <v>14</v>
      </c>
      <c r="F74" s="13"/>
      <c r="G74">
        <v>14</v>
      </c>
      <c r="H74">
        <f t="shared" si="8"/>
        <v>196</v>
      </c>
    </row>
    <row r="75" spans="1:8" x14ac:dyDescent="0.35">
      <c r="A75" s="12" t="s">
        <v>82</v>
      </c>
      <c r="B75" s="12"/>
      <c r="C75" s="12"/>
      <c r="D75" s="12"/>
      <c r="E75" s="13">
        <v>160</v>
      </c>
      <c r="F75" s="13"/>
      <c r="G75">
        <v>45</v>
      </c>
      <c r="H75">
        <f t="shared" si="8"/>
        <v>7200</v>
      </c>
    </row>
    <row r="76" spans="1:8" ht="15" customHeight="1" x14ac:dyDescent="0.35">
      <c r="A76" s="12" t="s">
        <v>83</v>
      </c>
      <c r="B76" s="12"/>
      <c r="C76" s="12"/>
      <c r="D76" s="12"/>
      <c r="E76" s="13">
        <v>47</v>
      </c>
      <c r="F76" s="13"/>
      <c r="G76">
        <v>45</v>
      </c>
      <c r="H76">
        <f t="shared" si="8"/>
        <v>2115</v>
      </c>
    </row>
    <row r="77" spans="1:8" ht="15" customHeight="1" x14ac:dyDescent="0.35">
      <c r="A77" s="12" t="s">
        <v>84</v>
      </c>
      <c r="B77" s="12"/>
      <c r="C77" s="12"/>
      <c r="D77" s="12"/>
      <c r="E77" s="13">
        <v>27</v>
      </c>
      <c r="F77" s="13"/>
      <c r="G77">
        <v>45</v>
      </c>
      <c r="H77">
        <f t="shared" si="8"/>
        <v>1215</v>
      </c>
    </row>
    <row r="78" spans="1:8" x14ac:dyDescent="0.35">
      <c r="A78" s="12" t="s">
        <v>85</v>
      </c>
      <c r="B78" s="12"/>
      <c r="C78" s="12"/>
      <c r="D78" s="12"/>
      <c r="E78" s="13">
        <v>12</v>
      </c>
      <c r="F78" s="13"/>
      <c r="G78">
        <v>12</v>
      </c>
      <c r="H78">
        <f t="shared" si="8"/>
        <v>144</v>
      </c>
    </row>
    <row r="79" spans="1:8" ht="15" customHeight="1" x14ac:dyDescent="0.35">
      <c r="E79" s="2"/>
      <c r="F79" s="2"/>
      <c r="H79">
        <f>SUM(H65:H78)</f>
        <v>60275</v>
      </c>
    </row>
    <row r="80" spans="1:8" x14ac:dyDescent="0.35">
      <c r="A80" s="6" t="s">
        <v>11</v>
      </c>
      <c r="B80" s="6"/>
      <c r="C80" s="6"/>
      <c r="D80" s="6"/>
      <c r="E80" s="6" t="s">
        <v>10</v>
      </c>
      <c r="F80" s="7"/>
    </row>
    <row r="81" spans="1:9" x14ac:dyDescent="0.35">
      <c r="A81" s="12" t="s">
        <v>140</v>
      </c>
      <c r="B81" s="12"/>
      <c r="C81" s="12"/>
      <c r="D81" s="12"/>
      <c r="E81" s="13">
        <v>35</v>
      </c>
      <c r="F81" s="13"/>
      <c r="G81">
        <v>65</v>
      </c>
      <c r="H81">
        <f>SUM(E81*G81)</f>
        <v>2275</v>
      </c>
    </row>
    <row r="82" spans="1:9" ht="15" customHeight="1" x14ac:dyDescent="0.35">
      <c r="E82" s="2"/>
      <c r="F82" s="2"/>
      <c r="H82">
        <f>SUM(H81)</f>
        <v>2275</v>
      </c>
    </row>
    <row r="83" spans="1:9" x14ac:dyDescent="0.35">
      <c r="A83" s="6" t="s">
        <v>86</v>
      </c>
      <c r="B83" s="6"/>
      <c r="C83" s="6"/>
      <c r="D83" s="6"/>
      <c r="E83" s="6" t="s">
        <v>10</v>
      </c>
      <c r="F83" s="7"/>
    </row>
    <row r="84" spans="1:9" x14ac:dyDescent="0.35">
      <c r="A84" s="12" t="s">
        <v>38</v>
      </c>
      <c r="B84" s="12"/>
      <c r="C84" s="12"/>
      <c r="D84" s="12"/>
      <c r="E84" s="13">
        <v>25</v>
      </c>
      <c r="F84" s="13"/>
      <c r="G84">
        <v>65</v>
      </c>
      <c r="H84">
        <f>SUM(E84*G84)</f>
        <v>1625</v>
      </c>
    </row>
    <row r="85" spans="1:9" ht="15" customHeight="1" x14ac:dyDescent="0.35">
      <c r="E85" s="2"/>
      <c r="F85" s="2"/>
      <c r="H85">
        <f>SUM(H84)</f>
        <v>1625</v>
      </c>
    </row>
    <row r="86" spans="1:9" x14ac:dyDescent="0.35">
      <c r="A86" s="6" t="s">
        <v>15</v>
      </c>
      <c r="B86" s="6"/>
      <c r="C86" s="6"/>
      <c r="D86" s="6"/>
      <c r="E86" s="6"/>
      <c r="F86" s="7"/>
      <c r="H86" t="s">
        <v>32</v>
      </c>
      <c r="I86">
        <f>SUM(H58,H63,H79,H82,H85)</f>
        <v>108700</v>
      </c>
    </row>
    <row r="87" spans="1:9" x14ac:dyDescent="0.35">
      <c r="A87" s="8" t="s">
        <v>18</v>
      </c>
      <c r="B87" s="9"/>
      <c r="C87" s="9"/>
      <c r="D87" s="9"/>
      <c r="E87" s="9"/>
      <c r="F87" s="10"/>
    </row>
    <row r="88" spans="1:9" x14ac:dyDescent="0.35">
      <c r="A88" s="8" t="s">
        <v>20</v>
      </c>
      <c r="B88" s="9"/>
      <c r="C88" s="9"/>
      <c r="D88" s="9"/>
      <c r="E88" s="9"/>
      <c r="F88" s="10"/>
    </row>
    <row r="89" spans="1:9" x14ac:dyDescent="0.35">
      <c r="A89" s="8" t="s">
        <v>21</v>
      </c>
      <c r="B89" s="9"/>
      <c r="C89" s="9"/>
      <c r="D89" s="9"/>
      <c r="E89" s="9"/>
      <c r="F89" s="10"/>
    </row>
    <row r="90" spans="1:9" x14ac:dyDescent="0.35">
      <c r="E90" s="2"/>
      <c r="F90" s="2"/>
    </row>
    <row r="91" spans="1:9" x14ac:dyDescent="0.35">
      <c r="A91" s="14" t="s">
        <v>87</v>
      </c>
      <c r="B91" s="14"/>
      <c r="C91" s="14"/>
      <c r="D91" s="14"/>
      <c r="E91" s="14"/>
      <c r="F91" s="14"/>
    </row>
    <row r="92" spans="1:9" x14ac:dyDescent="0.35">
      <c r="A92" s="6" t="s">
        <v>14</v>
      </c>
      <c r="B92" s="6"/>
      <c r="C92" s="6"/>
      <c r="D92" s="6"/>
      <c r="E92" s="6" t="s">
        <v>10</v>
      </c>
      <c r="F92" s="6"/>
    </row>
    <row r="93" spans="1:9" ht="13.75" customHeight="1" x14ac:dyDescent="0.35">
      <c r="A93" s="12" t="s">
        <v>88</v>
      </c>
      <c r="B93" s="12"/>
      <c r="C93" s="12"/>
      <c r="D93" s="12"/>
      <c r="E93" s="13">
        <v>1</v>
      </c>
      <c r="F93" s="13"/>
      <c r="G93">
        <v>5500</v>
      </c>
      <c r="H93">
        <f>SUM(E93*G93)</f>
        <v>5500</v>
      </c>
    </row>
    <row r="94" spans="1:9" ht="15" customHeight="1" x14ac:dyDescent="0.35">
      <c r="E94" s="2"/>
      <c r="F94" s="2"/>
      <c r="H94">
        <f>SUM(H93:H93)</f>
        <v>5500</v>
      </c>
    </row>
    <row r="95" spans="1:9" x14ac:dyDescent="0.35">
      <c r="A95" s="6" t="s">
        <v>30</v>
      </c>
      <c r="B95" s="6"/>
      <c r="C95" s="6"/>
      <c r="D95" s="6"/>
      <c r="E95" s="6" t="s">
        <v>10</v>
      </c>
      <c r="F95" s="7"/>
    </row>
    <row r="96" spans="1:9" ht="15" customHeight="1" x14ac:dyDescent="0.35">
      <c r="A96" s="12" t="s">
        <v>61</v>
      </c>
      <c r="B96" s="12"/>
      <c r="C96" s="12"/>
      <c r="D96" s="12"/>
      <c r="E96" s="13">
        <v>32</v>
      </c>
      <c r="F96" s="13"/>
      <c r="G96">
        <v>10</v>
      </c>
      <c r="H96">
        <f t="shared" ref="H96:H97" si="9">SUM(E96*G96)</f>
        <v>320</v>
      </c>
    </row>
    <row r="97" spans="1:8" x14ac:dyDescent="0.35">
      <c r="A97" s="12" t="s">
        <v>89</v>
      </c>
      <c r="B97" s="12"/>
      <c r="C97" s="12"/>
      <c r="D97" s="12"/>
      <c r="E97" s="13">
        <v>61</v>
      </c>
      <c r="F97" s="13"/>
      <c r="G97">
        <v>10</v>
      </c>
      <c r="H97">
        <f t="shared" si="9"/>
        <v>610</v>
      </c>
    </row>
    <row r="98" spans="1:8" ht="15" customHeight="1" x14ac:dyDescent="0.35">
      <c r="E98" s="2"/>
      <c r="F98" s="2"/>
      <c r="H98">
        <f>SUM(H96:H97)</f>
        <v>930</v>
      </c>
    </row>
    <row r="99" spans="1:8" x14ac:dyDescent="0.35">
      <c r="A99" s="6" t="s">
        <v>41</v>
      </c>
      <c r="B99" s="6"/>
      <c r="C99" s="6"/>
      <c r="D99" s="6"/>
      <c r="E99" s="6" t="s">
        <v>10</v>
      </c>
      <c r="F99" s="7"/>
    </row>
    <row r="100" spans="1:8" ht="15" customHeight="1" x14ac:dyDescent="0.35">
      <c r="A100" s="12" t="s">
        <v>90</v>
      </c>
      <c r="B100" s="12"/>
      <c r="C100" s="12"/>
      <c r="D100" s="12"/>
      <c r="E100" s="13">
        <v>48</v>
      </c>
      <c r="F100" s="13"/>
      <c r="G100">
        <v>5</v>
      </c>
      <c r="H100">
        <f t="shared" ref="H100:H103" si="10">SUM(E100*G100)</f>
        <v>240</v>
      </c>
    </row>
    <row r="101" spans="1:8" x14ac:dyDescent="0.35">
      <c r="A101" s="12" t="s">
        <v>52</v>
      </c>
      <c r="B101" s="12"/>
      <c r="C101" s="12"/>
      <c r="D101" s="12"/>
      <c r="E101" s="13">
        <v>106</v>
      </c>
      <c r="F101" s="13"/>
      <c r="G101">
        <v>15</v>
      </c>
      <c r="H101">
        <f t="shared" si="10"/>
        <v>1590</v>
      </c>
    </row>
    <row r="102" spans="1:8" ht="15" customHeight="1" x14ac:dyDescent="0.35">
      <c r="A102" s="12" t="s">
        <v>91</v>
      </c>
      <c r="B102" s="12"/>
      <c r="C102" s="12"/>
      <c r="D102" s="12"/>
      <c r="E102" s="13">
        <v>13</v>
      </c>
      <c r="F102" s="13"/>
      <c r="G102">
        <v>275</v>
      </c>
      <c r="H102">
        <f t="shared" si="10"/>
        <v>3575</v>
      </c>
    </row>
    <row r="103" spans="1:8" ht="15" customHeight="1" x14ac:dyDescent="0.35">
      <c r="A103" s="12" t="s">
        <v>92</v>
      </c>
      <c r="B103" s="12"/>
      <c r="C103" s="12"/>
      <c r="D103" s="12"/>
      <c r="E103" s="13">
        <v>6</v>
      </c>
      <c r="F103" s="13"/>
      <c r="G103">
        <v>300</v>
      </c>
      <c r="H103">
        <f t="shared" si="10"/>
        <v>1800</v>
      </c>
    </row>
    <row r="104" spans="1:8" ht="15" customHeight="1" x14ac:dyDescent="0.35">
      <c r="E104" s="2"/>
      <c r="F104" s="2"/>
      <c r="H104">
        <f>SUM(H100:H103)</f>
        <v>7205</v>
      </c>
    </row>
    <row r="105" spans="1:8" x14ac:dyDescent="0.35">
      <c r="A105" s="6" t="s">
        <v>93</v>
      </c>
      <c r="B105" s="6"/>
      <c r="C105" s="6"/>
      <c r="D105" s="6"/>
      <c r="E105" s="6" t="s">
        <v>10</v>
      </c>
      <c r="F105" s="7"/>
    </row>
    <row r="106" spans="1:8" ht="15" customHeight="1" x14ac:dyDescent="0.35">
      <c r="A106" s="12" t="s">
        <v>94</v>
      </c>
      <c r="B106" s="12"/>
      <c r="C106" s="12"/>
      <c r="D106" s="12"/>
      <c r="E106" s="13">
        <v>14</v>
      </c>
      <c r="F106" s="13"/>
      <c r="G106">
        <v>12</v>
      </c>
      <c r="H106">
        <f t="shared" ref="H106" si="11">SUM(E106*G106)</f>
        <v>168</v>
      </c>
    </row>
    <row r="107" spans="1:8" ht="15" customHeight="1" x14ac:dyDescent="0.35">
      <c r="E107" s="2"/>
      <c r="F107" s="2"/>
      <c r="H107">
        <f>SUM(H106)</f>
        <v>168</v>
      </c>
    </row>
    <row r="108" spans="1:8" x14ac:dyDescent="0.35">
      <c r="A108" s="6" t="s">
        <v>11</v>
      </c>
      <c r="B108" s="6"/>
      <c r="C108" s="6"/>
      <c r="D108" s="6"/>
      <c r="E108" s="6" t="s">
        <v>10</v>
      </c>
      <c r="F108" s="7"/>
    </row>
    <row r="109" spans="1:8" x14ac:dyDescent="0.35">
      <c r="A109" s="12" t="s">
        <v>140</v>
      </c>
      <c r="B109" s="12"/>
      <c r="C109" s="12"/>
      <c r="D109" s="12"/>
      <c r="E109" s="13">
        <v>15</v>
      </c>
      <c r="F109" s="13"/>
      <c r="G109">
        <v>65</v>
      </c>
      <c r="H109">
        <f>SUM(E109*G109)</f>
        <v>975</v>
      </c>
    </row>
    <row r="110" spans="1:8" ht="15" customHeight="1" x14ac:dyDescent="0.35">
      <c r="E110" s="2"/>
      <c r="F110" s="2"/>
      <c r="H110">
        <f>SUM(H109)</f>
        <v>975</v>
      </c>
    </row>
    <row r="111" spans="1:8" x14ac:dyDescent="0.35">
      <c r="A111" s="6" t="s">
        <v>86</v>
      </c>
      <c r="B111" s="6"/>
      <c r="C111" s="6"/>
      <c r="D111" s="6"/>
      <c r="E111" s="6" t="s">
        <v>10</v>
      </c>
      <c r="F111" s="7"/>
    </row>
    <row r="112" spans="1:8" x14ac:dyDescent="0.35">
      <c r="A112" s="12" t="s">
        <v>38</v>
      </c>
      <c r="B112" s="12"/>
      <c r="C112" s="12"/>
      <c r="D112" s="12"/>
      <c r="E112" s="13">
        <v>40</v>
      </c>
      <c r="F112" s="13"/>
      <c r="G112">
        <v>65</v>
      </c>
      <c r="H112">
        <f>SUM(E112*G112)</f>
        <v>2600</v>
      </c>
    </row>
    <row r="113" spans="1:9" ht="15" customHeight="1" x14ac:dyDescent="0.35">
      <c r="E113" s="2"/>
      <c r="F113" s="2"/>
      <c r="H113">
        <f>SUM(H112)</f>
        <v>2600</v>
      </c>
    </row>
    <row r="114" spans="1:9" x14ac:dyDescent="0.35">
      <c r="A114" s="6" t="s">
        <v>15</v>
      </c>
      <c r="B114" s="6"/>
      <c r="C114" s="6"/>
      <c r="D114" s="6"/>
      <c r="E114" s="6"/>
      <c r="F114" s="7"/>
      <c r="H114" t="s">
        <v>32</v>
      </c>
      <c r="I114">
        <f>SUM(H94,H98,H104,H107,H110,H113)</f>
        <v>17378</v>
      </c>
    </row>
    <row r="115" spans="1:9" x14ac:dyDescent="0.35">
      <c r="A115" s="8" t="s">
        <v>18</v>
      </c>
      <c r="B115" s="9"/>
      <c r="C115" s="9"/>
      <c r="D115" s="9"/>
      <c r="E115" s="9"/>
      <c r="F115" s="10"/>
    </row>
    <row r="116" spans="1:9" x14ac:dyDescent="0.35">
      <c r="A116" s="8" t="s">
        <v>20</v>
      </c>
      <c r="B116" s="9"/>
      <c r="C116" s="9"/>
      <c r="D116" s="9"/>
      <c r="E116" s="9"/>
      <c r="F116" s="10"/>
    </row>
    <row r="117" spans="1:9" x14ac:dyDescent="0.35">
      <c r="A117" s="8" t="s">
        <v>21</v>
      </c>
      <c r="B117" s="9"/>
      <c r="C117" s="9"/>
      <c r="D117" s="9"/>
      <c r="E117" s="9"/>
      <c r="F117" s="10"/>
    </row>
    <row r="118" spans="1:9" ht="15" thickBot="1" x14ac:dyDescent="0.4">
      <c r="A118" s="1"/>
      <c r="B118" s="1"/>
      <c r="C118" s="1"/>
      <c r="D118" s="1"/>
      <c r="E118" s="1"/>
      <c r="F118" s="1"/>
    </row>
    <row r="119" spans="1:9" x14ac:dyDescent="0.35">
      <c r="A119" s="16" t="s">
        <v>12</v>
      </c>
      <c r="B119" s="17"/>
      <c r="C119" s="17"/>
      <c r="D119" s="18"/>
      <c r="E119" s="16">
        <v>530700</v>
      </c>
      <c r="F119" s="18"/>
    </row>
    <row r="120" spans="1:9" x14ac:dyDescent="0.35">
      <c r="A120" s="3"/>
      <c r="B120" s="3"/>
      <c r="C120" s="3"/>
      <c r="D120" s="3"/>
      <c r="E120" s="3"/>
      <c r="F120" s="3"/>
    </row>
    <row r="121" spans="1:9" x14ac:dyDescent="0.35">
      <c r="A121" s="15" t="s">
        <v>13</v>
      </c>
      <c r="B121" s="15"/>
      <c r="C121" s="15"/>
      <c r="D121" s="15"/>
      <c r="E121" s="15"/>
      <c r="F121" s="15"/>
    </row>
    <row r="122" spans="1:9" x14ac:dyDescent="0.35">
      <c r="A122" s="8" t="s">
        <v>23</v>
      </c>
      <c r="B122" s="9"/>
      <c r="C122" s="9"/>
      <c r="D122" s="9"/>
      <c r="E122" s="9"/>
      <c r="F122" s="10"/>
      <c r="H122" t="s">
        <v>12</v>
      </c>
      <c r="I122">
        <f>SUM(I46,I86,I114)</f>
        <v>267951</v>
      </c>
    </row>
    <row r="123" spans="1:9" x14ac:dyDescent="0.35">
      <c r="A123" s="8" t="s">
        <v>24</v>
      </c>
      <c r="B123" s="9"/>
      <c r="C123" s="9"/>
      <c r="D123" s="9"/>
      <c r="E123" s="9"/>
      <c r="F123" s="10"/>
      <c r="H123" t="s">
        <v>146</v>
      </c>
      <c r="I123">
        <v>35000</v>
      </c>
    </row>
    <row r="124" spans="1:9" x14ac:dyDescent="0.35">
      <c r="A124" s="8" t="s">
        <v>25</v>
      </c>
      <c r="B124" s="9"/>
      <c r="C124" s="9"/>
      <c r="D124" s="9"/>
      <c r="E124" s="9"/>
      <c r="F124" s="10"/>
      <c r="H124" t="s">
        <v>31</v>
      </c>
      <c r="I124">
        <v>105600</v>
      </c>
    </row>
    <row r="125" spans="1:9" x14ac:dyDescent="0.35">
      <c r="A125" s="8" t="s">
        <v>26</v>
      </c>
      <c r="B125" s="9"/>
      <c r="C125" s="9"/>
      <c r="D125" s="9"/>
      <c r="E125" s="9"/>
      <c r="F125" s="10"/>
      <c r="H125" t="s">
        <v>147</v>
      </c>
      <c r="I125">
        <v>16000</v>
      </c>
    </row>
    <row r="126" spans="1:9" x14ac:dyDescent="0.35">
      <c r="A126" s="8" t="s">
        <v>27</v>
      </c>
      <c r="B126" s="9"/>
      <c r="C126" s="9"/>
      <c r="D126" s="9"/>
      <c r="E126" s="9"/>
      <c r="F126" s="10"/>
    </row>
    <row r="127" spans="1:9" x14ac:dyDescent="0.35">
      <c r="A127" s="8" t="s">
        <v>28</v>
      </c>
      <c r="B127" s="9"/>
      <c r="C127" s="9"/>
      <c r="D127" s="9"/>
      <c r="E127" s="9"/>
      <c r="F127" s="10"/>
      <c r="H127" t="s">
        <v>32</v>
      </c>
      <c r="I127">
        <f>SUM(I122:I125)</f>
        <v>424551</v>
      </c>
    </row>
    <row r="128" spans="1:9" x14ac:dyDescent="0.35">
      <c r="A128" s="8" t="s">
        <v>29</v>
      </c>
      <c r="B128" s="9"/>
      <c r="C128" s="9"/>
      <c r="D128" s="9"/>
      <c r="E128" s="9"/>
      <c r="F128" s="10"/>
      <c r="H128" t="s">
        <v>33</v>
      </c>
      <c r="I128">
        <f>SUM(I127*1.25)</f>
        <v>530688.75</v>
      </c>
    </row>
    <row r="129" spans="1:8" x14ac:dyDescent="0.35">
      <c r="A129" s="8" t="s">
        <v>34</v>
      </c>
      <c r="B129" s="9"/>
      <c r="C129" s="9"/>
      <c r="D129" s="9"/>
      <c r="E129" s="9"/>
      <c r="F129" s="10"/>
    </row>
    <row r="130" spans="1:8" x14ac:dyDescent="0.35">
      <c r="A130" s="8" t="s">
        <v>36</v>
      </c>
      <c r="B130" s="9"/>
      <c r="C130" s="9"/>
      <c r="D130" s="9"/>
      <c r="E130" s="9"/>
      <c r="F130" s="10"/>
    </row>
    <row r="131" spans="1:8" x14ac:dyDescent="0.35">
      <c r="A131" s="8" t="s">
        <v>63</v>
      </c>
      <c r="B131" s="9"/>
      <c r="C131" s="9"/>
      <c r="D131" s="9"/>
      <c r="E131" s="9"/>
      <c r="F131" s="10"/>
    </row>
    <row r="132" spans="1:8" x14ac:dyDescent="0.35">
      <c r="A132" s="8" t="s">
        <v>65</v>
      </c>
      <c r="B132" s="9"/>
      <c r="C132" s="9"/>
      <c r="D132" s="9"/>
      <c r="E132" s="9"/>
      <c r="F132" s="10"/>
    </row>
    <row r="133" spans="1:8" x14ac:dyDescent="0.35">
      <c r="A133" s="8" t="s">
        <v>68</v>
      </c>
      <c r="B133" s="9"/>
      <c r="C133" s="9"/>
      <c r="D133" s="9"/>
      <c r="E133" s="9"/>
      <c r="F133" s="10"/>
    </row>
    <row r="134" spans="1:8" x14ac:dyDescent="0.35">
      <c r="A134" s="8" t="s">
        <v>64</v>
      </c>
      <c r="B134" s="9"/>
      <c r="C134" s="9"/>
      <c r="D134" s="9"/>
      <c r="E134" s="9"/>
      <c r="F134" s="10"/>
    </row>
    <row r="135" spans="1:8" x14ac:dyDescent="0.35">
      <c r="A135" s="8" t="s">
        <v>66</v>
      </c>
      <c r="B135" s="9"/>
      <c r="C135" s="9"/>
      <c r="D135" s="9"/>
      <c r="E135" s="9"/>
      <c r="F135" s="10"/>
    </row>
    <row r="136" spans="1:8" x14ac:dyDescent="0.35">
      <c r="A136" s="8" t="s">
        <v>67</v>
      </c>
      <c r="B136" s="9"/>
      <c r="C136" s="9"/>
      <c r="D136" s="9"/>
      <c r="E136" s="9"/>
      <c r="F136" s="10"/>
    </row>
    <row r="138" spans="1:8" ht="28.75" customHeight="1" x14ac:dyDescent="0.8">
      <c r="A138" s="11" t="s">
        <v>96</v>
      </c>
      <c r="B138" s="11"/>
      <c r="C138" s="11"/>
      <c r="D138" s="11"/>
      <c r="E138" s="11"/>
      <c r="F138" s="11"/>
    </row>
    <row r="139" spans="1:8" x14ac:dyDescent="0.35">
      <c r="A139" s="19" t="s">
        <v>95</v>
      </c>
      <c r="B139" s="19"/>
      <c r="C139" s="19"/>
      <c r="D139" s="19"/>
      <c r="E139" s="19"/>
      <c r="F139" s="19"/>
    </row>
    <row r="140" spans="1:8" x14ac:dyDescent="0.35">
      <c r="A140" s="6" t="s">
        <v>14</v>
      </c>
      <c r="B140" s="6"/>
      <c r="C140" s="6"/>
      <c r="D140" s="6"/>
      <c r="E140" s="6" t="s">
        <v>10</v>
      </c>
      <c r="F140" s="6"/>
    </row>
    <row r="141" spans="1:8" x14ac:dyDescent="0.35">
      <c r="A141" s="12" t="s">
        <v>45</v>
      </c>
      <c r="B141" s="12"/>
      <c r="C141" s="12"/>
      <c r="D141" s="12"/>
      <c r="E141" s="13">
        <v>8</v>
      </c>
      <c r="F141" s="13"/>
      <c r="G141">
        <v>700</v>
      </c>
      <c r="H141">
        <f t="shared" ref="H141" si="12">SUM(E141*G141)</f>
        <v>5600</v>
      </c>
    </row>
    <row r="142" spans="1:8" x14ac:dyDescent="0.35">
      <c r="A142" s="12" t="s">
        <v>46</v>
      </c>
      <c r="B142" s="12"/>
      <c r="C142" s="12"/>
      <c r="D142" s="12"/>
      <c r="E142" s="13">
        <v>26</v>
      </c>
      <c r="F142" s="13"/>
      <c r="G142">
        <v>3000</v>
      </c>
      <c r="H142">
        <f>SUM(E142*G142)</f>
        <v>78000</v>
      </c>
    </row>
    <row r="143" spans="1:8" ht="15" customHeight="1" x14ac:dyDescent="0.35">
      <c r="E143" s="2"/>
      <c r="F143" s="2"/>
      <c r="H143">
        <f>SUM(H141:H142)</f>
        <v>83600</v>
      </c>
    </row>
    <row r="144" spans="1:8" x14ac:dyDescent="0.35">
      <c r="A144" s="6" t="s">
        <v>30</v>
      </c>
      <c r="B144" s="6"/>
      <c r="C144" s="6"/>
      <c r="D144" s="6"/>
      <c r="E144" s="6" t="s">
        <v>10</v>
      </c>
      <c r="F144" s="7"/>
    </row>
    <row r="145" spans="1:8" ht="15" customHeight="1" x14ac:dyDescent="0.35">
      <c r="A145" s="12" t="s">
        <v>48</v>
      </c>
      <c r="B145" s="12"/>
      <c r="C145" s="12"/>
      <c r="D145" s="12"/>
      <c r="E145" s="13">
        <v>24</v>
      </c>
      <c r="F145" s="13"/>
      <c r="G145">
        <v>10</v>
      </c>
      <c r="H145">
        <f t="shared" ref="H145:H147" si="13">SUM(E145*G145)</f>
        <v>240</v>
      </c>
    </row>
    <row r="146" spans="1:8" x14ac:dyDescent="0.35">
      <c r="A146" s="12" t="s">
        <v>49</v>
      </c>
      <c r="B146" s="12"/>
      <c r="C146" s="12"/>
      <c r="D146" s="12"/>
      <c r="E146" s="13">
        <v>136</v>
      </c>
      <c r="F146" s="13"/>
      <c r="G146">
        <v>25</v>
      </c>
      <c r="H146">
        <f t="shared" si="13"/>
        <v>3400</v>
      </c>
    </row>
    <row r="147" spans="1:8" ht="15" customHeight="1" x14ac:dyDescent="0.35">
      <c r="A147" s="12" t="s">
        <v>97</v>
      </c>
      <c r="B147" s="12"/>
      <c r="C147" s="12"/>
      <c r="D147" s="12"/>
      <c r="E147" s="13">
        <v>15</v>
      </c>
      <c r="F147" s="13"/>
      <c r="G147">
        <v>45</v>
      </c>
      <c r="H147">
        <f t="shared" si="13"/>
        <v>675</v>
      </c>
    </row>
    <row r="148" spans="1:8" ht="15" customHeight="1" x14ac:dyDescent="0.35">
      <c r="E148" s="2"/>
      <c r="F148" s="2"/>
      <c r="H148">
        <f>SUM(H145:H147)</f>
        <v>4315</v>
      </c>
    </row>
    <row r="149" spans="1:8" x14ac:dyDescent="0.35">
      <c r="A149" s="6" t="s">
        <v>41</v>
      </c>
      <c r="B149" s="6"/>
      <c r="C149" s="6"/>
      <c r="D149" s="6"/>
      <c r="E149" s="6" t="s">
        <v>10</v>
      </c>
      <c r="F149" s="7"/>
    </row>
    <row r="150" spans="1:8" ht="15" customHeight="1" x14ac:dyDescent="0.35">
      <c r="A150" s="12" t="s">
        <v>98</v>
      </c>
      <c r="B150" s="12"/>
      <c r="C150" s="12"/>
      <c r="D150" s="12"/>
      <c r="E150" s="13">
        <v>8</v>
      </c>
      <c r="F150" s="13"/>
      <c r="G150">
        <v>25</v>
      </c>
      <c r="H150">
        <f t="shared" ref="H150:H157" si="14">SUM(E150*G150)</f>
        <v>200</v>
      </c>
    </row>
    <row r="151" spans="1:8" x14ac:dyDescent="0.35">
      <c r="A151" s="12" t="s">
        <v>54</v>
      </c>
      <c r="B151" s="12"/>
      <c r="C151" s="12"/>
      <c r="D151" s="12"/>
      <c r="E151" s="13">
        <v>14</v>
      </c>
      <c r="F151" s="13"/>
      <c r="G151">
        <v>12</v>
      </c>
      <c r="H151">
        <f t="shared" si="14"/>
        <v>168</v>
      </c>
    </row>
    <row r="152" spans="1:8" ht="15" customHeight="1" x14ac:dyDescent="0.35">
      <c r="A152" s="12" t="s">
        <v>99</v>
      </c>
      <c r="B152" s="12"/>
      <c r="C152" s="12"/>
      <c r="D152" s="12"/>
      <c r="E152" s="13">
        <v>27</v>
      </c>
      <c r="F152" s="13"/>
      <c r="G152">
        <v>1200</v>
      </c>
      <c r="H152">
        <f t="shared" si="14"/>
        <v>32400</v>
      </c>
    </row>
    <row r="153" spans="1:8" ht="15" customHeight="1" x14ac:dyDescent="0.35">
      <c r="A153" s="12" t="s">
        <v>100</v>
      </c>
      <c r="B153" s="12"/>
      <c r="C153" s="12"/>
      <c r="D153" s="12"/>
      <c r="E153" s="13">
        <v>108</v>
      </c>
      <c r="F153" s="13"/>
      <c r="G153">
        <v>10</v>
      </c>
      <c r="H153">
        <f t="shared" si="14"/>
        <v>1080</v>
      </c>
    </row>
    <row r="154" spans="1:8" x14ac:dyDescent="0.35">
      <c r="A154" s="12" t="s">
        <v>101</v>
      </c>
      <c r="B154" s="12"/>
      <c r="C154" s="12"/>
      <c r="D154" s="12"/>
      <c r="E154" s="13">
        <v>86</v>
      </c>
      <c r="F154" s="13"/>
      <c r="G154">
        <v>10</v>
      </c>
      <c r="H154">
        <f t="shared" si="14"/>
        <v>860</v>
      </c>
    </row>
    <row r="155" spans="1:8" x14ac:dyDescent="0.35">
      <c r="A155" s="12" t="s">
        <v>60</v>
      </c>
      <c r="B155" s="12"/>
      <c r="C155" s="12"/>
      <c r="D155" s="12"/>
      <c r="E155" s="13">
        <v>123</v>
      </c>
      <c r="F155" s="13"/>
      <c r="G155">
        <v>22</v>
      </c>
      <c r="H155">
        <f t="shared" si="14"/>
        <v>2706</v>
      </c>
    </row>
    <row r="156" spans="1:8" ht="15" customHeight="1" x14ac:dyDescent="0.35">
      <c r="A156" s="12" t="s">
        <v>58</v>
      </c>
      <c r="B156" s="12"/>
      <c r="C156" s="12"/>
      <c r="D156" s="12"/>
      <c r="E156" s="13">
        <v>49</v>
      </c>
      <c r="F156" s="13"/>
      <c r="G156">
        <v>25</v>
      </c>
      <c r="H156">
        <f t="shared" si="14"/>
        <v>1225</v>
      </c>
    </row>
    <row r="157" spans="1:8" x14ac:dyDescent="0.35">
      <c r="A157" s="12" t="s">
        <v>102</v>
      </c>
      <c r="B157" s="12"/>
      <c r="C157" s="12"/>
      <c r="D157" s="12"/>
      <c r="E157" s="13">
        <v>14</v>
      </c>
      <c r="F157" s="13"/>
      <c r="G157">
        <v>750</v>
      </c>
      <c r="H157">
        <f t="shared" si="14"/>
        <v>10500</v>
      </c>
    </row>
    <row r="158" spans="1:8" x14ac:dyDescent="0.35">
      <c r="A158" s="12" t="s">
        <v>103</v>
      </c>
      <c r="B158" s="12"/>
      <c r="C158" s="12"/>
      <c r="D158" s="12"/>
      <c r="E158" s="13">
        <v>6</v>
      </c>
      <c r="F158" s="13"/>
      <c r="G158">
        <v>300</v>
      </c>
      <c r="H158">
        <f t="shared" ref="H158" si="15">SUM(E158*G158)</f>
        <v>1800</v>
      </c>
    </row>
    <row r="159" spans="1:8" x14ac:dyDescent="0.35">
      <c r="A159" s="12" t="s">
        <v>104</v>
      </c>
      <c r="B159" s="12"/>
      <c r="C159" s="12"/>
      <c r="D159" s="12"/>
      <c r="E159" s="13">
        <v>82</v>
      </c>
      <c r="F159" s="13"/>
      <c r="G159">
        <v>10</v>
      </c>
      <c r="H159">
        <f t="shared" ref="H159" si="16">SUM(E159*G159)</f>
        <v>820</v>
      </c>
    </row>
    <row r="160" spans="1:8" ht="15" customHeight="1" x14ac:dyDescent="0.35">
      <c r="E160" s="2"/>
      <c r="F160" s="2"/>
      <c r="H160">
        <f>SUM(H150:H159)</f>
        <v>51759</v>
      </c>
    </row>
    <row r="161" spans="1:8" x14ac:dyDescent="0.35">
      <c r="A161" s="6" t="s">
        <v>93</v>
      </c>
      <c r="B161" s="6"/>
      <c r="C161" s="6"/>
      <c r="D161" s="6"/>
      <c r="E161" s="6" t="s">
        <v>10</v>
      </c>
      <c r="F161" s="7"/>
    </row>
    <row r="162" spans="1:8" ht="15" customHeight="1" x14ac:dyDescent="0.35">
      <c r="A162" s="12" t="s">
        <v>105</v>
      </c>
      <c r="B162" s="12"/>
      <c r="C162" s="12"/>
      <c r="D162" s="12"/>
      <c r="E162" s="13">
        <v>78</v>
      </c>
      <c r="F162" s="13"/>
      <c r="G162">
        <v>55</v>
      </c>
      <c r="H162">
        <f t="shared" ref="H162:H163" si="17">SUM(E162*G162)</f>
        <v>4290</v>
      </c>
    </row>
    <row r="163" spans="1:8" x14ac:dyDescent="0.35">
      <c r="A163" s="12" t="s">
        <v>106</v>
      </c>
      <c r="B163" s="12"/>
      <c r="C163" s="12"/>
      <c r="D163" s="12"/>
      <c r="E163" s="13">
        <v>5</v>
      </c>
      <c r="F163" s="13"/>
      <c r="G163">
        <v>75</v>
      </c>
      <c r="H163">
        <f t="shared" si="17"/>
        <v>375</v>
      </c>
    </row>
    <row r="164" spans="1:8" ht="15" customHeight="1" x14ac:dyDescent="0.35">
      <c r="E164" s="2"/>
      <c r="F164" s="2"/>
      <c r="H164">
        <f>SUM(H162:H163)</f>
        <v>4665</v>
      </c>
    </row>
    <row r="165" spans="1:8" x14ac:dyDescent="0.35">
      <c r="A165" s="6" t="s">
        <v>35</v>
      </c>
      <c r="B165" s="6"/>
      <c r="C165" s="6"/>
      <c r="D165" s="6"/>
      <c r="E165" s="6" t="s">
        <v>10</v>
      </c>
      <c r="F165" s="7"/>
    </row>
    <row r="166" spans="1:8" ht="15" customHeight="1" x14ac:dyDescent="0.35">
      <c r="A166" s="12" t="s">
        <v>61</v>
      </c>
      <c r="B166" s="12"/>
      <c r="C166" s="12"/>
      <c r="D166" s="12"/>
      <c r="E166" s="13">
        <v>42</v>
      </c>
      <c r="F166" s="13"/>
      <c r="G166">
        <v>10</v>
      </c>
      <c r="H166">
        <f t="shared" ref="H166:H167" si="18">SUM(E166*G166)</f>
        <v>420</v>
      </c>
    </row>
    <row r="167" spans="1:8" x14ac:dyDescent="0.35">
      <c r="A167" s="12" t="s">
        <v>107</v>
      </c>
      <c r="B167" s="12"/>
      <c r="C167" s="12"/>
      <c r="D167" s="12"/>
      <c r="E167" s="13">
        <v>80</v>
      </c>
      <c r="F167" s="13"/>
      <c r="G167">
        <v>10</v>
      </c>
      <c r="H167">
        <f t="shared" si="18"/>
        <v>800</v>
      </c>
    </row>
    <row r="168" spans="1:8" ht="15" customHeight="1" x14ac:dyDescent="0.35">
      <c r="E168" s="2"/>
      <c r="F168" s="2"/>
      <c r="H168">
        <f>SUM(H166:H167)</f>
        <v>1220</v>
      </c>
    </row>
    <row r="169" spans="1:8" x14ac:dyDescent="0.35">
      <c r="A169" s="6" t="s">
        <v>11</v>
      </c>
      <c r="B169" s="6"/>
      <c r="C169" s="6"/>
      <c r="D169" s="6"/>
      <c r="E169" s="6" t="s">
        <v>10</v>
      </c>
      <c r="F169" s="7"/>
    </row>
    <row r="170" spans="1:8" x14ac:dyDescent="0.35">
      <c r="A170" s="12" t="s">
        <v>141</v>
      </c>
      <c r="B170" s="12"/>
      <c r="C170" s="12"/>
      <c r="D170" s="12"/>
      <c r="E170" s="13">
        <v>50</v>
      </c>
      <c r="F170" s="13"/>
      <c r="G170">
        <v>45</v>
      </c>
      <c r="H170">
        <f>SUM(E170*G170)</f>
        <v>2250</v>
      </c>
    </row>
    <row r="171" spans="1:8" ht="15" customHeight="1" x14ac:dyDescent="0.35">
      <c r="E171" s="2"/>
      <c r="F171" s="2"/>
      <c r="H171">
        <f>SUM(H170)</f>
        <v>2250</v>
      </c>
    </row>
    <row r="172" spans="1:8" x14ac:dyDescent="0.35">
      <c r="A172" s="6" t="s">
        <v>39</v>
      </c>
      <c r="B172" s="6"/>
      <c r="C172" s="6"/>
      <c r="D172" s="6"/>
      <c r="E172" s="6" t="s">
        <v>10</v>
      </c>
      <c r="F172" s="7"/>
    </row>
    <row r="173" spans="1:8" x14ac:dyDescent="0.35">
      <c r="A173" s="12" t="s">
        <v>142</v>
      </c>
      <c r="B173" s="12"/>
      <c r="C173" s="12"/>
      <c r="D173" s="12"/>
      <c r="E173" s="13">
        <v>5</v>
      </c>
      <c r="F173" s="13"/>
      <c r="G173">
        <v>85</v>
      </c>
      <c r="H173">
        <f>SUM(E173*G173)</f>
        <v>425</v>
      </c>
    </row>
    <row r="174" spans="1:8" ht="15" customHeight="1" x14ac:dyDescent="0.35">
      <c r="E174" s="2"/>
      <c r="F174" s="2"/>
      <c r="H174">
        <f>SUM(H173)</f>
        <v>425</v>
      </c>
    </row>
    <row r="175" spans="1:8" x14ac:dyDescent="0.35">
      <c r="A175" s="6" t="s">
        <v>42</v>
      </c>
      <c r="B175" s="6"/>
      <c r="C175" s="6"/>
      <c r="D175" s="6"/>
      <c r="E175" s="6" t="s">
        <v>10</v>
      </c>
      <c r="F175" s="7"/>
    </row>
    <row r="176" spans="1:8" x14ac:dyDescent="0.35">
      <c r="A176" s="12" t="s">
        <v>143</v>
      </c>
      <c r="B176" s="12"/>
      <c r="C176" s="12"/>
      <c r="D176" s="12"/>
      <c r="E176" s="13">
        <v>3</v>
      </c>
      <c r="F176" s="13"/>
      <c r="G176">
        <v>800</v>
      </c>
      <c r="H176">
        <f>SUM(E176*G176)</f>
        <v>2400</v>
      </c>
    </row>
    <row r="177" spans="1:9" x14ac:dyDescent="0.35">
      <c r="E177" s="2"/>
      <c r="F177" s="2"/>
      <c r="H177">
        <f>SUM(H176)</f>
        <v>2400</v>
      </c>
    </row>
    <row r="178" spans="1:9" x14ac:dyDescent="0.35">
      <c r="A178" s="6" t="s">
        <v>15</v>
      </c>
      <c r="B178" s="6"/>
      <c r="C178" s="6"/>
      <c r="D178" s="6"/>
      <c r="E178" s="6"/>
      <c r="F178" s="7"/>
    </row>
    <row r="179" spans="1:9" x14ac:dyDescent="0.35">
      <c r="A179" s="8" t="s">
        <v>16</v>
      </c>
      <c r="B179" s="9"/>
      <c r="C179" s="9"/>
      <c r="D179" s="9"/>
      <c r="E179" s="9"/>
      <c r="F179" s="10"/>
    </row>
    <row r="180" spans="1:9" ht="15.75" customHeight="1" x14ac:dyDescent="0.35">
      <c r="A180" s="8" t="s">
        <v>17</v>
      </c>
      <c r="B180" s="9"/>
      <c r="C180" s="9"/>
      <c r="D180" s="9"/>
      <c r="E180" s="9"/>
      <c r="F180" s="10"/>
    </row>
    <row r="181" spans="1:9" x14ac:dyDescent="0.35">
      <c r="A181" s="8" t="s">
        <v>18</v>
      </c>
      <c r="B181" s="9"/>
      <c r="C181" s="9"/>
      <c r="D181" s="9"/>
      <c r="E181" s="9"/>
      <c r="F181" s="10"/>
    </row>
    <row r="182" spans="1:9" x14ac:dyDescent="0.35">
      <c r="A182" s="8" t="s">
        <v>19</v>
      </c>
      <c r="B182" s="9"/>
      <c r="C182" s="9"/>
      <c r="D182" s="9"/>
      <c r="E182" s="9"/>
      <c r="F182" s="10"/>
      <c r="H182" t="s">
        <v>32</v>
      </c>
      <c r="I182">
        <f>SUM(H143,H148,H160,H164,H168,H171,H174,H177)</f>
        <v>150634</v>
      </c>
    </row>
    <row r="183" spans="1:9" x14ac:dyDescent="0.35">
      <c r="A183" s="8" t="s">
        <v>20</v>
      </c>
      <c r="B183" s="9"/>
      <c r="C183" s="9"/>
      <c r="D183" s="9"/>
      <c r="E183" s="9"/>
      <c r="F183" s="10"/>
    </row>
    <row r="184" spans="1:9" x14ac:dyDescent="0.35">
      <c r="A184" s="8" t="s">
        <v>21</v>
      </c>
      <c r="B184" s="9"/>
      <c r="C184" s="9"/>
      <c r="D184" s="9"/>
      <c r="E184" s="9"/>
      <c r="F184" s="10"/>
    </row>
    <row r="185" spans="1:9" x14ac:dyDescent="0.35">
      <c r="A185" s="8" t="s">
        <v>22</v>
      </c>
      <c r="B185" s="9"/>
      <c r="C185" s="9"/>
      <c r="D185" s="9"/>
      <c r="E185" s="9"/>
      <c r="F185" s="10"/>
    </row>
    <row r="186" spans="1:9" x14ac:dyDescent="0.35">
      <c r="E186" s="2"/>
      <c r="F186" s="2"/>
    </row>
    <row r="187" spans="1:9" x14ac:dyDescent="0.35">
      <c r="A187" s="14" t="s">
        <v>108</v>
      </c>
      <c r="B187" s="14"/>
      <c r="C187" s="14"/>
      <c r="D187" s="14"/>
      <c r="E187" s="14"/>
      <c r="F187" s="14"/>
    </row>
    <row r="188" spans="1:9" x14ac:dyDescent="0.35">
      <c r="A188" s="6" t="s">
        <v>14</v>
      </c>
      <c r="B188" s="6"/>
      <c r="C188" s="6"/>
      <c r="D188" s="6"/>
      <c r="E188" s="6" t="s">
        <v>10</v>
      </c>
      <c r="F188" s="6"/>
    </row>
    <row r="189" spans="1:9" ht="13.75" customHeight="1" x14ac:dyDescent="0.35">
      <c r="A189" s="12" t="s">
        <v>132</v>
      </c>
      <c r="B189" s="12"/>
      <c r="C189" s="12"/>
      <c r="D189" s="12"/>
      <c r="E189" s="13">
        <v>5</v>
      </c>
      <c r="F189" s="13"/>
      <c r="G189">
        <v>6500</v>
      </c>
      <c r="H189">
        <f>SUM(E189*G189)</f>
        <v>32500</v>
      </c>
    </row>
    <row r="190" spans="1:9" ht="13.75" customHeight="1" x14ac:dyDescent="0.35">
      <c r="A190" s="8" t="s">
        <v>148</v>
      </c>
      <c r="B190" s="9"/>
      <c r="C190" s="9"/>
      <c r="D190" s="10"/>
      <c r="E190" s="24">
        <v>1</v>
      </c>
      <c r="F190" s="25"/>
      <c r="G190">
        <v>7500</v>
      </c>
      <c r="H190">
        <f>SUM(E190*G190)</f>
        <v>7500</v>
      </c>
    </row>
    <row r="191" spans="1:9" ht="15" customHeight="1" x14ac:dyDescent="0.35">
      <c r="E191" s="2"/>
      <c r="F191" s="2"/>
      <c r="H191">
        <f>SUM(H189:H190)</f>
        <v>40000</v>
      </c>
    </row>
    <row r="192" spans="1:9" x14ac:dyDescent="0.35">
      <c r="A192" s="6" t="s">
        <v>30</v>
      </c>
      <c r="B192" s="6"/>
      <c r="C192" s="6"/>
      <c r="D192" s="6"/>
      <c r="E192" s="6" t="s">
        <v>10</v>
      </c>
      <c r="F192" s="7"/>
    </row>
    <row r="193" spans="1:8" ht="15" customHeight="1" x14ac:dyDescent="0.35">
      <c r="A193" s="12" t="s">
        <v>109</v>
      </c>
      <c r="B193" s="12"/>
      <c r="C193" s="12"/>
      <c r="D193" s="12"/>
      <c r="E193" s="13">
        <v>6</v>
      </c>
      <c r="F193" s="13"/>
      <c r="G193">
        <v>10</v>
      </c>
      <c r="H193">
        <f t="shared" ref="H193:H195" si="19">SUM(E193*G193)</f>
        <v>60</v>
      </c>
    </row>
    <row r="194" spans="1:8" x14ac:dyDescent="0.35">
      <c r="A194" s="12" t="s">
        <v>49</v>
      </c>
      <c r="B194" s="12"/>
      <c r="C194" s="12"/>
      <c r="D194" s="12"/>
      <c r="E194" s="13">
        <v>10</v>
      </c>
      <c r="F194" s="13"/>
      <c r="G194">
        <v>25</v>
      </c>
      <c r="H194">
        <f t="shared" si="19"/>
        <v>250</v>
      </c>
    </row>
    <row r="195" spans="1:8" x14ac:dyDescent="0.35">
      <c r="A195" s="12" t="s">
        <v>110</v>
      </c>
      <c r="B195" s="12"/>
      <c r="C195" s="12"/>
      <c r="D195" s="12"/>
      <c r="E195" s="13">
        <v>88</v>
      </c>
      <c r="F195" s="13"/>
      <c r="G195">
        <v>10</v>
      </c>
      <c r="H195">
        <f t="shared" si="19"/>
        <v>880</v>
      </c>
    </row>
    <row r="196" spans="1:8" x14ac:dyDescent="0.35">
      <c r="A196" s="12" t="s">
        <v>52</v>
      </c>
      <c r="B196" s="12"/>
      <c r="C196" s="12"/>
      <c r="D196" s="12"/>
      <c r="E196" s="13">
        <v>100</v>
      </c>
      <c r="F196" s="13"/>
      <c r="G196">
        <v>25</v>
      </c>
      <c r="H196">
        <f t="shared" ref="H196:H197" si="20">SUM(E196*G196)</f>
        <v>2500</v>
      </c>
    </row>
    <row r="197" spans="1:8" x14ac:dyDescent="0.35">
      <c r="A197" s="12" t="s">
        <v>111</v>
      </c>
      <c r="B197" s="12"/>
      <c r="C197" s="12"/>
      <c r="D197" s="12"/>
      <c r="E197" s="13">
        <v>18</v>
      </c>
      <c r="F197" s="13"/>
      <c r="G197">
        <v>10</v>
      </c>
      <c r="H197">
        <f t="shared" si="20"/>
        <v>180</v>
      </c>
    </row>
    <row r="198" spans="1:8" ht="15" customHeight="1" x14ac:dyDescent="0.35">
      <c r="E198" s="2"/>
      <c r="F198" s="2"/>
      <c r="H198">
        <f>SUM(H193:H197)</f>
        <v>3870</v>
      </c>
    </row>
    <row r="199" spans="1:8" x14ac:dyDescent="0.35">
      <c r="A199" s="6" t="s">
        <v>41</v>
      </c>
      <c r="B199" s="6"/>
      <c r="C199" s="6"/>
      <c r="D199" s="6"/>
      <c r="E199" s="6" t="s">
        <v>10</v>
      </c>
      <c r="F199" s="7"/>
    </row>
    <row r="200" spans="1:8" ht="15" customHeight="1" x14ac:dyDescent="0.35">
      <c r="A200" s="12" t="s">
        <v>112</v>
      </c>
      <c r="B200" s="12"/>
      <c r="C200" s="12"/>
      <c r="D200" s="12"/>
      <c r="E200" s="13">
        <v>15</v>
      </c>
      <c r="F200" s="13"/>
      <c r="G200">
        <v>15</v>
      </c>
      <c r="H200">
        <f t="shared" ref="H200:H209" si="21">SUM(E200*G200)</f>
        <v>225</v>
      </c>
    </row>
    <row r="201" spans="1:8" x14ac:dyDescent="0.35">
      <c r="A201" s="12" t="s">
        <v>54</v>
      </c>
      <c r="B201" s="12"/>
      <c r="C201" s="12"/>
      <c r="D201" s="12"/>
      <c r="E201" s="13">
        <v>9</v>
      </c>
      <c r="F201" s="13"/>
      <c r="G201">
        <v>15</v>
      </c>
      <c r="H201">
        <f t="shared" si="21"/>
        <v>135</v>
      </c>
    </row>
    <row r="202" spans="1:8" ht="15" customHeight="1" x14ac:dyDescent="0.35">
      <c r="A202" s="12" t="s">
        <v>114</v>
      </c>
      <c r="B202" s="12"/>
      <c r="C202" s="12"/>
      <c r="D202" s="12"/>
      <c r="E202" s="13">
        <v>6</v>
      </c>
      <c r="F202" s="13"/>
      <c r="G202">
        <v>1200</v>
      </c>
      <c r="H202">
        <f t="shared" si="21"/>
        <v>7200</v>
      </c>
    </row>
    <row r="203" spans="1:8" ht="15" customHeight="1" x14ac:dyDescent="0.35">
      <c r="A203" s="12" t="s">
        <v>100</v>
      </c>
      <c r="B203" s="12"/>
      <c r="C203" s="12"/>
      <c r="D203" s="12"/>
      <c r="E203" s="13">
        <v>44</v>
      </c>
      <c r="F203" s="13"/>
      <c r="G203">
        <v>10</v>
      </c>
      <c r="H203">
        <f t="shared" si="21"/>
        <v>440</v>
      </c>
    </row>
    <row r="204" spans="1:8" x14ac:dyDescent="0.35">
      <c r="A204" s="12" t="s">
        <v>113</v>
      </c>
      <c r="B204" s="12"/>
      <c r="C204" s="12"/>
      <c r="D204" s="12"/>
      <c r="E204" s="13">
        <v>7</v>
      </c>
      <c r="F204" s="13"/>
      <c r="G204">
        <v>10</v>
      </c>
      <c r="H204">
        <f t="shared" si="21"/>
        <v>70</v>
      </c>
    </row>
    <row r="205" spans="1:8" ht="15" customHeight="1" x14ac:dyDescent="0.35">
      <c r="A205" s="12" t="s">
        <v>115</v>
      </c>
      <c r="B205" s="12"/>
      <c r="C205" s="12"/>
      <c r="D205" s="12"/>
      <c r="E205" s="13">
        <v>14</v>
      </c>
      <c r="F205" s="13"/>
      <c r="G205">
        <v>85</v>
      </c>
      <c r="H205">
        <f t="shared" si="21"/>
        <v>1190</v>
      </c>
    </row>
    <row r="206" spans="1:8" x14ac:dyDescent="0.35">
      <c r="A206" s="12" t="s">
        <v>116</v>
      </c>
      <c r="B206" s="12"/>
      <c r="C206" s="12"/>
      <c r="D206" s="12"/>
      <c r="E206" s="13">
        <v>18</v>
      </c>
      <c r="F206" s="13"/>
      <c r="G206">
        <v>125</v>
      </c>
      <c r="H206">
        <f t="shared" si="21"/>
        <v>2250</v>
      </c>
    </row>
    <row r="207" spans="1:8" ht="15" customHeight="1" x14ac:dyDescent="0.35">
      <c r="A207" s="12" t="s">
        <v>104</v>
      </c>
      <c r="B207" s="12"/>
      <c r="C207" s="12"/>
      <c r="D207" s="12"/>
      <c r="E207" s="13">
        <v>16</v>
      </c>
      <c r="F207" s="13"/>
      <c r="G207">
        <v>10</v>
      </c>
      <c r="H207">
        <f t="shared" si="21"/>
        <v>160</v>
      </c>
    </row>
    <row r="208" spans="1:8" ht="15" customHeight="1" x14ac:dyDescent="0.35">
      <c r="A208" s="12" t="s">
        <v>117</v>
      </c>
      <c r="B208" s="12"/>
      <c r="C208" s="12"/>
      <c r="D208" s="12"/>
      <c r="E208" s="13">
        <v>8</v>
      </c>
      <c r="F208" s="13"/>
      <c r="G208">
        <v>275</v>
      </c>
      <c r="H208">
        <f t="shared" si="21"/>
        <v>2200</v>
      </c>
    </row>
    <row r="209" spans="1:8" x14ac:dyDescent="0.35">
      <c r="A209" s="12" t="s">
        <v>118</v>
      </c>
      <c r="B209" s="12"/>
      <c r="C209" s="12"/>
      <c r="D209" s="12"/>
      <c r="E209" s="13">
        <v>1</v>
      </c>
      <c r="F209" s="13"/>
      <c r="G209">
        <v>245</v>
      </c>
      <c r="H209">
        <f t="shared" si="21"/>
        <v>245</v>
      </c>
    </row>
    <row r="210" spans="1:8" ht="15" customHeight="1" x14ac:dyDescent="0.35">
      <c r="E210" s="2"/>
      <c r="F210" s="2"/>
      <c r="H210">
        <f>SUM(H200:H209)</f>
        <v>14115</v>
      </c>
    </row>
    <row r="211" spans="1:8" x14ac:dyDescent="0.35">
      <c r="A211" s="6" t="s">
        <v>93</v>
      </c>
      <c r="B211" s="6"/>
      <c r="C211" s="6"/>
      <c r="D211" s="6"/>
      <c r="E211" s="6" t="s">
        <v>10</v>
      </c>
      <c r="F211" s="7"/>
    </row>
    <row r="212" spans="1:8" ht="15" customHeight="1" x14ac:dyDescent="0.35">
      <c r="A212" s="12" t="s">
        <v>106</v>
      </c>
      <c r="B212" s="12"/>
      <c r="C212" s="12"/>
      <c r="D212" s="12"/>
      <c r="E212" s="13">
        <v>5</v>
      </c>
      <c r="F212" s="13"/>
      <c r="G212">
        <v>75</v>
      </c>
      <c r="H212">
        <f t="shared" ref="H212" si="22">SUM(E212*G212)</f>
        <v>375</v>
      </c>
    </row>
    <row r="213" spans="1:8" ht="15" customHeight="1" x14ac:dyDescent="0.35">
      <c r="E213" s="2"/>
      <c r="F213" s="2"/>
      <c r="H213">
        <f>SUM(H212)</f>
        <v>375</v>
      </c>
    </row>
    <row r="214" spans="1:8" x14ac:dyDescent="0.35">
      <c r="A214" s="6" t="s">
        <v>119</v>
      </c>
      <c r="B214" s="6"/>
      <c r="C214" s="6"/>
      <c r="D214" s="6"/>
      <c r="E214" s="6" t="s">
        <v>10</v>
      </c>
      <c r="F214" s="7"/>
    </row>
    <row r="215" spans="1:8" ht="15" customHeight="1" x14ac:dyDescent="0.35">
      <c r="A215" s="12" t="s">
        <v>61</v>
      </c>
      <c r="B215" s="12"/>
      <c r="C215" s="12"/>
      <c r="D215" s="12"/>
      <c r="E215" s="13">
        <v>18</v>
      </c>
      <c r="F215" s="13"/>
      <c r="G215">
        <v>10</v>
      </c>
      <c r="H215">
        <f t="shared" ref="H215:H217" si="23">SUM(E215*G215)</f>
        <v>180</v>
      </c>
    </row>
    <row r="216" spans="1:8" x14ac:dyDescent="0.35">
      <c r="A216" s="12" t="s">
        <v>107</v>
      </c>
      <c r="B216" s="12"/>
      <c r="C216" s="12"/>
      <c r="D216" s="12"/>
      <c r="E216" s="13">
        <v>72</v>
      </c>
      <c r="F216" s="13"/>
      <c r="G216">
        <v>10</v>
      </c>
      <c r="H216">
        <f t="shared" si="23"/>
        <v>720</v>
      </c>
    </row>
    <row r="217" spans="1:8" ht="15" customHeight="1" x14ac:dyDescent="0.35">
      <c r="A217" s="12" t="s">
        <v>120</v>
      </c>
      <c r="B217" s="12"/>
      <c r="C217" s="12"/>
      <c r="D217" s="12"/>
      <c r="E217" s="13">
        <v>14</v>
      </c>
      <c r="F217" s="13"/>
      <c r="G217">
        <v>10</v>
      </c>
      <c r="H217">
        <f t="shared" si="23"/>
        <v>140</v>
      </c>
    </row>
    <row r="218" spans="1:8" ht="15" customHeight="1" x14ac:dyDescent="0.35">
      <c r="E218" s="2"/>
      <c r="F218" s="2"/>
      <c r="H218">
        <f>SUM(H215:H217)</f>
        <v>1040</v>
      </c>
    </row>
    <row r="219" spans="1:8" x14ac:dyDescent="0.35">
      <c r="A219" s="6" t="s">
        <v>11</v>
      </c>
      <c r="B219" s="6"/>
      <c r="C219" s="6"/>
      <c r="D219" s="6"/>
      <c r="E219" s="6" t="s">
        <v>10</v>
      </c>
      <c r="F219" s="7"/>
    </row>
    <row r="220" spans="1:8" x14ac:dyDescent="0.35">
      <c r="A220" s="12" t="s">
        <v>140</v>
      </c>
      <c r="B220" s="12"/>
      <c r="C220" s="12"/>
      <c r="D220" s="12"/>
      <c r="E220" s="13">
        <v>25</v>
      </c>
      <c r="F220" s="13"/>
      <c r="G220">
        <v>45</v>
      </c>
      <c r="H220">
        <f>SUM(E220*G220)</f>
        <v>1125</v>
      </c>
    </row>
    <row r="221" spans="1:8" ht="15" customHeight="1" x14ac:dyDescent="0.35">
      <c r="E221" s="2"/>
      <c r="F221" s="2"/>
      <c r="H221">
        <f>SUM(H220)</f>
        <v>1125</v>
      </c>
    </row>
    <row r="222" spans="1:8" x14ac:dyDescent="0.35">
      <c r="A222" s="6" t="s">
        <v>86</v>
      </c>
      <c r="B222" s="6"/>
      <c r="C222" s="6"/>
      <c r="D222" s="6"/>
      <c r="E222" s="6" t="s">
        <v>10</v>
      </c>
      <c r="F222" s="7"/>
    </row>
    <row r="223" spans="1:8" x14ac:dyDescent="0.35">
      <c r="A223" s="12" t="s">
        <v>145</v>
      </c>
      <c r="B223" s="12"/>
      <c r="C223" s="12"/>
      <c r="D223" s="12"/>
      <c r="E223" s="13">
        <v>75</v>
      </c>
      <c r="F223" s="13"/>
      <c r="G223">
        <v>65</v>
      </c>
      <c r="H223">
        <f>SUM(E223*G223)</f>
        <v>4875</v>
      </c>
    </row>
    <row r="224" spans="1:8" ht="15" customHeight="1" x14ac:dyDescent="0.35">
      <c r="E224" s="2"/>
      <c r="F224" s="2"/>
      <c r="H224">
        <f>SUM(H223)</f>
        <v>4875</v>
      </c>
    </row>
    <row r="225" spans="1:9" x14ac:dyDescent="0.35">
      <c r="A225" s="6" t="s">
        <v>42</v>
      </c>
      <c r="B225" s="6"/>
      <c r="C225" s="6"/>
      <c r="D225" s="6"/>
      <c r="E225" s="6" t="s">
        <v>10</v>
      </c>
      <c r="F225" s="7"/>
    </row>
    <row r="226" spans="1:9" x14ac:dyDescent="0.35">
      <c r="A226" s="12" t="s">
        <v>143</v>
      </c>
      <c r="B226" s="12"/>
      <c r="C226" s="12"/>
      <c r="D226" s="12"/>
      <c r="E226" s="13">
        <v>45</v>
      </c>
      <c r="F226" s="13"/>
      <c r="G226">
        <v>800</v>
      </c>
      <c r="H226">
        <f>SUM(E226*G226)</f>
        <v>36000</v>
      </c>
    </row>
    <row r="227" spans="1:9" x14ac:dyDescent="0.35">
      <c r="E227" s="2"/>
      <c r="F227" s="2"/>
      <c r="H227">
        <f>SUM(H226)</f>
        <v>36000</v>
      </c>
    </row>
    <row r="228" spans="1:9" x14ac:dyDescent="0.35">
      <c r="A228" s="6" t="s">
        <v>15</v>
      </c>
      <c r="B228" s="6"/>
      <c r="C228" s="6"/>
      <c r="D228" s="6"/>
      <c r="E228" s="6"/>
      <c r="F228" s="7"/>
      <c r="H228" t="s">
        <v>32</v>
      </c>
      <c r="I228">
        <f>SUM(H191,H198,H210,H213,H218,H221,H224,H227)</f>
        <v>101400</v>
      </c>
    </row>
    <row r="229" spans="1:9" x14ac:dyDescent="0.35">
      <c r="A229" s="8" t="s">
        <v>18</v>
      </c>
      <c r="B229" s="9"/>
      <c r="C229" s="9"/>
      <c r="D229" s="9"/>
      <c r="E229" s="9"/>
      <c r="F229" s="10"/>
    </row>
    <row r="230" spans="1:9" x14ac:dyDescent="0.35">
      <c r="A230" s="8" t="s">
        <v>20</v>
      </c>
      <c r="B230" s="9"/>
      <c r="C230" s="9"/>
      <c r="D230" s="9"/>
      <c r="E230" s="9"/>
      <c r="F230" s="10"/>
    </row>
    <row r="231" spans="1:9" x14ac:dyDescent="0.35">
      <c r="A231" s="8" t="s">
        <v>21</v>
      </c>
      <c r="B231" s="9"/>
      <c r="C231" s="9"/>
      <c r="D231" s="9"/>
      <c r="E231" s="9"/>
      <c r="F231" s="10"/>
    </row>
    <row r="232" spans="1:9" x14ac:dyDescent="0.35">
      <c r="E232" s="2"/>
      <c r="F232" s="2"/>
    </row>
    <row r="233" spans="1:9" x14ac:dyDescent="0.35">
      <c r="A233" s="14" t="s">
        <v>121</v>
      </c>
      <c r="B233" s="14"/>
      <c r="C233" s="14"/>
      <c r="D233" s="14"/>
      <c r="E233" s="14"/>
      <c r="F233" s="14"/>
    </row>
    <row r="234" spans="1:9" x14ac:dyDescent="0.35">
      <c r="A234" s="6" t="s">
        <v>14</v>
      </c>
      <c r="B234" s="6"/>
      <c r="C234" s="6"/>
      <c r="D234" s="6"/>
      <c r="E234" s="6" t="s">
        <v>10</v>
      </c>
      <c r="F234" s="6"/>
    </row>
    <row r="235" spans="1:9" ht="13.75" customHeight="1" x14ac:dyDescent="0.35">
      <c r="A235" s="12" t="s">
        <v>149</v>
      </c>
      <c r="B235" s="12"/>
      <c r="C235" s="12"/>
      <c r="D235" s="12"/>
      <c r="E235" s="13">
        <v>3</v>
      </c>
      <c r="F235" s="13"/>
      <c r="G235">
        <v>700</v>
      </c>
      <c r="H235">
        <f>SUM(E235*G235)</f>
        <v>2100</v>
      </c>
    </row>
    <row r="236" spans="1:9" ht="13.75" customHeight="1" x14ac:dyDescent="0.35">
      <c r="A236" s="12" t="s">
        <v>122</v>
      </c>
      <c r="B236" s="12"/>
      <c r="C236" s="12"/>
      <c r="D236" s="12"/>
      <c r="E236" s="13">
        <v>4</v>
      </c>
      <c r="F236" s="13"/>
      <c r="G236">
        <v>700</v>
      </c>
      <c r="H236">
        <f>SUM(E236*G236)</f>
        <v>2800</v>
      </c>
    </row>
    <row r="237" spans="1:9" ht="15" customHeight="1" x14ac:dyDescent="0.35">
      <c r="E237" s="2"/>
      <c r="F237" s="2"/>
      <c r="H237">
        <f>SUM(H235:H236)</f>
        <v>4900</v>
      </c>
    </row>
    <row r="238" spans="1:9" x14ac:dyDescent="0.35">
      <c r="A238" s="6" t="s">
        <v>30</v>
      </c>
      <c r="B238" s="6"/>
      <c r="C238" s="6"/>
      <c r="D238" s="6"/>
      <c r="E238" s="6" t="s">
        <v>10</v>
      </c>
      <c r="F238" s="7"/>
    </row>
    <row r="239" spans="1:9" ht="15" customHeight="1" x14ac:dyDescent="0.35">
      <c r="A239" s="12" t="s">
        <v>123</v>
      </c>
      <c r="B239" s="12"/>
      <c r="C239" s="12"/>
      <c r="D239" s="12"/>
      <c r="E239" s="13">
        <v>234</v>
      </c>
      <c r="F239" s="13"/>
      <c r="G239">
        <v>10</v>
      </c>
      <c r="H239">
        <f t="shared" ref="H239:H240" si="24">SUM(E239*G239)</f>
        <v>2340</v>
      </c>
    </row>
    <row r="240" spans="1:9" x14ac:dyDescent="0.35">
      <c r="A240" s="12" t="s">
        <v>97</v>
      </c>
      <c r="B240" s="12"/>
      <c r="C240" s="12"/>
      <c r="D240" s="12"/>
      <c r="E240" s="13">
        <v>8</v>
      </c>
      <c r="F240" s="13"/>
      <c r="G240">
        <v>45</v>
      </c>
      <c r="H240">
        <f t="shared" si="24"/>
        <v>360</v>
      </c>
    </row>
    <row r="241" spans="1:8" ht="15" customHeight="1" x14ac:dyDescent="0.35">
      <c r="E241" s="2"/>
      <c r="F241" s="2"/>
      <c r="H241">
        <f>SUM(H239:H240)</f>
        <v>2700</v>
      </c>
    </row>
    <row r="242" spans="1:8" x14ac:dyDescent="0.35">
      <c r="A242" s="6" t="s">
        <v>41</v>
      </c>
      <c r="B242" s="6"/>
      <c r="C242" s="6"/>
      <c r="D242" s="6"/>
      <c r="E242" s="6" t="s">
        <v>10</v>
      </c>
      <c r="F242" s="7"/>
    </row>
    <row r="243" spans="1:8" ht="15" customHeight="1" x14ac:dyDescent="0.35">
      <c r="A243" s="12" t="s">
        <v>98</v>
      </c>
      <c r="B243" s="12"/>
      <c r="C243" s="12"/>
      <c r="D243" s="12"/>
      <c r="E243" s="13">
        <v>5</v>
      </c>
      <c r="F243" s="13"/>
      <c r="G243">
        <v>25</v>
      </c>
      <c r="H243">
        <f t="shared" ref="H243:H246" si="25">SUM(E243*G243)</f>
        <v>125</v>
      </c>
    </row>
    <row r="244" spans="1:8" x14ac:dyDescent="0.35">
      <c r="A244" s="12" t="s">
        <v>124</v>
      </c>
      <c r="B244" s="12"/>
      <c r="C244" s="12"/>
      <c r="D244" s="12"/>
      <c r="E244" s="13">
        <v>23</v>
      </c>
      <c r="F244" s="13"/>
      <c r="G244">
        <v>10</v>
      </c>
      <c r="H244">
        <f t="shared" si="25"/>
        <v>230</v>
      </c>
    </row>
    <row r="245" spans="1:8" ht="15" customHeight="1" x14ac:dyDescent="0.35">
      <c r="A245" s="12" t="s">
        <v>99</v>
      </c>
      <c r="B245" s="12"/>
      <c r="C245" s="12"/>
      <c r="D245" s="12"/>
      <c r="E245" s="13">
        <v>5</v>
      </c>
      <c r="F245" s="13"/>
      <c r="G245">
        <v>1200</v>
      </c>
      <c r="H245">
        <f t="shared" si="25"/>
        <v>6000</v>
      </c>
    </row>
    <row r="246" spans="1:8" ht="15" customHeight="1" x14ac:dyDescent="0.35">
      <c r="A246" s="12" t="s">
        <v>100</v>
      </c>
      <c r="B246" s="12"/>
      <c r="C246" s="12"/>
      <c r="D246" s="12"/>
      <c r="E246" s="13">
        <v>29</v>
      </c>
      <c r="F246" s="13"/>
      <c r="G246">
        <v>10</v>
      </c>
      <c r="H246">
        <f t="shared" si="25"/>
        <v>290</v>
      </c>
    </row>
    <row r="247" spans="1:8" ht="15" customHeight="1" x14ac:dyDescent="0.35">
      <c r="A247" s="12" t="s">
        <v>125</v>
      </c>
      <c r="B247" s="12"/>
      <c r="C247" s="12"/>
      <c r="D247" s="12"/>
      <c r="E247" s="13">
        <v>24</v>
      </c>
      <c r="F247" s="13"/>
      <c r="G247">
        <v>10</v>
      </c>
      <c r="H247">
        <f t="shared" ref="H247" si="26">SUM(E247*G247)</f>
        <v>240</v>
      </c>
    </row>
    <row r="248" spans="1:8" ht="15" customHeight="1" x14ac:dyDescent="0.35">
      <c r="E248" s="2"/>
      <c r="F248" s="2"/>
      <c r="H248">
        <f>SUM(H243:H247)</f>
        <v>6885</v>
      </c>
    </row>
    <row r="249" spans="1:8" x14ac:dyDescent="0.35">
      <c r="A249" s="6" t="s">
        <v>93</v>
      </c>
      <c r="B249" s="6"/>
      <c r="C249" s="6"/>
      <c r="D249" s="6"/>
      <c r="E249" s="6" t="s">
        <v>10</v>
      </c>
      <c r="F249" s="7"/>
    </row>
    <row r="250" spans="1:8" ht="15" customHeight="1" x14ac:dyDescent="0.35">
      <c r="A250" s="12" t="s">
        <v>105</v>
      </c>
      <c r="B250" s="12"/>
      <c r="C250" s="12"/>
      <c r="D250" s="12"/>
      <c r="E250" s="13">
        <v>7</v>
      </c>
      <c r="F250" s="13"/>
      <c r="G250">
        <v>55</v>
      </c>
      <c r="H250">
        <f t="shared" ref="H250" si="27">SUM(E250*G250)</f>
        <v>385</v>
      </c>
    </row>
    <row r="251" spans="1:8" ht="15" customHeight="1" x14ac:dyDescent="0.35">
      <c r="A251" s="12" t="s">
        <v>106</v>
      </c>
      <c r="B251" s="12"/>
      <c r="C251" s="12"/>
      <c r="D251" s="12"/>
      <c r="E251" s="13">
        <v>5</v>
      </c>
      <c r="F251" s="13"/>
      <c r="G251">
        <v>75</v>
      </c>
      <c r="H251">
        <f t="shared" ref="H251" si="28">SUM(E251*G251)</f>
        <v>375</v>
      </c>
    </row>
    <row r="252" spans="1:8" ht="15" customHeight="1" x14ac:dyDescent="0.35">
      <c r="E252" s="2"/>
      <c r="F252" s="2"/>
      <c r="H252">
        <f>SUM(H250:H251)</f>
        <v>760</v>
      </c>
    </row>
    <row r="253" spans="1:8" x14ac:dyDescent="0.35">
      <c r="A253" s="6" t="s">
        <v>11</v>
      </c>
      <c r="B253" s="6"/>
      <c r="C253" s="6"/>
      <c r="D253" s="6"/>
      <c r="E253" s="6" t="s">
        <v>10</v>
      </c>
      <c r="F253" s="7"/>
    </row>
    <row r="254" spans="1:8" x14ac:dyDescent="0.35">
      <c r="A254" s="12" t="s">
        <v>144</v>
      </c>
      <c r="B254" s="12"/>
      <c r="C254" s="12"/>
      <c r="D254" s="12"/>
      <c r="E254" s="13">
        <v>30</v>
      </c>
      <c r="F254" s="13"/>
      <c r="G254">
        <v>45</v>
      </c>
      <c r="H254">
        <f>SUM(E254*G254)</f>
        <v>1350</v>
      </c>
    </row>
    <row r="255" spans="1:8" ht="15" customHeight="1" x14ac:dyDescent="0.35">
      <c r="E255" s="2"/>
      <c r="F255" s="2"/>
      <c r="H255">
        <f>SUM(H254)</f>
        <v>1350</v>
      </c>
    </row>
    <row r="256" spans="1:8" x14ac:dyDescent="0.35">
      <c r="A256" s="6" t="s">
        <v>86</v>
      </c>
      <c r="B256" s="6"/>
      <c r="C256" s="6"/>
      <c r="D256" s="6"/>
      <c r="E256" s="6" t="s">
        <v>10</v>
      </c>
      <c r="F256" s="7"/>
    </row>
    <row r="257" spans="1:9" x14ac:dyDescent="0.35">
      <c r="A257" s="12" t="s">
        <v>145</v>
      </c>
      <c r="B257" s="12"/>
      <c r="C257" s="12"/>
      <c r="D257" s="12"/>
      <c r="E257" s="13">
        <v>25</v>
      </c>
      <c r="F257" s="13"/>
      <c r="G257">
        <v>65</v>
      </c>
      <c r="H257">
        <f>SUM(E257*G257)</f>
        <v>1625</v>
      </c>
    </row>
    <row r="258" spans="1:9" ht="15" customHeight="1" x14ac:dyDescent="0.35">
      <c r="E258" s="2"/>
      <c r="F258" s="2"/>
      <c r="H258">
        <f>SUM(H257)</f>
        <v>1625</v>
      </c>
    </row>
    <row r="259" spans="1:9" x14ac:dyDescent="0.35">
      <c r="A259" s="6" t="s">
        <v>42</v>
      </c>
      <c r="B259" s="6"/>
      <c r="C259" s="6"/>
      <c r="D259" s="6"/>
      <c r="E259" s="6" t="s">
        <v>10</v>
      </c>
      <c r="F259" s="7"/>
    </row>
    <row r="260" spans="1:9" x14ac:dyDescent="0.35">
      <c r="A260" s="12" t="s">
        <v>143</v>
      </c>
      <c r="B260" s="12"/>
      <c r="C260" s="12"/>
      <c r="D260" s="12"/>
      <c r="E260" s="13">
        <v>6</v>
      </c>
      <c r="F260" s="13"/>
      <c r="G260">
        <v>800</v>
      </c>
      <c r="H260">
        <f>SUM(E260*G260)</f>
        <v>4800</v>
      </c>
    </row>
    <row r="261" spans="1:9" x14ac:dyDescent="0.35">
      <c r="E261" s="2"/>
      <c r="F261" s="2"/>
      <c r="H261">
        <f>SUM(H260)</f>
        <v>4800</v>
      </c>
    </row>
    <row r="262" spans="1:9" x14ac:dyDescent="0.35">
      <c r="A262" s="6" t="s">
        <v>15</v>
      </c>
      <c r="B262" s="6"/>
      <c r="C262" s="6"/>
      <c r="D262" s="6"/>
      <c r="E262" s="6"/>
      <c r="F262" s="7"/>
      <c r="H262" t="s">
        <v>32</v>
      </c>
      <c r="I262">
        <f>SUM(H237,H241,H248,H252,H255,H258,H261)</f>
        <v>23020</v>
      </c>
    </row>
    <row r="263" spans="1:9" x14ac:dyDescent="0.35">
      <c r="A263" s="8" t="s">
        <v>18</v>
      </c>
      <c r="B263" s="9"/>
      <c r="C263" s="9"/>
      <c r="D263" s="9"/>
      <c r="E263" s="9"/>
      <c r="F263" s="10"/>
      <c r="I263" t="s">
        <v>150</v>
      </c>
    </row>
    <row r="264" spans="1:9" x14ac:dyDescent="0.35">
      <c r="A264" s="8" t="s">
        <v>20</v>
      </c>
      <c r="B264" s="9"/>
      <c r="C264" s="9"/>
      <c r="D264" s="9"/>
      <c r="E264" s="9"/>
      <c r="F264" s="10"/>
    </row>
    <row r="265" spans="1:9" x14ac:dyDescent="0.35">
      <c r="A265" s="8" t="s">
        <v>21</v>
      </c>
      <c r="B265" s="9"/>
      <c r="C265" s="9"/>
      <c r="D265" s="9"/>
      <c r="E265" s="9"/>
      <c r="F265" s="10"/>
    </row>
    <row r="266" spans="1:9" x14ac:dyDescent="0.35">
      <c r="E266" s="2"/>
      <c r="F266" s="2"/>
    </row>
    <row r="267" spans="1:9" x14ac:dyDescent="0.35">
      <c r="A267" s="14" t="s">
        <v>126</v>
      </c>
      <c r="B267" s="14"/>
      <c r="C267" s="14"/>
      <c r="D267" s="14"/>
      <c r="E267" s="14"/>
      <c r="F267" s="14"/>
    </row>
    <row r="268" spans="1:9" x14ac:dyDescent="0.35">
      <c r="A268" s="6" t="s">
        <v>14</v>
      </c>
      <c r="B268" s="6"/>
      <c r="C268" s="6"/>
      <c r="D268" s="6"/>
      <c r="E268" s="6" t="s">
        <v>10</v>
      </c>
      <c r="F268" s="6"/>
    </row>
    <row r="269" spans="1:9" ht="13.75" customHeight="1" x14ac:dyDescent="0.35">
      <c r="A269" s="12" t="s">
        <v>127</v>
      </c>
      <c r="B269" s="12"/>
      <c r="C269" s="12"/>
      <c r="D269" s="12"/>
      <c r="E269" s="13">
        <v>6</v>
      </c>
      <c r="F269" s="13"/>
      <c r="G269">
        <v>850</v>
      </c>
      <c r="H269">
        <f>SUM(E269*G269)</f>
        <v>5100</v>
      </c>
    </row>
    <row r="270" spans="1:9" ht="15" customHeight="1" x14ac:dyDescent="0.35">
      <c r="E270" s="2"/>
      <c r="F270" s="2"/>
      <c r="H270">
        <f>SUM(H269:H269)</f>
        <v>5100</v>
      </c>
    </row>
    <row r="271" spans="1:9" x14ac:dyDescent="0.35">
      <c r="A271" s="6" t="s">
        <v>119</v>
      </c>
      <c r="B271" s="6"/>
      <c r="C271" s="6"/>
      <c r="D271" s="6"/>
      <c r="E271" s="6" t="s">
        <v>10</v>
      </c>
      <c r="F271" s="7"/>
    </row>
    <row r="272" spans="1:9" ht="15" customHeight="1" x14ac:dyDescent="0.35">
      <c r="A272" s="12" t="s">
        <v>128</v>
      </c>
      <c r="B272" s="12"/>
      <c r="C272" s="12"/>
      <c r="D272" s="12"/>
      <c r="E272" s="13">
        <v>76</v>
      </c>
      <c r="F272" s="13"/>
      <c r="G272">
        <v>10</v>
      </c>
      <c r="H272">
        <f t="shared" ref="H272" si="29">SUM(E272*G272)</f>
        <v>760</v>
      </c>
    </row>
    <row r="273" spans="1:9" ht="15" customHeight="1" x14ac:dyDescent="0.35">
      <c r="E273" s="2"/>
      <c r="F273" s="2"/>
      <c r="H273">
        <f>SUM(H272:H272)</f>
        <v>760</v>
      </c>
    </row>
    <row r="274" spans="1:9" x14ac:dyDescent="0.35">
      <c r="A274" s="6" t="s">
        <v>41</v>
      </c>
      <c r="B274" s="6"/>
      <c r="C274" s="6"/>
      <c r="D274" s="6"/>
      <c r="E274" s="6" t="s">
        <v>10</v>
      </c>
      <c r="F274" s="7"/>
    </row>
    <row r="275" spans="1:9" ht="15" customHeight="1" x14ac:dyDescent="0.35">
      <c r="A275" s="12" t="s">
        <v>129</v>
      </c>
      <c r="B275" s="12"/>
      <c r="C275" s="12"/>
      <c r="D275" s="12"/>
      <c r="E275" s="13">
        <v>26</v>
      </c>
      <c r="F275" s="13"/>
      <c r="G275">
        <v>85</v>
      </c>
      <c r="H275">
        <f t="shared" ref="H275:H277" si="30">SUM(E275*G275)</f>
        <v>2210</v>
      </c>
    </row>
    <row r="276" spans="1:9" x14ac:dyDescent="0.35">
      <c r="A276" s="12" t="s">
        <v>100</v>
      </c>
      <c r="B276" s="12"/>
      <c r="C276" s="12"/>
      <c r="D276" s="12"/>
      <c r="E276" s="13">
        <v>154</v>
      </c>
      <c r="F276" s="13"/>
      <c r="G276">
        <v>10</v>
      </c>
      <c r="H276">
        <f t="shared" si="30"/>
        <v>1540</v>
      </c>
    </row>
    <row r="277" spans="1:9" ht="15" customHeight="1" x14ac:dyDescent="0.35">
      <c r="A277" s="12" t="s">
        <v>130</v>
      </c>
      <c r="B277" s="12"/>
      <c r="C277" s="12"/>
      <c r="D277" s="12"/>
      <c r="E277" s="13">
        <v>686</v>
      </c>
      <c r="F277" s="13"/>
      <c r="G277">
        <v>10</v>
      </c>
      <c r="H277">
        <f t="shared" si="30"/>
        <v>6860</v>
      </c>
    </row>
    <row r="278" spans="1:9" ht="15" customHeight="1" x14ac:dyDescent="0.35">
      <c r="E278" s="2"/>
      <c r="F278" s="2"/>
      <c r="H278">
        <f>SUM(H275:H277)</f>
        <v>10610</v>
      </c>
    </row>
    <row r="279" spans="1:9" x14ac:dyDescent="0.35">
      <c r="A279" s="6" t="s">
        <v>11</v>
      </c>
      <c r="B279" s="6"/>
      <c r="C279" s="6"/>
      <c r="D279" s="6"/>
      <c r="E279" s="6" t="s">
        <v>10</v>
      </c>
      <c r="F279" s="7"/>
    </row>
    <row r="280" spans="1:9" x14ac:dyDescent="0.35">
      <c r="A280" s="12" t="s">
        <v>140</v>
      </c>
      <c r="B280" s="12"/>
      <c r="C280" s="12"/>
      <c r="D280" s="12"/>
      <c r="E280" s="13">
        <v>25</v>
      </c>
      <c r="F280" s="13"/>
      <c r="G280">
        <v>65</v>
      </c>
      <c r="H280">
        <f>SUM(E280*G280)</f>
        <v>1625</v>
      </c>
    </row>
    <row r="281" spans="1:9" ht="15" customHeight="1" x14ac:dyDescent="0.35">
      <c r="E281" s="2"/>
      <c r="F281" s="2"/>
      <c r="H281">
        <f>SUM(H280)</f>
        <v>1625</v>
      </c>
    </row>
    <row r="282" spans="1:9" x14ac:dyDescent="0.35">
      <c r="A282" s="6" t="s">
        <v>86</v>
      </c>
      <c r="B282" s="6"/>
      <c r="C282" s="6"/>
      <c r="D282" s="6"/>
      <c r="E282" s="6" t="s">
        <v>10</v>
      </c>
      <c r="F282" s="7"/>
    </row>
    <row r="283" spans="1:9" x14ac:dyDescent="0.35">
      <c r="A283" s="12" t="s">
        <v>145</v>
      </c>
      <c r="B283" s="12"/>
      <c r="C283" s="12"/>
      <c r="D283" s="12"/>
      <c r="E283" s="13">
        <v>70</v>
      </c>
      <c r="F283" s="13"/>
      <c r="G283">
        <v>65</v>
      </c>
      <c r="H283">
        <f>SUM(E283*G283)</f>
        <v>4550</v>
      </c>
    </row>
    <row r="284" spans="1:9" ht="15" customHeight="1" x14ac:dyDescent="0.35">
      <c r="E284" s="2"/>
      <c r="F284" s="2"/>
      <c r="H284">
        <f>SUM(H283)</f>
        <v>4550</v>
      </c>
    </row>
    <row r="285" spans="1:9" x14ac:dyDescent="0.35">
      <c r="A285" s="6" t="s">
        <v>15</v>
      </c>
      <c r="B285" s="6"/>
      <c r="C285" s="6"/>
      <c r="D285" s="6"/>
      <c r="E285" s="6"/>
      <c r="F285" s="7"/>
      <c r="H285" t="s">
        <v>32</v>
      </c>
      <c r="I285">
        <f>SUM(H270,H273,H278,H281,H284)</f>
        <v>22645</v>
      </c>
    </row>
    <row r="286" spans="1:9" x14ac:dyDescent="0.35">
      <c r="A286" s="8" t="s">
        <v>18</v>
      </c>
      <c r="B286" s="9"/>
      <c r="C286" s="9"/>
      <c r="D286" s="9"/>
      <c r="E286" s="9"/>
      <c r="F286" s="10"/>
    </row>
    <row r="287" spans="1:9" x14ac:dyDescent="0.35">
      <c r="A287" s="8" t="s">
        <v>20</v>
      </c>
      <c r="B287" s="9"/>
      <c r="C287" s="9"/>
      <c r="D287" s="9"/>
      <c r="E287" s="9"/>
      <c r="F287" s="10"/>
    </row>
    <row r="288" spans="1:9" x14ac:dyDescent="0.35">
      <c r="A288" s="8" t="s">
        <v>21</v>
      </c>
      <c r="B288" s="9"/>
      <c r="C288" s="9"/>
      <c r="D288" s="9"/>
      <c r="E288" s="9"/>
      <c r="F288" s="10"/>
    </row>
    <row r="289" spans="1:8" x14ac:dyDescent="0.35">
      <c r="E289" s="2"/>
      <c r="F289" s="2"/>
    </row>
    <row r="290" spans="1:8" x14ac:dyDescent="0.35">
      <c r="A290" s="14" t="s">
        <v>131</v>
      </c>
      <c r="B290" s="14"/>
      <c r="C290" s="14"/>
      <c r="D290" s="14"/>
      <c r="E290" s="14"/>
      <c r="F290" s="14"/>
    </row>
    <row r="291" spans="1:8" x14ac:dyDescent="0.35">
      <c r="A291" s="6" t="s">
        <v>14</v>
      </c>
      <c r="B291" s="6"/>
      <c r="C291" s="6"/>
      <c r="D291" s="6"/>
      <c r="E291" s="6" t="s">
        <v>10</v>
      </c>
      <c r="F291" s="6"/>
    </row>
    <row r="292" spans="1:8" ht="13.75" customHeight="1" x14ac:dyDescent="0.35">
      <c r="A292" s="12" t="s">
        <v>132</v>
      </c>
      <c r="B292" s="12"/>
      <c r="C292" s="12"/>
      <c r="D292" s="12"/>
      <c r="E292" s="13">
        <v>2</v>
      </c>
      <c r="F292" s="13"/>
      <c r="G292">
        <v>6500</v>
      </c>
      <c r="H292">
        <f>SUM(E292*G292)</f>
        <v>13000</v>
      </c>
    </row>
    <row r="293" spans="1:8" ht="13.75" customHeight="1" x14ac:dyDescent="0.35">
      <c r="A293" s="12" t="s">
        <v>43</v>
      </c>
      <c r="B293" s="12"/>
      <c r="C293" s="12"/>
      <c r="D293" s="12"/>
      <c r="E293" s="13">
        <v>1</v>
      </c>
      <c r="F293" s="13"/>
      <c r="G293">
        <v>335</v>
      </c>
      <c r="H293">
        <f>SUM(E293*G293)</f>
        <v>335</v>
      </c>
    </row>
    <row r="294" spans="1:8" ht="15" customHeight="1" x14ac:dyDescent="0.35">
      <c r="E294" s="2"/>
      <c r="F294" s="2"/>
      <c r="H294">
        <f>SUM(H292:H293)</f>
        <v>13335</v>
      </c>
    </row>
    <row r="295" spans="1:8" x14ac:dyDescent="0.35">
      <c r="A295" s="6" t="s">
        <v>30</v>
      </c>
      <c r="B295" s="6"/>
      <c r="C295" s="6"/>
      <c r="D295" s="6"/>
      <c r="E295" s="6" t="s">
        <v>10</v>
      </c>
      <c r="F295" s="7"/>
    </row>
    <row r="296" spans="1:8" ht="15" customHeight="1" x14ac:dyDescent="0.35">
      <c r="A296" s="12" t="s">
        <v>133</v>
      </c>
      <c r="B296" s="12"/>
      <c r="C296" s="12"/>
      <c r="D296" s="12"/>
      <c r="E296" s="13">
        <v>8</v>
      </c>
      <c r="F296" s="13"/>
      <c r="G296">
        <v>10</v>
      </c>
      <c r="H296">
        <f t="shared" ref="H296:H299" si="31">SUM(E296*G296)</f>
        <v>80</v>
      </c>
    </row>
    <row r="297" spans="1:8" x14ac:dyDescent="0.35">
      <c r="A297" s="12" t="s">
        <v>134</v>
      </c>
      <c r="B297" s="12"/>
      <c r="C297" s="12"/>
      <c r="D297" s="12"/>
      <c r="E297" s="13">
        <v>14</v>
      </c>
      <c r="F297" s="13"/>
      <c r="G297">
        <v>10</v>
      </c>
      <c r="H297">
        <f t="shared" si="31"/>
        <v>140</v>
      </c>
    </row>
    <row r="298" spans="1:8" x14ac:dyDescent="0.35">
      <c r="A298" s="12" t="s">
        <v>135</v>
      </c>
      <c r="B298" s="12"/>
      <c r="C298" s="12"/>
      <c r="D298" s="12"/>
      <c r="E298" s="13">
        <v>4</v>
      </c>
      <c r="F298" s="13"/>
      <c r="G298">
        <v>65</v>
      </c>
      <c r="H298">
        <f t="shared" si="31"/>
        <v>260</v>
      </c>
    </row>
    <row r="299" spans="1:8" x14ac:dyDescent="0.35">
      <c r="A299" s="12" t="s">
        <v>52</v>
      </c>
      <c r="B299" s="12"/>
      <c r="C299" s="12"/>
      <c r="D299" s="12"/>
      <c r="E299" s="13">
        <v>75</v>
      </c>
      <c r="F299" s="13"/>
      <c r="G299">
        <v>10</v>
      </c>
      <c r="H299">
        <f t="shared" si="31"/>
        <v>750</v>
      </c>
    </row>
    <row r="300" spans="1:8" ht="15" customHeight="1" x14ac:dyDescent="0.35">
      <c r="E300" s="2"/>
      <c r="F300" s="2"/>
      <c r="H300">
        <f>SUM(H296:H299)</f>
        <v>1230</v>
      </c>
    </row>
    <row r="301" spans="1:8" x14ac:dyDescent="0.35">
      <c r="A301" s="6" t="s">
        <v>41</v>
      </c>
      <c r="B301" s="6"/>
      <c r="C301" s="6"/>
      <c r="D301" s="6"/>
      <c r="E301" s="6" t="s">
        <v>10</v>
      </c>
      <c r="F301" s="7"/>
    </row>
    <row r="302" spans="1:8" ht="15" customHeight="1" x14ac:dyDescent="0.35">
      <c r="A302" s="12" t="s">
        <v>112</v>
      </c>
      <c r="B302" s="12"/>
      <c r="C302" s="12"/>
      <c r="D302" s="12"/>
      <c r="E302" s="13">
        <v>4</v>
      </c>
      <c r="F302" s="13"/>
      <c r="G302">
        <v>15</v>
      </c>
      <c r="H302">
        <f t="shared" ref="H302:H307" si="32">SUM(E302*G302)</f>
        <v>60</v>
      </c>
    </row>
    <row r="303" spans="1:8" x14ac:dyDescent="0.35">
      <c r="A303" s="12" t="s">
        <v>129</v>
      </c>
      <c r="B303" s="12"/>
      <c r="C303" s="12"/>
      <c r="D303" s="12"/>
      <c r="E303" s="13">
        <v>6</v>
      </c>
      <c r="F303" s="13"/>
      <c r="G303">
        <v>85</v>
      </c>
      <c r="H303">
        <f t="shared" si="32"/>
        <v>510</v>
      </c>
    </row>
    <row r="304" spans="1:8" ht="15" customHeight="1" x14ac:dyDescent="0.35">
      <c r="A304" s="12" t="s">
        <v>136</v>
      </c>
      <c r="B304" s="12"/>
      <c r="C304" s="12"/>
      <c r="D304" s="12"/>
      <c r="E304" s="13">
        <v>7</v>
      </c>
      <c r="F304" s="13"/>
      <c r="G304">
        <v>75</v>
      </c>
      <c r="H304">
        <f t="shared" si="32"/>
        <v>525</v>
      </c>
    </row>
    <row r="305" spans="1:9" ht="15" customHeight="1" x14ac:dyDescent="0.35">
      <c r="A305" s="12" t="s">
        <v>100</v>
      </c>
      <c r="B305" s="12"/>
      <c r="C305" s="12"/>
      <c r="D305" s="12"/>
      <c r="E305" s="13">
        <v>12</v>
      </c>
      <c r="F305" s="13"/>
      <c r="G305">
        <v>10</v>
      </c>
      <c r="H305">
        <f t="shared" si="32"/>
        <v>120</v>
      </c>
    </row>
    <row r="306" spans="1:9" x14ac:dyDescent="0.35">
      <c r="A306" s="12" t="s">
        <v>116</v>
      </c>
      <c r="B306" s="12"/>
      <c r="C306" s="12"/>
      <c r="D306" s="12"/>
      <c r="E306" s="13">
        <v>2</v>
      </c>
      <c r="F306" s="13"/>
      <c r="G306">
        <v>125</v>
      </c>
      <c r="H306">
        <f t="shared" si="32"/>
        <v>250</v>
      </c>
    </row>
    <row r="307" spans="1:9" ht="15" customHeight="1" x14ac:dyDescent="0.35">
      <c r="A307" s="12" t="s">
        <v>137</v>
      </c>
      <c r="B307" s="12"/>
      <c r="C307" s="12"/>
      <c r="D307" s="12"/>
      <c r="E307" s="13">
        <v>1</v>
      </c>
      <c r="F307" s="13"/>
      <c r="G307">
        <v>65</v>
      </c>
      <c r="H307">
        <f t="shared" si="32"/>
        <v>65</v>
      </c>
    </row>
    <row r="308" spans="1:9" ht="15" customHeight="1" x14ac:dyDescent="0.35">
      <c r="E308" s="2"/>
      <c r="F308" s="2"/>
      <c r="H308">
        <f>SUM(H302:H307)</f>
        <v>1530</v>
      </c>
    </row>
    <row r="309" spans="1:9" x14ac:dyDescent="0.35">
      <c r="A309" s="6" t="s">
        <v>119</v>
      </c>
      <c r="B309" s="6"/>
      <c r="C309" s="6"/>
      <c r="D309" s="6"/>
      <c r="E309" s="6" t="s">
        <v>10</v>
      </c>
      <c r="F309" s="7"/>
    </row>
    <row r="310" spans="1:9" ht="15" customHeight="1" x14ac:dyDescent="0.35">
      <c r="A310" s="12" t="s">
        <v>61</v>
      </c>
      <c r="B310" s="12"/>
      <c r="C310" s="12"/>
      <c r="D310" s="12"/>
      <c r="E310" s="13">
        <v>40</v>
      </c>
      <c r="F310" s="13"/>
      <c r="G310">
        <v>10</v>
      </c>
      <c r="H310">
        <f t="shared" ref="H310:H312" si="33">SUM(E310*G310)</f>
        <v>400</v>
      </c>
    </row>
    <row r="311" spans="1:9" x14ac:dyDescent="0.35">
      <c r="A311" s="12" t="s">
        <v>107</v>
      </c>
      <c r="B311" s="12"/>
      <c r="C311" s="12"/>
      <c r="D311" s="12"/>
      <c r="E311" s="13">
        <v>65</v>
      </c>
      <c r="F311" s="13"/>
      <c r="G311">
        <v>10</v>
      </c>
      <c r="H311">
        <f t="shared" si="33"/>
        <v>650</v>
      </c>
    </row>
    <row r="312" spans="1:9" ht="15" customHeight="1" x14ac:dyDescent="0.35">
      <c r="A312" s="12" t="s">
        <v>138</v>
      </c>
      <c r="B312" s="12"/>
      <c r="C312" s="12"/>
      <c r="D312" s="12"/>
      <c r="E312" s="13">
        <v>16</v>
      </c>
      <c r="F312" s="13"/>
      <c r="G312">
        <v>10</v>
      </c>
      <c r="H312">
        <f t="shared" si="33"/>
        <v>160</v>
      </c>
    </row>
    <row r="313" spans="1:9" ht="15" customHeight="1" x14ac:dyDescent="0.35">
      <c r="E313" s="2"/>
      <c r="F313" s="2"/>
      <c r="H313">
        <f>SUM(H310:H312)</f>
        <v>1210</v>
      </c>
    </row>
    <row r="314" spans="1:9" x14ac:dyDescent="0.35">
      <c r="A314" s="6" t="s">
        <v>11</v>
      </c>
      <c r="B314" s="6"/>
      <c r="C314" s="6"/>
      <c r="D314" s="6"/>
      <c r="E314" s="6" t="s">
        <v>10</v>
      </c>
      <c r="F314" s="7"/>
    </row>
    <row r="315" spans="1:9" x14ac:dyDescent="0.35">
      <c r="A315" s="12" t="s">
        <v>140</v>
      </c>
      <c r="B315" s="12"/>
      <c r="C315" s="12"/>
      <c r="D315" s="12"/>
      <c r="E315" s="13">
        <v>25</v>
      </c>
      <c r="F315" s="13"/>
      <c r="G315">
        <v>45</v>
      </c>
      <c r="H315">
        <f>SUM(E315*G315)</f>
        <v>1125</v>
      </c>
    </row>
    <row r="316" spans="1:9" ht="15" customHeight="1" x14ac:dyDescent="0.35">
      <c r="E316" s="2"/>
      <c r="F316" s="2"/>
      <c r="H316">
        <f>SUM(H315)</f>
        <v>1125</v>
      </c>
    </row>
    <row r="317" spans="1:9" x14ac:dyDescent="0.35">
      <c r="A317" s="6" t="s">
        <v>86</v>
      </c>
      <c r="B317" s="6"/>
      <c r="C317" s="6"/>
      <c r="D317" s="6"/>
      <c r="E317" s="6" t="s">
        <v>10</v>
      </c>
      <c r="F317" s="7"/>
    </row>
    <row r="318" spans="1:9" x14ac:dyDescent="0.35">
      <c r="A318" s="12" t="s">
        <v>145</v>
      </c>
      <c r="B318" s="12"/>
      <c r="C318" s="12"/>
      <c r="D318" s="12"/>
      <c r="E318" s="13">
        <v>25</v>
      </c>
      <c r="F318" s="13"/>
      <c r="G318">
        <v>65</v>
      </c>
      <c r="H318">
        <f>SUM(E318*G318)</f>
        <v>1625</v>
      </c>
    </row>
    <row r="319" spans="1:9" ht="15" customHeight="1" x14ac:dyDescent="0.35">
      <c r="E319" s="2"/>
      <c r="F319" s="2"/>
      <c r="H319">
        <f>SUM(H318)</f>
        <v>1625</v>
      </c>
    </row>
    <row r="320" spans="1:9" x14ac:dyDescent="0.35">
      <c r="A320" s="6" t="s">
        <v>15</v>
      </c>
      <c r="B320" s="6"/>
      <c r="C320" s="6"/>
      <c r="D320" s="6"/>
      <c r="E320" s="6"/>
      <c r="F320" s="7"/>
      <c r="H320" t="s">
        <v>32</v>
      </c>
      <c r="I320">
        <f>SUM(H294,H300,H308,H313,H316,H319)</f>
        <v>20055</v>
      </c>
    </row>
    <row r="321" spans="1:9" x14ac:dyDescent="0.35">
      <c r="A321" s="8" t="s">
        <v>18</v>
      </c>
      <c r="B321" s="9"/>
      <c r="C321" s="9"/>
      <c r="D321" s="9"/>
      <c r="E321" s="9"/>
      <c r="F321" s="10"/>
    </row>
    <row r="322" spans="1:9" x14ac:dyDescent="0.35">
      <c r="A322" s="8" t="s">
        <v>20</v>
      </c>
      <c r="B322" s="9"/>
      <c r="C322" s="9"/>
      <c r="D322" s="9"/>
      <c r="E322" s="9"/>
      <c r="F322" s="10"/>
    </row>
    <row r="323" spans="1:9" x14ac:dyDescent="0.35">
      <c r="A323" s="8" t="s">
        <v>21</v>
      </c>
      <c r="B323" s="9"/>
      <c r="C323" s="9"/>
      <c r="D323" s="9"/>
      <c r="E323" s="9"/>
      <c r="F323" s="10"/>
    </row>
    <row r="324" spans="1:9" ht="15" thickBot="1" x14ac:dyDescent="0.4">
      <c r="A324" s="1"/>
      <c r="B324" s="1"/>
      <c r="C324" s="1"/>
      <c r="D324" s="1"/>
      <c r="E324" s="1"/>
      <c r="F324" s="1"/>
    </row>
    <row r="325" spans="1:9" x14ac:dyDescent="0.35">
      <c r="A325" s="16" t="s">
        <v>12</v>
      </c>
      <c r="B325" s="17"/>
      <c r="C325" s="17"/>
      <c r="D325" s="18"/>
      <c r="E325" s="16">
        <v>662200</v>
      </c>
      <c r="F325" s="18"/>
    </row>
    <row r="326" spans="1:9" x14ac:dyDescent="0.35">
      <c r="A326" s="3"/>
      <c r="B326" s="3"/>
      <c r="C326" s="3"/>
      <c r="D326" s="3"/>
      <c r="E326" s="3"/>
      <c r="F326" s="3"/>
    </row>
    <row r="327" spans="1:9" x14ac:dyDescent="0.35">
      <c r="A327" s="15" t="s">
        <v>13</v>
      </c>
      <c r="B327" s="15"/>
      <c r="C327" s="15"/>
      <c r="D327" s="15"/>
      <c r="E327" s="15"/>
      <c r="F327" s="15"/>
      <c r="H327" t="s">
        <v>12</v>
      </c>
      <c r="I327">
        <f>SUM(I182,I228,I262,I285,I320)</f>
        <v>317754</v>
      </c>
    </row>
    <row r="328" spans="1:9" x14ac:dyDescent="0.35">
      <c r="A328" s="8" t="s">
        <v>23</v>
      </c>
      <c r="B328" s="9"/>
      <c r="C328" s="9"/>
      <c r="D328" s="9"/>
      <c r="E328" s="9"/>
      <c r="F328" s="10"/>
      <c r="H328" t="s">
        <v>146</v>
      </c>
      <c r="I328">
        <v>55000</v>
      </c>
    </row>
    <row r="329" spans="1:9" x14ac:dyDescent="0.35">
      <c r="A329" s="8" t="s">
        <v>24</v>
      </c>
      <c r="B329" s="9"/>
      <c r="C329" s="9"/>
      <c r="D329" s="9"/>
      <c r="E329" s="9"/>
      <c r="F329" s="10"/>
      <c r="H329" t="s">
        <v>31</v>
      </c>
      <c r="I329">
        <v>132000</v>
      </c>
    </row>
    <row r="330" spans="1:9" x14ac:dyDescent="0.35">
      <c r="A330" s="8" t="s">
        <v>25</v>
      </c>
      <c r="B330" s="9"/>
      <c r="C330" s="9"/>
      <c r="D330" s="9"/>
      <c r="E330" s="9"/>
      <c r="F330" s="10"/>
      <c r="H330" t="s">
        <v>147</v>
      </c>
      <c r="I330">
        <v>25000</v>
      </c>
    </row>
    <row r="331" spans="1:9" x14ac:dyDescent="0.35">
      <c r="A331" s="8" t="s">
        <v>26</v>
      </c>
      <c r="B331" s="9"/>
      <c r="C331" s="9"/>
      <c r="D331" s="9"/>
      <c r="E331" s="9"/>
      <c r="F331" s="10"/>
    </row>
    <row r="332" spans="1:9" x14ac:dyDescent="0.35">
      <c r="A332" s="8" t="s">
        <v>27</v>
      </c>
      <c r="B332" s="9"/>
      <c r="C332" s="9"/>
      <c r="D332" s="9"/>
      <c r="E332" s="9"/>
      <c r="F332" s="10"/>
      <c r="H332" t="s">
        <v>32</v>
      </c>
      <c r="I332">
        <f>SUM(I327:I330)</f>
        <v>529754</v>
      </c>
    </row>
    <row r="333" spans="1:9" x14ac:dyDescent="0.35">
      <c r="A333" s="8" t="s">
        <v>28</v>
      </c>
      <c r="B333" s="9"/>
      <c r="C333" s="9"/>
      <c r="D333" s="9"/>
      <c r="E333" s="9"/>
      <c r="F333" s="10"/>
      <c r="H333" t="s">
        <v>33</v>
      </c>
      <c r="I333">
        <f>SUM(I332*1.25)</f>
        <v>662192.5</v>
      </c>
    </row>
    <row r="334" spans="1:9" x14ac:dyDescent="0.35">
      <c r="A334" s="8" t="s">
        <v>29</v>
      </c>
      <c r="B334" s="9"/>
      <c r="C334" s="9"/>
      <c r="D334" s="9"/>
      <c r="E334" s="9"/>
      <c r="F334" s="10"/>
    </row>
    <row r="335" spans="1:9" x14ac:dyDescent="0.35">
      <c r="A335" s="8" t="s">
        <v>34</v>
      </c>
      <c r="B335" s="9"/>
      <c r="C335" s="9"/>
      <c r="D335" s="9"/>
      <c r="E335" s="9"/>
      <c r="F335" s="10"/>
    </row>
    <row r="336" spans="1:9" x14ac:dyDescent="0.35">
      <c r="A336" s="8" t="s">
        <v>36</v>
      </c>
      <c r="B336" s="9"/>
      <c r="C336" s="9"/>
      <c r="D336" s="9"/>
      <c r="E336" s="9"/>
      <c r="F336" s="10"/>
    </row>
    <row r="337" spans="1:6" x14ac:dyDescent="0.35">
      <c r="A337" s="8" t="s">
        <v>63</v>
      </c>
      <c r="B337" s="9"/>
      <c r="C337" s="9"/>
      <c r="D337" s="9"/>
      <c r="E337" s="9"/>
      <c r="F337" s="10"/>
    </row>
    <row r="338" spans="1:6" x14ac:dyDescent="0.35">
      <c r="A338" s="8" t="s">
        <v>65</v>
      </c>
      <c r="B338" s="9"/>
      <c r="C338" s="9"/>
      <c r="D338" s="9"/>
      <c r="E338" s="9"/>
      <c r="F338" s="10"/>
    </row>
    <row r="339" spans="1:6" x14ac:dyDescent="0.35">
      <c r="A339" s="8" t="s">
        <v>68</v>
      </c>
      <c r="B339" s="9"/>
      <c r="C339" s="9"/>
      <c r="D339" s="9"/>
      <c r="E339" s="9"/>
      <c r="F339" s="10"/>
    </row>
    <row r="340" spans="1:6" x14ac:dyDescent="0.35">
      <c r="A340" s="8" t="s">
        <v>64</v>
      </c>
      <c r="B340" s="9"/>
      <c r="C340" s="9"/>
      <c r="D340" s="9"/>
      <c r="E340" s="9"/>
      <c r="F340" s="10"/>
    </row>
    <row r="341" spans="1:6" x14ac:dyDescent="0.35">
      <c r="A341" s="8" t="s">
        <v>66</v>
      </c>
      <c r="B341" s="9"/>
      <c r="C341" s="9"/>
      <c r="D341" s="9"/>
      <c r="E341" s="9"/>
      <c r="F341" s="10"/>
    </row>
    <row r="342" spans="1:6" x14ac:dyDescent="0.35">
      <c r="A342" s="8" t="s">
        <v>67</v>
      </c>
      <c r="B342" s="9"/>
      <c r="C342" s="9"/>
      <c r="D342" s="9"/>
      <c r="E342" s="9"/>
      <c r="F342" s="10"/>
    </row>
  </sheetData>
  <mergeCells count="470">
    <mergeCell ref="A53:F53"/>
    <mergeCell ref="A50:F50"/>
    <mergeCell ref="A70:D70"/>
    <mergeCell ref="E70:F70"/>
    <mergeCell ref="A133:F133"/>
    <mergeCell ref="A134:F134"/>
    <mergeCell ref="A33:D33"/>
    <mergeCell ref="E33:F33"/>
    <mergeCell ref="A130:F130"/>
    <mergeCell ref="A129:F129"/>
    <mergeCell ref="A127:F127"/>
    <mergeCell ref="A128:F128"/>
    <mergeCell ref="A121:F121"/>
    <mergeCell ref="A122:F122"/>
    <mergeCell ref="A123:F123"/>
    <mergeCell ref="A125:F125"/>
    <mergeCell ref="A124:F124"/>
    <mergeCell ref="A126:F126"/>
    <mergeCell ref="A81:D81"/>
    <mergeCell ref="E81:F81"/>
    <mergeCell ref="A11:D11"/>
    <mergeCell ref="E11:F11"/>
    <mergeCell ref="A34:D34"/>
    <mergeCell ref="E34:F34"/>
    <mergeCell ref="A35:D35"/>
    <mergeCell ref="E35:F35"/>
    <mergeCell ref="A52:F52"/>
    <mergeCell ref="A51:F51"/>
    <mergeCell ref="A37:D37"/>
    <mergeCell ref="E37:F37"/>
    <mergeCell ref="A38:D38"/>
    <mergeCell ref="A43:D43"/>
    <mergeCell ref="E43:F43"/>
    <mergeCell ref="A44:D44"/>
    <mergeCell ref="E38:F38"/>
    <mergeCell ref="A46:F46"/>
    <mergeCell ref="A47:F47"/>
    <mergeCell ref="A48:F48"/>
    <mergeCell ref="A49:F49"/>
    <mergeCell ref="E44:F44"/>
    <mergeCell ref="A40:D40"/>
    <mergeCell ref="E40:F40"/>
    <mergeCell ref="A41:D41"/>
    <mergeCell ref="E41:F41"/>
    <mergeCell ref="B6:F6"/>
    <mergeCell ref="A1:F1"/>
    <mergeCell ref="C2:F2"/>
    <mergeCell ref="C3:F3"/>
    <mergeCell ref="C4:F4"/>
    <mergeCell ref="C5:F5"/>
    <mergeCell ref="A9:D9"/>
    <mergeCell ref="E9:F9"/>
    <mergeCell ref="A10:D10"/>
    <mergeCell ref="E10:F10"/>
    <mergeCell ref="A12:D12"/>
    <mergeCell ref="E12:F12"/>
    <mergeCell ref="A13:D13"/>
    <mergeCell ref="E13:F13"/>
    <mergeCell ref="A18:D18"/>
    <mergeCell ref="E18:F18"/>
    <mergeCell ref="A15:D15"/>
    <mergeCell ref="E15:F15"/>
    <mergeCell ref="A16:D16"/>
    <mergeCell ref="A17:D17"/>
    <mergeCell ref="E17:F17"/>
    <mergeCell ref="E16:F16"/>
    <mergeCell ref="A23:D23"/>
    <mergeCell ref="E23:F23"/>
    <mergeCell ref="A24:D24"/>
    <mergeCell ref="E24:F24"/>
    <mergeCell ref="A25:D25"/>
    <mergeCell ref="E25:F25"/>
    <mergeCell ref="A20:D20"/>
    <mergeCell ref="E20:F20"/>
    <mergeCell ref="A19:D19"/>
    <mergeCell ref="E19:F19"/>
    <mergeCell ref="A22:D22"/>
    <mergeCell ref="E22:F22"/>
    <mergeCell ref="A29:D29"/>
    <mergeCell ref="E29:F29"/>
    <mergeCell ref="A30:D30"/>
    <mergeCell ref="E30:F30"/>
    <mergeCell ref="A31:D31"/>
    <mergeCell ref="E31:F31"/>
    <mergeCell ref="A26:D26"/>
    <mergeCell ref="E26:F26"/>
    <mergeCell ref="A27:D27"/>
    <mergeCell ref="E27:F27"/>
    <mergeCell ref="A28:D28"/>
    <mergeCell ref="E28:F28"/>
    <mergeCell ref="E65:F65"/>
    <mergeCell ref="A66:D66"/>
    <mergeCell ref="E66:F66"/>
    <mergeCell ref="A67:D67"/>
    <mergeCell ref="E67:F67"/>
    <mergeCell ref="A131:F131"/>
    <mergeCell ref="A132:F132"/>
    <mergeCell ref="A135:F135"/>
    <mergeCell ref="A56:D56"/>
    <mergeCell ref="E56:F56"/>
    <mergeCell ref="A57:D57"/>
    <mergeCell ref="E57:F57"/>
    <mergeCell ref="A59:D59"/>
    <mergeCell ref="E59:F59"/>
    <mergeCell ref="A60:D60"/>
    <mergeCell ref="E60:F60"/>
    <mergeCell ref="A64:D64"/>
    <mergeCell ref="E64:F64"/>
    <mergeCell ref="A65:D65"/>
    <mergeCell ref="A71:D71"/>
    <mergeCell ref="E71:F71"/>
    <mergeCell ref="A72:D72"/>
    <mergeCell ref="E72:F72"/>
    <mergeCell ref="A73:D73"/>
    <mergeCell ref="E73:F73"/>
    <mergeCell ref="A68:D68"/>
    <mergeCell ref="E68:F68"/>
    <mergeCell ref="A69:D69"/>
    <mergeCell ref="E69:F69"/>
    <mergeCell ref="A80:D80"/>
    <mergeCell ref="E80:F80"/>
    <mergeCell ref="A77:D77"/>
    <mergeCell ref="E77:F77"/>
    <mergeCell ref="A78:D78"/>
    <mergeCell ref="E78:F78"/>
    <mergeCell ref="A74:D74"/>
    <mergeCell ref="E74:F74"/>
    <mergeCell ref="A75:D75"/>
    <mergeCell ref="E75:F75"/>
    <mergeCell ref="A76:D76"/>
    <mergeCell ref="E76:F76"/>
    <mergeCell ref="A87:F87"/>
    <mergeCell ref="A88:F88"/>
    <mergeCell ref="A86:F86"/>
    <mergeCell ref="A83:D83"/>
    <mergeCell ref="E83:F83"/>
    <mergeCell ref="A84:D84"/>
    <mergeCell ref="E84:F84"/>
    <mergeCell ref="E102:F102"/>
    <mergeCell ref="A103:D103"/>
    <mergeCell ref="E103:F103"/>
    <mergeCell ref="A99:D99"/>
    <mergeCell ref="E99:F99"/>
    <mergeCell ref="A100:D100"/>
    <mergeCell ref="E100:F100"/>
    <mergeCell ref="A55:F55"/>
    <mergeCell ref="A61:D61"/>
    <mergeCell ref="E61:F61"/>
    <mergeCell ref="A62:D62"/>
    <mergeCell ref="E62:F62"/>
    <mergeCell ref="A89:F89"/>
    <mergeCell ref="A91:F91"/>
    <mergeCell ref="A92:D92"/>
    <mergeCell ref="E92:F92"/>
    <mergeCell ref="A93:D93"/>
    <mergeCell ref="E93:F93"/>
    <mergeCell ref="A95:D95"/>
    <mergeCell ref="E95:F95"/>
    <mergeCell ref="A96:D96"/>
    <mergeCell ref="E96:F96"/>
    <mergeCell ref="A97:D97"/>
    <mergeCell ref="E97:F97"/>
    <mergeCell ref="A8:F8"/>
    <mergeCell ref="A139:F139"/>
    <mergeCell ref="A114:F114"/>
    <mergeCell ref="A115:F115"/>
    <mergeCell ref="A116:F116"/>
    <mergeCell ref="A111:D111"/>
    <mergeCell ref="E111:F111"/>
    <mergeCell ref="A112:D112"/>
    <mergeCell ref="E112:F112"/>
    <mergeCell ref="A108:D108"/>
    <mergeCell ref="E108:F108"/>
    <mergeCell ref="A109:D109"/>
    <mergeCell ref="E109:F109"/>
    <mergeCell ref="A105:D105"/>
    <mergeCell ref="E105:F105"/>
    <mergeCell ref="A106:D106"/>
    <mergeCell ref="E106:F106"/>
    <mergeCell ref="A101:D101"/>
    <mergeCell ref="E101:F101"/>
    <mergeCell ref="A102:D102"/>
    <mergeCell ref="A142:D142"/>
    <mergeCell ref="E142:F142"/>
    <mergeCell ref="A144:D144"/>
    <mergeCell ref="E144:F144"/>
    <mergeCell ref="A140:D140"/>
    <mergeCell ref="E140:F140"/>
    <mergeCell ref="A141:D141"/>
    <mergeCell ref="E141:F141"/>
    <mergeCell ref="A117:F117"/>
    <mergeCell ref="A119:D119"/>
    <mergeCell ref="E119:F119"/>
    <mergeCell ref="A136:F136"/>
    <mergeCell ref="E150:F150"/>
    <mergeCell ref="A151:D151"/>
    <mergeCell ref="E151:F151"/>
    <mergeCell ref="A152:D152"/>
    <mergeCell ref="E152:F152"/>
    <mergeCell ref="A149:D149"/>
    <mergeCell ref="E149:F149"/>
    <mergeCell ref="A145:D145"/>
    <mergeCell ref="E145:F145"/>
    <mergeCell ref="A146:D146"/>
    <mergeCell ref="E146:F146"/>
    <mergeCell ref="A147:D147"/>
    <mergeCell ref="E147:F147"/>
    <mergeCell ref="A169:D169"/>
    <mergeCell ref="E169:F169"/>
    <mergeCell ref="A170:D170"/>
    <mergeCell ref="E170:F170"/>
    <mergeCell ref="A172:D172"/>
    <mergeCell ref="E172:F172"/>
    <mergeCell ref="A165:D165"/>
    <mergeCell ref="E165:F165"/>
    <mergeCell ref="A166:D166"/>
    <mergeCell ref="E166:F166"/>
    <mergeCell ref="A167:D167"/>
    <mergeCell ref="E167:F167"/>
    <mergeCell ref="A178:F178"/>
    <mergeCell ref="A179:F179"/>
    <mergeCell ref="A180:F180"/>
    <mergeCell ref="A181:F181"/>
    <mergeCell ref="A182:F182"/>
    <mergeCell ref="A173:D173"/>
    <mergeCell ref="E173:F173"/>
    <mergeCell ref="A175:D175"/>
    <mergeCell ref="E175:F175"/>
    <mergeCell ref="A176:D176"/>
    <mergeCell ref="E176:F176"/>
    <mergeCell ref="A189:D189"/>
    <mergeCell ref="E189:F189"/>
    <mergeCell ref="A192:D192"/>
    <mergeCell ref="E192:F192"/>
    <mergeCell ref="A193:D193"/>
    <mergeCell ref="E193:F193"/>
    <mergeCell ref="A183:F183"/>
    <mergeCell ref="A184:F184"/>
    <mergeCell ref="A185:F185"/>
    <mergeCell ref="A187:F187"/>
    <mergeCell ref="A188:D188"/>
    <mergeCell ref="E188:F188"/>
    <mergeCell ref="A200:D200"/>
    <mergeCell ref="E200:F200"/>
    <mergeCell ref="A201:D201"/>
    <mergeCell ref="E201:F201"/>
    <mergeCell ref="A202:D202"/>
    <mergeCell ref="E202:F202"/>
    <mergeCell ref="A194:D194"/>
    <mergeCell ref="E194:F194"/>
    <mergeCell ref="A195:D195"/>
    <mergeCell ref="E195:F195"/>
    <mergeCell ref="A199:D199"/>
    <mergeCell ref="E199:F199"/>
    <mergeCell ref="A197:D197"/>
    <mergeCell ref="E197:F197"/>
    <mergeCell ref="A209:D209"/>
    <mergeCell ref="E209:F209"/>
    <mergeCell ref="A206:D206"/>
    <mergeCell ref="E206:F206"/>
    <mergeCell ref="A207:D207"/>
    <mergeCell ref="E207:F207"/>
    <mergeCell ref="A208:D208"/>
    <mergeCell ref="E208:F208"/>
    <mergeCell ref="A203:D203"/>
    <mergeCell ref="E203:F203"/>
    <mergeCell ref="A204:D204"/>
    <mergeCell ref="E204:F204"/>
    <mergeCell ref="A205:D205"/>
    <mergeCell ref="E205:F205"/>
    <mergeCell ref="A219:D219"/>
    <mergeCell ref="E219:F219"/>
    <mergeCell ref="A211:D211"/>
    <mergeCell ref="E211:F211"/>
    <mergeCell ref="A212:D212"/>
    <mergeCell ref="E212:F212"/>
    <mergeCell ref="A214:D214"/>
    <mergeCell ref="E214:F214"/>
    <mergeCell ref="A215:D215"/>
    <mergeCell ref="E215:F215"/>
    <mergeCell ref="A216:D216"/>
    <mergeCell ref="E216:F216"/>
    <mergeCell ref="A225:D225"/>
    <mergeCell ref="E225:F225"/>
    <mergeCell ref="A226:D226"/>
    <mergeCell ref="E226:F226"/>
    <mergeCell ref="A228:F228"/>
    <mergeCell ref="A220:D220"/>
    <mergeCell ref="E220:F220"/>
    <mergeCell ref="A222:D222"/>
    <mergeCell ref="E222:F222"/>
    <mergeCell ref="A223:D223"/>
    <mergeCell ref="E223:F223"/>
    <mergeCell ref="A235:D235"/>
    <mergeCell ref="E235:F235"/>
    <mergeCell ref="A238:D238"/>
    <mergeCell ref="E238:F238"/>
    <mergeCell ref="A239:D239"/>
    <mergeCell ref="E239:F239"/>
    <mergeCell ref="A229:F229"/>
    <mergeCell ref="A230:F230"/>
    <mergeCell ref="A231:F231"/>
    <mergeCell ref="A233:F233"/>
    <mergeCell ref="A234:D234"/>
    <mergeCell ref="E234:F234"/>
    <mergeCell ref="A244:D244"/>
    <mergeCell ref="E244:F244"/>
    <mergeCell ref="A245:D245"/>
    <mergeCell ref="E245:F245"/>
    <mergeCell ref="A246:D246"/>
    <mergeCell ref="E246:F246"/>
    <mergeCell ref="A240:D240"/>
    <mergeCell ref="E240:F240"/>
    <mergeCell ref="A242:D242"/>
    <mergeCell ref="E242:F242"/>
    <mergeCell ref="A243:D243"/>
    <mergeCell ref="E243:F243"/>
    <mergeCell ref="E254:F254"/>
    <mergeCell ref="A256:D256"/>
    <mergeCell ref="E256:F256"/>
    <mergeCell ref="A257:D257"/>
    <mergeCell ref="E257:F257"/>
    <mergeCell ref="A249:D249"/>
    <mergeCell ref="E249:F249"/>
    <mergeCell ref="A250:D250"/>
    <mergeCell ref="E250:F250"/>
    <mergeCell ref="A253:D253"/>
    <mergeCell ref="E253:F253"/>
    <mergeCell ref="A190:D190"/>
    <mergeCell ref="E190:F190"/>
    <mergeCell ref="A196:D196"/>
    <mergeCell ref="E196:F196"/>
    <mergeCell ref="A337:F337"/>
    <mergeCell ref="A338:F338"/>
    <mergeCell ref="A339:F339"/>
    <mergeCell ref="A340:F340"/>
    <mergeCell ref="A341:F341"/>
    <mergeCell ref="A332:F332"/>
    <mergeCell ref="A333:F333"/>
    <mergeCell ref="A334:F334"/>
    <mergeCell ref="A335:F335"/>
    <mergeCell ref="A336:F336"/>
    <mergeCell ref="A327:F327"/>
    <mergeCell ref="A328:F328"/>
    <mergeCell ref="A329:F329"/>
    <mergeCell ref="A330:F330"/>
    <mergeCell ref="A331:F331"/>
    <mergeCell ref="A263:F263"/>
    <mergeCell ref="A264:F264"/>
    <mergeCell ref="A265:F265"/>
    <mergeCell ref="A325:D325"/>
    <mergeCell ref="E325:F325"/>
    <mergeCell ref="A138:F138"/>
    <mergeCell ref="A158:D158"/>
    <mergeCell ref="E158:F158"/>
    <mergeCell ref="A161:D161"/>
    <mergeCell ref="E161:F161"/>
    <mergeCell ref="A162:D162"/>
    <mergeCell ref="E162:F162"/>
    <mergeCell ref="A163:D163"/>
    <mergeCell ref="E163:F163"/>
    <mergeCell ref="A159:D159"/>
    <mergeCell ref="E159:F159"/>
    <mergeCell ref="A156:D156"/>
    <mergeCell ref="E156:F156"/>
    <mergeCell ref="A157:D157"/>
    <mergeCell ref="E157:F157"/>
    <mergeCell ref="A153:D153"/>
    <mergeCell ref="E153:F153"/>
    <mergeCell ref="A154:D154"/>
    <mergeCell ref="E154:F154"/>
    <mergeCell ref="A155:D155"/>
    <mergeCell ref="E155:F155"/>
    <mergeCell ref="A150:D150"/>
    <mergeCell ref="A217:D217"/>
    <mergeCell ref="E217:F217"/>
    <mergeCell ref="A236:D236"/>
    <mergeCell ref="E236:F236"/>
    <mergeCell ref="A251:D251"/>
    <mergeCell ref="E251:F251"/>
    <mergeCell ref="A247:D247"/>
    <mergeCell ref="E247:F247"/>
    <mergeCell ref="A342:F342"/>
    <mergeCell ref="A267:F267"/>
    <mergeCell ref="A268:D268"/>
    <mergeCell ref="E268:F268"/>
    <mergeCell ref="A269:D269"/>
    <mergeCell ref="E269:F269"/>
    <mergeCell ref="A271:D271"/>
    <mergeCell ref="E271:F271"/>
    <mergeCell ref="A272:D272"/>
    <mergeCell ref="E272:F272"/>
    <mergeCell ref="A259:D259"/>
    <mergeCell ref="E259:F259"/>
    <mergeCell ref="A260:D260"/>
    <mergeCell ref="E260:F260"/>
    <mergeCell ref="A262:F262"/>
    <mergeCell ref="A254:D254"/>
    <mergeCell ref="A279:D279"/>
    <mergeCell ref="E279:F279"/>
    <mergeCell ref="A280:D280"/>
    <mergeCell ref="E280:F280"/>
    <mergeCell ref="A276:D276"/>
    <mergeCell ref="E276:F276"/>
    <mergeCell ref="A277:D277"/>
    <mergeCell ref="E277:F277"/>
    <mergeCell ref="A274:D274"/>
    <mergeCell ref="E274:F274"/>
    <mergeCell ref="A275:D275"/>
    <mergeCell ref="E275:F275"/>
    <mergeCell ref="A285:F285"/>
    <mergeCell ref="A286:F286"/>
    <mergeCell ref="A287:F287"/>
    <mergeCell ref="A282:D282"/>
    <mergeCell ref="E282:F282"/>
    <mergeCell ref="A283:D283"/>
    <mergeCell ref="E283:F283"/>
    <mergeCell ref="A293:D293"/>
    <mergeCell ref="E293:F293"/>
    <mergeCell ref="A295:D295"/>
    <mergeCell ref="E295:F295"/>
    <mergeCell ref="A296:D296"/>
    <mergeCell ref="E296:F296"/>
    <mergeCell ref="A288:F288"/>
    <mergeCell ref="A290:F290"/>
    <mergeCell ref="A291:D291"/>
    <mergeCell ref="E291:F291"/>
    <mergeCell ref="A292:D292"/>
    <mergeCell ref="E292:F292"/>
    <mergeCell ref="A301:D301"/>
    <mergeCell ref="E301:F301"/>
    <mergeCell ref="A302:D302"/>
    <mergeCell ref="E302:F302"/>
    <mergeCell ref="A297:D297"/>
    <mergeCell ref="E297:F297"/>
    <mergeCell ref="A298:D298"/>
    <mergeCell ref="E298:F298"/>
    <mergeCell ref="A299:D299"/>
    <mergeCell ref="E299:F299"/>
    <mergeCell ref="E309:F309"/>
    <mergeCell ref="A306:D306"/>
    <mergeCell ref="E306:F306"/>
    <mergeCell ref="A307:D307"/>
    <mergeCell ref="E307:F307"/>
    <mergeCell ref="A303:D303"/>
    <mergeCell ref="E303:F303"/>
    <mergeCell ref="A304:D304"/>
    <mergeCell ref="E304:F304"/>
    <mergeCell ref="A305:D305"/>
    <mergeCell ref="E305:F305"/>
    <mergeCell ref="A320:F320"/>
    <mergeCell ref="A321:F321"/>
    <mergeCell ref="A322:F322"/>
    <mergeCell ref="A323:F323"/>
    <mergeCell ref="A7:F7"/>
    <mergeCell ref="A318:D318"/>
    <mergeCell ref="E318:F318"/>
    <mergeCell ref="A314:D314"/>
    <mergeCell ref="E314:F314"/>
    <mergeCell ref="A315:D315"/>
    <mergeCell ref="E315:F315"/>
    <mergeCell ref="A317:D317"/>
    <mergeCell ref="E317:F317"/>
    <mergeCell ref="A310:D310"/>
    <mergeCell ref="E310:F310"/>
    <mergeCell ref="A311:D311"/>
    <mergeCell ref="E311:F311"/>
    <mergeCell ref="A312:D312"/>
    <mergeCell ref="E312:F312"/>
    <mergeCell ref="A309:D30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2021-10-28T02:06:15Z</dcterms:modified>
</cp:coreProperties>
</file>