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66A25CAA-C699-48CE-ACC7-3740C1AED17D}" xr6:coauthVersionLast="46" xr6:coauthVersionMax="46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5" i="1" l="1"/>
  <c r="I90" i="1" s="1"/>
  <c r="I69" i="1"/>
  <c r="I64" i="1"/>
  <c r="I24" i="1"/>
  <c r="I19" i="1"/>
  <c r="H83" i="1"/>
  <c r="H80" i="1"/>
  <c r="H84" i="1" s="1"/>
  <c r="H77" i="1"/>
  <c r="H74" i="1"/>
  <c r="H73" i="1"/>
  <c r="H72" i="1"/>
  <c r="H62" i="1"/>
  <c r="H63" i="1" s="1"/>
  <c r="H59" i="1"/>
  <c r="H60" i="1" s="1"/>
  <c r="H50" i="1"/>
  <c r="H49" i="1"/>
  <c r="H48" i="1"/>
  <c r="H56" i="1"/>
  <c r="H57" i="1" s="1"/>
  <c r="H53" i="1"/>
  <c r="H54" i="1" s="1"/>
  <c r="H47" i="1"/>
  <c r="H46" i="1"/>
  <c r="H45" i="1"/>
  <c r="H35" i="1"/>
  <c r="H36" i="1" s="1"/>
  <c r="H32" i="1"/>
  <c r="H29" i="1"/>
  <c r="H28" i="1"/>
  <c r="H27" i="1"/>
  <c r="H51" i="1" l="1"/>
  <c r="H75" i="1"/>
  <c r="H81" i="1"/>
  <c r="H30" i="1"/>
  <c r="H33" i="1"/>
  <c r="I37" i="1" s="1"/>
  <c r="I42" i="1" s="1"/>
  <c r="H11" i="1"/>
  <c r="H17" i="1" l="1"/>
  <c r="H18" i="1" s="1"/>
  <c r="H14" i="1"/>
  <c r="H10" i="1"/>
  <c r="H9" i="1"/>
  <c r="H12" i="1" l="1"/>
  <c r="H15" i="1"/>
</calcChain>
</file>

<file path=xl/sharedStrings.xml><?xml version="1.0" encoding="utf-8"?>
<sst xmlns="http://schemas.openxmlformats.org/spreadsheetml/2006/main" count="113" uniqueCount="47">
  <si>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</si>
  <si>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</si>
  <si>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</si>
  <si>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</si>
  <si>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</si>
  <si>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</si>
  <si>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</si>
  <si>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</si>
  <si>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</si>
  <si>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</si>
  <si>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</si>
  <si>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</si>
  <si>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</si>
  <si>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Trees</t>
  </si>
  <si>
    <t>Irrigation</t>
  </si>
  <si>
    <t>Shrubs</t>
  </si>
  <si>
    <t>IRR</t>
  </si>
  <si>
    <t xml:space="preserve">Total </t>
  </si>
  <si>
    <t>Proposed North Parking Lot</t>
  </si>
  <si>
    <t>36" Box Mulga</t>
  </si>
  <si>
    <t>36" Box Red Push Pistache</t>
  </si>
  <si>
    <t>36" Box Evergreen Elm</t>
  </si>
  <si>
    <t>Allowance</t>
  </si>
  <si>
    <t>1/2" Screened Express Gold</t>
  </si>
  <si>
    <t>BLDG 100 and 200</t>
  </si>
  <si>
    <t>48" Red Push Pistache</t>
  </si>
  <si>
    <t>36" Box Joan Lionetti Live Oak</t>
  </si>
  <si>
    <t xml:space="preserve">1/2" Screened Express Gold </t>
  </si>
  <si>
    <t>PAC</t>
  </si>
  <si>
    <t>60" Box Ironwood</t>
  </si>
  <si>
    <t>48" Box Red Push Pistache</t>
  </si>
  <si>
    <t>36" Box Chastee Tree</t>
  </si>
  <si>
    <t>Stabilized DG</t>
  </si>
  <si>
    <t>1/4" Minus Stabilized Express Gold</t>
  </si>
  <si>
    <t>Sod</t>
  </si>
  <si>
    <t>Midiron Bermuda Sod</t>
  </si>
  <si>
    <t>BLDG 700</t>
  </si>
  <si>
    <t>36" Box Joan Leonetti Live Oak</t>
  </si>
  <si>
    <t>Artificial Turf</t>
  </si>
  <si>
    <t>Turf Hub Coronado Platinum</t>
  </si>
  <si>
    <t>29,900 SF</t>
  </si>
  <si>
    <t>Chasse Building Team</t>
  </si>
  <si>
    <t>MVHS</t>
  </si>
  <si>
    <t>Amount</t>
  </si>
  <si>
    <t>Labor</t>
  </si>
  <si>
    <t>Equipment</t>
  </si>
  <si>
    <t>Total w/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</si>
</sst>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0" fillId="0" borderId="5" xfId="1" applyFont="1" applyBorder="1" applyAlignment="1">
      <alignment horizontal="right"/>
    </xf>
    <xf numFmtId="44" fontId="0" fillId="0" borderId="4" xfId="1" applyFont="1" applyBorder="1" applyAlignment="1">
      <alignment horizontal="right"/>
    </xf>
    <xf numFmtId="44" fontId="0" fillId="0" borderId="2" xfId="1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96"/>
  <sheetViews>
    <sheetView tabSelected="1" topLeftCell="A65" workbookViewId="0">
      <selection activeCell="I27" sqref="I2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6" t="s">
        <v>41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22">
        <v>44217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6" t="s">
        <v>42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22">
        <v>44204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9" t="s">
        <v>18</v>
      </c>
      <c r="B7" s="19"/>
      <c r="C7" s="19"/>
      <c r="D7" s="19"/>
      <c r="E7" s="19"/>
      <c r="F7" s="19"/>
    </row>
    <row r="8" spans="1:8" x14ac:dyDescent="0.35">
      <c r="A8" s="8" t="s">
        <v>13</v>
      </c>
      <c r="B8" s="8"/>
      <c r="C8" s="8"/>
      <c r="D8" s="8"/>
      <c r="E8" s="8" t="s">
        <v>10</v>
      </c>
      <c r="F8" s="8"/>
    </row>
    <row r="9" spans="1:8" x14ac:dyDescent="0.35">
      <c r="A9" s="6" t="s">
        <v>19</v>
      </c>
      <c r="B9" s="6"/>
      <c r="C9" s="6"/>
      <c r="D9" s="6"/>
      <c r="E9" s="7">
        <v>12</v>
      </c>
      <c r="F9" s="7"/>
      <c r="G9">
        <v>300</v>
      </c>
      <c r="H9">
        <f>SUM(E9*G9)</f>
        <v>3600</v>
      </c>
    </row>
    <row r="10" spans="1:8" x14ac:dyDescent="0.35">
      <c r="A10" s="6" t="s">
        <v>20</v>
      </c>
      <c r="B10" s="6"/>
      <c r="C10" s="6"/>
      <c r="D10" s="6"/>
      <c r="E10" s="7">
        <v>10</v>
      </c>
      <c r="F10" s="7"/>
      <c r="G10">
        <v>300</v>
      </c>
      <c r="H10">
        <f t="shared" ref="H10" si="0">SUM(E10*G10)</f>
        <v>3000</v>
      </c>
    </row>
    <row r="11" spans="1:8" x14ac:dyDescent="0.35">
      <c r="A11" s="6" t="s">
        <v>21</v>
      </c>
      <c r="B11" s="6"/>
      <c r="C11" s="6"/>
      <c r="D11" s="6"/>
      <c r="E11" s="7">
        <v>6</v>
      </c>
      <c r="F11" s="7"/>
      <c r="G11">
        <v>375</v>
      </c>
      <c r="H11">
        <f>SUM(E11*G11)</f>
        <v>2250</v>
      </c>
    </row>
    <row r="12" spans="1:8" ht="15" customHeight="1" x14ac:dyDescent="0.35">
      <c r="E12" s="2"/>
      <c r="F12" s="2"/>
      <c r="H12">
        <f>SUM(H9:H11)</f>
        <v>8850</v>
      </c>
    </row>
    <row r="13" spans="1:8" x14ac:dyDescent="0.35">
      <c r="A13" s="8" t="s">
        <v>15</v>
      </c>
      <c r="B13" s="8"/>
      <c r="C13" s="8"/>
      <c r="D13" s="8"/>
      <c r="E13" s="8" t="s">
        <v>10</v>
      </c>
      <c r="F13" s="9"/>
    </row>
    <row r="14" spans="1:8" x14ac:dyDescent="0.35">
      <c r="A14" s="13" t="s">
        <v>22</v>
      </c>
      <c r="B14" s="14"/>
      <c r="C14" s="14"/>
      <c r="D14" s="15"/>
      <c r="E14" s="16">
        <v>1500</v>
      </c>
      <c r="F14" s="17"/>
      <c r="G14">
        <v>1</v>
      </c>
      <c r="H14">
        <f t="shared" ref="H14" si="1">SUM(E14*G14)</f>
        <v>1500</v>
      </c>
    </row>
    <row r="15" spans="1:8" ht="15" customHeight="1" x14ac:dyDescent="0.35">
      <c r="E15" s="2"/>
      <c r="F15" s="2"/>
      <c r="H15">
        <f>SUM(H14:H14)</f>
        <v>1500</v>
      </c>
    </row>
    <row r="16" spans="1:8" x14ac:dyDescent="0.35">
      <c r="A16" s="8" t="s">
        <v>11</v>
      </c>
      <c r="B16" s="8"/>
      <c r="C16" s="8"/>
      <c r="D16" s="8"/>
      <c r="E16" s="8" t="s">
        <v>10</v>
      </c>
      <c r="F16" s="9"/>
    </row>
    <row r="17" spans="1:9" x14ac:dyDescent="0.35">
      <c r="A17" s="6" t="s">
        <v>23</v>
      </c>
      <c r="B17" s="6"/>
      <c r="C17" s="6"/>
      <c r="D17" s="6"/>
      <c r="E17" s="7">
        <v>170</v>
      </c>
      <c r="F17" s="7"/>
      <c r="G17">
        <v>45</v>
      </c>
      <c r="H17">
        <f t="shared" ref="H17" si="2">SUM(E17*G17)</f>
        <v>7650</v>
      </c>
    </row>
    <row r="18" spans="1:9" ht="15" customHeight="1" x14ac:dyDescent="0.35">
      <c r="E18" s="2"/>
      <c r="F18" s="2"/>
      <c r="H18">
        <f>SUM(H17)</f>
        <v>7650</v>
      </c>
    </row>
    <row r="19" spans="1:9" x14ac:dyDescent="0.35">
      <c r="A19" s="8" t="s">
        <v>14</v>
      </c>
      <c r="B19" s="8"/>
      <c r="C19" s="8"/>
      <c r="D19" s="8"/>
      <c r="E19" s="8" t="s">
        <v>43</v>
      </c>
      <c r="F19" s="9"/>
      <c r="H19" t="s">
        <v>17</v>
      </c>
      <c r="I19">
        <f>SUM(H12,H15,H18)</f>
        <v>18000</v>
      </c>
    </row>
    <row r="20" spans="1:9" x14ac:dyDescent="0.35">
      <c r="A20" s="6" t="s">
        <v>22</v>
      </c>
      <c r="B20" s="6"/>
      <c r="C20" s="6"/>
      <c r="D20" s="6"/>
      <c r="E20" s="26">
        <v>1500</v>
      </c>
      <c r="F20" s="26"/>
      <c r="H20" t="s">
        <v>16</v>
      </c>
      <c r="I20">
        <v>1500</v>
      </c>
    </row>
    <row r="21" spans="1:9" ht="15" thickBot="1" x14ac:dyDescent="0.4">
      <c r="A21" s="1"/>
      <c r="B21" s="1"/>
      <c r="C21" s="1"/>
      <c r="D21" s="1"/>
      <c r="E21" s="1"/>
      <c r="F21" s="1"/>
      <c r="H21" t="s">
        <v>44</v>
      </c>
      <c r="I21">
        <v>5680</v>
      </c>
    </row>
    <row r="22" spans="1:9" x14ac:dyDescent="0.35">
      <c r="A22" s="10" t="s">
        <v>12</v>
      </c>
      <c r="B22" s="11"/>
      <c r="C22" s="11"/>
      <c r="D22" s="12"/>
      <c r="E22" s="10">
        <v>34035</v>
      </c>
      <c r="F22" s="12"/>
      <c r="H22" t="s">
        <v>45</v>
      </c>
      <c r="I22">
        <v>1000</v>
      </c>
    </row>
    <row r="23" spans="1:9" x14ac:dyDescent="0.35">
      <c r="A23" s="3"/>
      <c r="B23" s="3"/>
      <c r="C23" s="3"/>
      <c r="D23" s="3"/>
      <c r="E23" s="3"/>
      <c r="F23" s="3"/>
    </row>
    <row r="24" spans="1:9" x14ac:dyDescent="0.35">
      <c r="H24" t="s">
        <v>46</v>
      </c>
      <c r="I24">
        <f>SUM(I19:I23)*1.3</f>
        <v>34034</v>
      </c>
    </row>
    <row r="25" spans="1:9" x14ac:dyDescent="0.35">
      <c r="A25" s="18" t="s">
        <v>24</v>
      </c>
      <c r="B25" s="18"/>
      <c r="C25" s="18"/>
      <c r="D25" s="18"/>
      <c r="E25" s="18"/>
      <c r="F25" s="18"/>
    </row>
    <row r="26" spans="1:9" x14ac:dyDescent="0.35">
      <c r="A26" s="8" t="s">
        <v>13</v>
      </c>
      <c r="B26" s="8"/>
      <c r="C26" s="8"/>
      <c r="D26" s="8"/>
      <c r="E26" s="8" t="s">
        <v>10</v>
      </c>
      <c r="F26" s="8"/>
    </row>
    <row r="27" spans="1:9" x14ac:dyDescent="0.35">
      <c r="A27" s="6" t="s">
        <v>20</v>
      </c>
      <c r="B27" s="6"/>
      <c r="C27" s="6"/>
      <c r="D27" s="6"/>
      <c r="E27" s="7">
        <v>7</v>
      </c>
      <c r="F27" s="7"/>
      <c r="G27">
        <v>300</v>
      </c>
      <c r="H27">
        <f>SUM(E27*G27)</f>
        <v>2100</v>
      </c>
    </row>
    <row r="28" spans="1:9" x14ac:dyDescent="0.35">
      <c r="A28" s="6" t="s">
        <v>25</v>
      </c>
      <c r="B28" s="6"/>
      <c r="C28" s="6"/>
      <c r="D28" s="6"/>
      <c r="E28" s="7">
        <v>5</v>
      </c>
      <c r="F28" s="7"/>
      <c r="G28">
        <v>900</v>
      </c>
      <c r="H28">
        <f t="shared" ref="H28" si="3">SUM(E28*G28)</f>
        <v>4500</v>
      </c>
    </row>
    <row r="29" spans="1:9" x14ac:dyDescent="0.35">
      <c r="A29" s="6" t="s">
        <v>26</v>
      </c>
      <c r="B29" s="6"/>
      <c r="C29" s="6"/>
      <c r="D29" s="6"/>
      <c r="E29" s="7">
        <v>10</v>
      </c>
      <c r="F29" s="7"/>
      <c r="G29">
        <v>500</v>
      </c>
      <c r="H29">
        <f>SUM(E29*G29)</f>
        <v>5000</v>
      </c>
    </row>
    <row r="30" spans="1:9" ht="15" customHeight="1" x14ac:dyDescent="0.35">
      <c r="E30" s="2"/>
      <c r="F30" s="2"/>
      <c r="H30">
        <f>SUM(H27:H29)</f>
        <v>11600</v>
      </c>
    </row>
    <row r="31" spans="1:9" x14ac:dyDescent="0.35">
      <c r="A31" s="8" t="s">
        <v>15</v>
      </c>
      <c r="B31" s="8"/>
      <c r="C31" s="8"/>
      <c r="D31" s="8"/>
      <c r="E31" s="8" t="s">
        <v>43</v>
      </c>
      <c r="F31" s="9"/>
    </row>
    <row r="32" spans="1:9" x14ac:dyDescent="0.35">
      <c r="A32" s="13" t="s">
        <v>22</v>
      </c>
      <c r="B32" s="14"/>
      <c r="C32" s="14"/>
      <c r="D32" s="15"/>
      <c r="E32" s="24">
        <v>1500</v>
      </c>
      <c r="F32" s="25"/>
      <c r="G32">
        <v>1</v>
      </c>
      <c r="H32">
        <f t="shared" ref="H32" si="4">SUM(E32*G32)</f>
        <v>1500</v>
      </c>
    </row>
    <row r="33" spans="1:9" ht="15" customHeight="1" x14ac:dyDescent="0.35">
      <c r="E33" s="2"/>
      <c r="F33" s="2"/>
      <c r="H33">
        <f>SUM(H32:H32)</f>
        <v>1500</v>
      </c>
    </row>
    <row r="34" spans="1:9" x14ac:dyDescent="0.35">
      <c r="A34" s="8" t="s">
        <v>11</v>
      </c>
      <c r="B34" s="8"/>
      <c r="C34" s="8"/>
      <c r="D34" s="8"/>
      <c r="E34" s="8" t="s">
        <v>43</v>
      </c>
      <c r="F34" s="9"/>
    </row>
    <row r="35" spans="1:9" x14ac:dyDescent="0.35">
      <c r="A35" s="6" t="s">
        <v>27</v>
      </c>
      <c r="B35" s="6"/>
      <c r="C35" s="6"/>
      <c r="D35" s="6"/>
      <c r="E35" s="7">
        <v>210</v>
      </c>
      <c r="F35" s="7"/>
      <c r="G35">
        <v>45</v>
      </c>
      <c r="H35">
        <f t="shared" ref="H35" si="5">SUM(E35*G35)</f>
        <v>9450</v>
      </c>
    </row>
    <row r="36" spans="1:9" ht="15" customHeight="1" x14ac:dyDescent="0.35">
      <c r="E36" s="2"/>
      <c r="F36" s="2"/>
      <c r="H36">
        <f>SUM(H35)</f>
        <v>9450</v>
      </c>
    </row>
    <row r="37" spans="1:9" x14ac:dyDescent="0.35">
      <c r="A37" s="8" t="s">
        <v>14</v>
      </c>
      <c r="B37" s="8"/>
      <c r="C37" s="8"/>
      <c r="D37" s="8"/>
      <c r="E37" s="8" t="s">
        <v>43</v>
      </c>
      <c r="F37" s="9"/>
      <c r="H37" t="s">
        <v>17</v>
      </c>
      <c r="I37">
        <f>SUM(H30,H33,H36)</f>
        <v>22550</v>
      </c>
    </row>
    <row r="38" spans="1:9" x14ac:dyDescent="0.35">
      <c r="A38" s="6" t="s">
        <v>22</v>
      </c>
      <c r="B38" s="6"/>
      <c r="C38" s="6"/>
      <c r="D38" s="6"/>
      <c r="E38" s="26">
        <v>1500</v>
      </c>
      <c r="F38" s="26"/>
      <c r="H38" t="s">
        <v>16</v>
      </c>
      <c r="I38">
        <v>1500</v>
      </c>
    </row>
    <row r="39" spans="1:9" ht="15" thickBot="1" x14ac:dyDescent="0.4">
      <c r="A39" s="1"/>
      <c r="B39" s="1"/>
      <c r="C39" s="1"/>
      <c r="D39" s="1"/>
      <c r="E39" s="1"/>
      <c r="F39" s="1"/>
      <c r="H39" t="s">
        <v>44</v>
      </c>
      <c r="I39">
        <v>5680</v>
      </c>
    </row>
    <row r="40" spans="1:9" x14ac:dyDescent="0.35">
      <c r="A40" s="10" t="s">
        <v>12</v>
      </c>
      <c r="B40" s="11"/>
      <c r="C40" s="11"/>
      <c r="D40" s="12"/>
      <c r="E40" s="10">
        <v>39950</v>
      </c>
      <c r="F40" s="12"/>
      <c r="H40" t="s">
        <v>45</v>
      </c>
      <c r="I40">
        <v>1000</v>
      </c>
    </row>
    <row r="41" spans="1:9" x14ac:dyDescent="0.35">
      <c r="A41" s="3"/>
      <c r="B41" s="3"/>
      <c r="C41" s="3"/>
      <c r="D41" s="3"/>
      <c r="E41" s="3"/>
      <c r="F41" s="3"/>
    </row>
    <row r="42" spans="1:9" x14ac:dyDescent="0.35">
      <c r="H42" t="s">
        <v>46</v>
      </c>
      <c r="I42">
        <f>SUM(I37:I41)*1.3</f>
        <v>39949</v>
      </c>
    </row>
    <row r="43" spans="1:9" x14ac:dyDescent="0.35">
      <c r="A43" s="18" t="s">
        <v>28</v>
      </c>
      <c r="B43" s="18"/>
      <c r="C43" s="18"/>
      <c r="D43" s="18"/>
      <c r="E43" s="18"/>
      <c r="F43" s="18"/>
    </row>
    <row r="44" spans="1:9" x14ac:dyDescent="0.35">
      <c r="A44" s="8" t="s">
        <v>13</v>
      </c>
      <c r="B44" s="8"/>
      <c r="C44" s="8"/>
      <c r="D44" s="8"/>
      <c r="E44" s="8" t="s">
        <v>10</v>
      </c>
      <c r="F44" s="8"/>
    </row>
    <row r="45" spans="1:9" x14ac:dyDescent="0.35">
      <c r="A45" s="6" t="s">
        <v>19</v>
      </c>
      <c r="B45" s="6"/>
      <c r="C45" s="6"/>
      <c r="D45" s="6"/>
      <c r="E45" s="7">
        <v>20</v>
      </c>
      <c r="F45" s="7"/>
      <c r="G45">
        <v>300</v>
      </c>
      <c r="H45">
        <f>SUM(E45*G45)</f>
        <v>6000</v>
      </c>
    </row>
    <row r="46" spans="1:9" x14ac:dyDescent="0.35">
      <c r="A46" s="6" t="s">
        <v>29</v>
      </c>
      <c r="B46" s="6"/>
      <c r="C46" s="6"/>
      <c r="D46" s="6"/>
      <c r="E46" s="7">
        <v>1</v>
      </c>
      <c r="F46" s="7"/>
      <c r="G46">
        <v>3500</v>
      </c>
      <c r="H46">
        <f t="shared" ref="H46" si="6">SUM(E46*G46)</f>
        <v>3500</v>
      </c>
    </row>
    <row r="47" spans="1:9" x14ac:dyDescent="0.35">
      <c r="A47" s="6" t="s">
        <v>20</v>
      </c>
      <c r="B47" s="6"/>
      <c r="C47" s="6"/>
      <c r="D47" s="6"/>
      <c r="E47" s="7">
        <v>7</v>
      </c>
      <c r="F47" s="7"/>
      <c r="G47">
        <v>300</v>
      </c>
      <c r="H47">
        <f>SUM(E47*G47)</f>
        <v>2100</v>
      </c>
    </row>
    <row r="48" spans="1:9" x14ac:dyDescent="0.35">
      <c r="A48" s="6" t="s">
        <v>30</v>
      </c>
      <c r="B48" s="6"/>
      <c r="C48" s="6"/>
      <c r="D48" s="6"/>
      <c r="E48" s="7">
        <v>16</v>
      </c>
      <c r="F48" s="7"/>
      <c r="G48">
        <v>900</v>
      </c>
      <c r="H48">
        <f>SUM(E48*G48)</f>
        <v>14400</v>
      </c>
    </row>
    <row r="49" spans="1:9" x14ac:dyDescent="0.35">
      <c r="A49" s="6" t="s">
        <v>26</v>
      </c>
      <c r="B49" s="6"/>
      <c r="C49" s="6"/>
      <c r="D49" s="6"/>
      <c r="E49" s="7">
        <v>31</v>
      </c>
      <c r="F49" s="7"/>
      <c r="G49">
        <v>500</v>
      </c>
      <c r="H49">
        <f t="shared" ref="H49" si="7">SUM(E49*G49)</f>
        <v>15500</v>
      </c>
    </row>
    <row r="50" spans="1:9" x14ac:dyDescent="0.35">
      <c r="A50" s="6" t="s">
        <v>31</v>
      </c>
      <c r="B50" s="6"/>
      <c r="C50" s="6"/>
      <c r="D50" s="6"/>
      <c r="E50" s="7">
        <v>21</v>
      </c>
      <c r="F50" s="7"/>
      <c r="G50">
        <v>300</v>
      </c>
      <c r="H50">
        <f>SUM(E50*G50)</f>
        <v>6300</v>
      </c>
    </row>
    <row r="51" spans="1:9" ht="15" customHeight="1" x14ac:dyDescent="0.35">
      <c r="E51" s="2"/>
      <c r="F51" s="2"/>
      <c r="H51">
        <f>SUM(H45:H50)</f>
        <v>47800</v>
      </c>
    </row>
    <row r="52" spans="1:9" x14ac:dyDescent="0.35">
      <c r="A52" s="8" t="s">
        <v>15</v>
      </c>
      <c r="B52" s="8"/>
      <c r="C52" s="8"/>
      <c r="D52" s="8"/>
      <c r="E52" s="8" t="s">
        <v>43</v>
      </c>
      <c r="F52" s="9"/>
    </row>
    <row r="53" spans="1:9" x14ac:dyDescent="0.35">
      <c r="A53" s="13" t="s">
        <v>22</v>
      </c>
      <c r="B53" s="14"/>
      <c r="C53" s="14"/>
      <c r="D53" s="15"/>
      <c r="E53" s="24">
        <v>7000</v>
      </c>
      <c r="F53" s="25"/>
      <c r="G53">
        <v>1</v>
      </c>
      <c r="H53">
        <f t="shared" ref="H53" si="8">SUM(E53*G53)</f>
        <v>7000</v>
      </c>
    </row>
    <row r="54" spans="1:9" ht="15" customHeight="1" x14ac:dyDescent="0.35">
      <c r="E54" s="2"/>
      <c r="F54" s="2"/>
      <c r="H54">
        <f>SUM(H53:H53)</f>
        <v>7000</v>
      </c>
    </row>
    <row r="55" spans="1:9" x14ac:dyDescent="0.35">
      <c r="A55" s="8" t="s">
        <v>11</v>
      </c>
      <c r="B55" s="8"/>
      <c r="C55" s="8"/>
      <c r="D55" s="8"/>
      <c r="E55" s="8" t="s">
        <v>10</v>
      </c>
      <c r="F55" s="8"/>
    </row>
    <row r="56" spans="1:9" x14ac:dyDescent="0.35">
      <c r="A56" s="6" t="s">
        <v>27</v>
      </c>
      <c r="B56" s="6"/>
      <c r="C56" s="6"/>
      <c r="D56" s="6"/>
      <c r="E56" s="7">
        <v>185</v>
      </c>
      <c r="F56" s="7"/>
      <c r="G56">
        <v>45</v>
      </c>
      <c r="H56">
        <f t="shared" ref="H56" si="9">SUM(E56*G56)</f>
        <v>8325</v>
      </c>
    </row>
    <row r="57" spans="1:9" ht="15" customHeight="1" x14ac:dyDescent="0.35">
      <c r="E57" s="2"/>
      <c r="F57" s="2"/>
      <c r="H57">
        <f>SUM(H56:H56)</f>
        <v>8325</v>
      </c>
    </row>
    <row r="58" spans="1:9" x14ac:dyDescent="0.35">
      <c r="A58" s="8" t="s">
        <v>32</v>
      </c>
      <c r="B58" s="8"/>
      <c r="C58" s="8"/>
      <c r="D58" s="8"/>
      <c r="E58" s="8" t="s">
        <v>10</v>
      </c>
      <c r="F58" s="8"/>
    </row>
    <row r="59" spans="1:9" x14ac:dyDescent="0.35">
      <c r="A59" s="6" t="s">
        <v>33</v>
      </c>
      <c r="B59" s="6"/>
      <c r="C59" s="6"/>
      <c r="D59" s="6"/>
      <c r="E59" s="7">
        <v>135</v>
      </c>
      <c r="F59" s="7"/>
      <c r="G59">
        <v>75</v>
      </c>
      <c r="H59">
        <f t="shared" ref="H59" si="10">SUM(E59*G59)</f>
        <v>10125</v>
      </c>
    </row>
    <row r="60" spans="1:9" ht="15" customHeight="1" x14ac:dyDescent="0.35">
      <c r="E60" s="2"/>
      <c r="F60" s="2"/>
      <c r="H60">
        <f>SUM(H59:H59)</f>
        <v>10125</v>
      </c>
    </row>
    <row r="61" spans="1:9" x14ac:dyDescent="0.35">
      <c r="A61" s="8" t="s">
        <v>34</v>
      </c>
      <c r="B61" s="8"/>
      <c r="C61" s="8"/>
      <c r="D61" s="8"/>
      <c r="E61" s="8" t="s">
        <v>10</v>
      </c>
      <c r="F61" s="8"/>
    </row>
    <row r="62" spans="1:9" x14ac:dyDescent="0.35">
      <c r="A62" s="6" t="s">
        <v>35</v>
      </c>
      <c r="B62" s="6"/>
      <c r="C62" s="6"/>
      <c r="D62" s="6"/>
      <c r="E62" s="7">
        <v>1315</v>
      </c>
      <c r="F62" s="7"/>
      <c r="G62">
        <v>0.55000000000000004</v>
      </c>
      <c r="H62">
        <f t="shared" ref="H62" si="11">SUM(E62*G62)</f>
        <v>723.25000000000011</v>
      </c>
    </row>
    <row r="63" spans="1:9" ht="15" customHeight="1" x14ac:dyDescent="0.35">
      <c r="E63" s="2"/>
      <c r="F63" s="2"/>
      <c r="H63">
        <f>SUM(H62)</f>
        <v>723.25000000000011</v>
      </c>
    </row>
    <row r="64" spans="1:9" x14ac:dyDescent="0.35">
      <c r="A64" s="8" t="s">
        <v>14</v>
      </c>
      <c r="B64" s="8"/>
      <c r="C64" s="8"/>
      <c r="D64" s="8"/>
      <c r="E64" s="8" t="s">
        <v>43</v>
      </c>
      <c r="F64" s="9"/>
      <c r="H64" t="s">
        <v>17</v>
      </c>
      <c r="I64">
        <f>SUM(H51,H54,H57,H60,H63)</f>
        <v>73973.25</v>
      </c>
    </row>
    <row r="65" spans="1:9" x14ac:dyDescent="0.35">
      <c r="A65" s="6" t="s">
        <v>22</v>
      </c>
      <c r="B65" s="6"/>
      <c r="C65" s="6"/>
      <c r="D65" s="6"/>
      <c r="E65" s="26">
        <v>5000</v>
      </c>
      <c r="F65" s="26"/>
      <c r="H65" t="s">
        <v>16</v>
      </c>
      <c r="I65">
        <v>5000</v>
      </c>
    </row>
    <row r="66" spans="1:9" ht="15" thickBot="1" x14ac:dyDescent="0.4">
      <c r="A66" s="1"/>
      <c r="B66" s="1"/>
      <c r="C66" s="1"/>
      <c r="D66" s="1"/>
      <c r="E66" s="1"/>
      <c r="F66" s="1"/>
      <c r="H66" t="s">
        <v>44</v>
      </c>
      <c r="I66">
        <v>11360</v>
      </c>
    </row>
    <row r="67" spans="1:9" x14ac:dyDescent="0.35">
      <c r="A67" s="10" t="s">
        <v>12</v>
      </c>
      <c r="B67" s="11"/>
      <c r="C67" s="11"/>
      <c r="D67" s="12"/>
      <c r="E67" s="10">
        <v>114170</v>
      </c>
      <c r="F67" s="12"/>
      <c r="H67" t="s">
        <v>45</v>
      </c>
      <c r="I67">
        <v>1000</v>
      </c>
    </row>
    <row r="68" spans="1:9" x14ac:dyDescent="0.35">
      <c r="A68" s="3"/>
      <c r="B68" s="3"/>
      <c r="C68" s="3"/>
      <c r="D68" s="3"/>
      <c r="E68" s="3"/>
      <c r="F68" s="3"/>
    </row>
    <row r="69" spans="1:9" x14ac:dyDescent="0.35">
      <c r="H69" t="s">
        <v>46</v>
      </c>
      <c r="I69">
        <f>SUM(I64:I68)*1.25</f>
        <v>114166.5625</v>
      </c>
    </row>
    <row r="70" spans="1:9" x14ac:dyDescent="0.35">
      <c r="A70" s="18" t="s">
        <v>36</v>
      </c>
      <c r="B70" s="18"/>
      <c r="C70" s="18"/>
      <c r="D70" s="18"/>
      <c r="E70" s="18"/>
      <c r="F70" s="18"/>
    </row>
    <row r="71" spans="1:9" x14ac:dyDescent="0.35">
      <c r="A71" s="8" t="s">
        <v>13</v>
      </c>
      <c r="B71" s="8"/>
      <c r="C71" s="8"/>
      <c r="D71" s="8"/>
      <c r="E71" s="8" t="s">
        <v>10</v>
      </c>
      <c r="F71" s="8"/>
    </row>
    <row r="72" spans="1:9" x14ac:dyDescent="0.35">
      <c r="A72" s="6" t="s">
        <v>20</v>
      </c>
      <c r="B72" s="6"/>
      <c r="C72" s="6"/>
      <c r="D72" s="6"/>
      <c r="E72" s="7">
        <v>9</v>
      </c>
      <c r="F72" s="7"/>
      <c r="G72">
        <v>300</v>
      </c>
      <c r="H72">
        <f>SUM(E72*G72)</f>
        <v>2700</v>
      </c>
    </row>
    <row r="73" spans="1:9" x14ac:dyDescent="0.35">
      <c r="A73" s="6" t="s">
        <v>37</v>
      </c>
      <c r="B73" s="6"/>
      <c r="C73" s="6"/>
      <c r="D73" s="6"/>
      <c r="E73" s="7">
        <v>8</v>
      </c>
      <c r="F73" s="7"/>
      <c r="G73">
        <v>500</v>
      </c>
      <c r="H73">
        <f t="shared" ref="H73" si="12">SUM(E73*G73)</f>
        <v>4000</v>
      </c>
    </row>
    <row r="74" spans="1:9" x14ac:dyDescent="0.35">
      <c r="A74" s="6" t="s">
        <v>31</v>
      </c>
      <c r="B74" s="6"/>
      <c r="C74" s="6"/>
      <c r="D74" s="6"/>
      <c r="E74" s="7">
        <v>7</v>
      </c>
      <c r="F74" s="7"/>
      <c r="G74">
        <v>300</v>
      </c>
      <c r="H74">
        <f>SUM(E74*G74)</f>
        <v>2100</v>
      </c>
    </row>
    <row r="75" spans="1:9" ht="15" customHeight="1" x14ac:dyDescent="0.35">
      <c r="E75" s="2"/>
      <c r="F75" s="2"/>
      <c r="H75">
        <f>SUM(H72:H74)</f>
        <v>8800</v>
      </c>
    </row>
    <row r="76" spans="1:9" x14ac:dyDescent="0.35">
      <c r="A76" s="8" t="s">
        <v>15</v>
      </c>
      <c r="B76" s="8"/>
      <c r="C76" s="8"/>
      <c r="D76" s="8"/>
      <c r="E76" s="8" t="s">
        <v>43</v>
      </c>
      <c r="F76" s="9"/>
    </row>
    <row r="77" spans="1:9" x14ac:dyDescent="0.35">
      <c r="A77" s="13" t="s">
        <v>22</v>
      </c>
      <c r="B77" s="14"/>
      <c r="C77" s="14"/>
      <c r="D77" s="15"/>
      <c r="E77" s="16">
        <v>1500</v>
      </c>
      <c r="F77" s="17"/>
      <c r="G77">
        <v>1</v>
      </c>
      <c r="H77">
        <f t="shared" ref="H77" si="13">SUM(E77*G77)</f>
        <v>1500</v>
      </c>
    </row>
    <row r="78" spans="1:9" ht="15" customHeight="1" x14ac:dyDescent="0.35">
      <c r="E78" s="2"/>
      <c r="F78" s="2"/>
      <c r="H78">
        <v>1500</v>
      </c>
    </row>
    <row r="79" spans="1:9" x14ac:dyDescent="0.35">
      <c r="A79" s="8" t="s">
        <v>11</v>
      </c>
      <c r="B79" s="8"/>
      <c r="C79" s="8"/>
      <c r="D79" s="8"/>
      <c r="E79" s="8" t="s">
        <v>10</v>
      </c>
      <c r="F79" s="8"/>
    </row>
    <row r="80" spans="1:9" x14ac:dyDescent="0.35">
      <c r="A80" s="6" t="s">
        <v>27</v>
      </c>
      <c r="B80" s="6"/>
      <c r="C80" s="6"/>
      <c r="D80" s="6"/>
      <c r="E80" s="7">
        <v>90</v>
      </c>
      <c r="F80" s="7"/>
      <c r="G80">
        <v>45</v>
      </c>
      <c r="H80">
        <f t="shared" ref="H80" si="14">SUM(E80*G80)</f>
        <v>4050</v>
      </c>
    </row>
    <row r="81" spans="1:9" ht="15" customHeight="1" x14ac:dyDescent="0.35">
      <c r="E81" s="2"/>
      <c r="F81" s="2"/>
      <c r="H81">
        <f>SUM(H80:H80)</f>
        <v>4050</v>
      </c>
    </row>
    <row r="82" spans="1:9" x14ac:dyDescent="0.35">
      <c r="A82" s="8" t="s">
        <v>32</v>
      </c>
      <c r="B82" s="8"/>
      <c r="C82" s="8"/>
      <c r="D82" s="8"/>
      <c r="E82" s="8" t="s">
        <v>10</v>
      </c>
      <c r="F82" s="8"/>
    </row>
    <row r="83" spans="1:9" x14ac:dyDescent="0.35">
      <c r="A83" s="6" t="s">
        <v>33</v>
      </c>
      <c r="B83" s="6"/>
      <c r="C83" s="6"/>
      <c r="D83" s="6"/>
      <c r="E83" s="7">
        <v>75</v>
      </c>
      <c r="F83" s="7"/>
      <c r="G83">
        <v>75</v>
      </c>
      <c r="H83">
        <f t="shared" ref="H83" si="15">SUM(E83*G83)</f>
        <v>5625</v>
      </c>
    </row>
    <row r="84" spans="1:9" ht="15" customHeight="1" x14ac:dyDescent="0.35">
      <c r="E84" s="2"/>
      <c r="F84" s="2"/>
      <c r="H84">
        <f>SUM(H80)</f>
        <v>4050</v>
      </c>
    </row>
    <row r="85" spans="1:9" x14ac:dyDescent="0.35">
      <c r="A85" s="8" t="s">
        <v>14</v>
      </c>
      <c r="B85" s="8"/>
      <c r="C85" s="8"/>
      <c r="D85" s="8"/>
      <c r="E85" s="8" t="s">
        <v>43</v>
      </c>
      <c r="F85" s="9"/>
      <c r="H85" t="s">
        <v>17</v>
      </c>
      <c r="I85">
        <f>SUM(H75,H78,H81,H84)</f>
        <v>18400</v>
      </c>
    </row>
    <row r="86" spans="1:9" x14ac:dyDescent="0.35">
      <c r="A86" s="6" t="s">
        <v>22</v>
      </c>
      <c r="B86" s="6"/>
      <c r="C86" s="6"/>
      <c r="D86" s="6"/>
      <c r="E86" s="26">
        <v>1500</v>
      </c>
      <c r="F86" s="26"/>
      <c r="H86" t="s">
        <v>16</v>
      </c>
      <c r="I86">
        <v>1500</v>
      </c>
    </row>
    <row r="87" spans="1:9" ht="15" thickBot="1" x14ac:dyDescent="0.4">
      <c r="A87" s="1"/>
      <c r="B87" s="1"/>
      <c r="C87" s="1"/>
      <c r="D87" s="1"/>
      <c r="E87" s="1"/>
      <c r="F87" s="1"/>
      <c r="H87" t="s">
        <v>44</v>
      </c>
      <c r="I87">
        <v>5680</v>
      </c>
    </row>
    <row r="88" spans="1:9" x14ac:dyDescent="0.35">
      <c r="A88" s="10" t="s">
        <v>12</v>
      </c>
      <c r="B88" s="11"/>
      <c r="C88" s="11"/>
      <c r="D88" s="12"/>
      <c r="E88" s="10">
        <v>34555</v>
      </c>
      <c r="F88" s="12"/>
      <c r="H88" t="s">
        <v>45</v>
      </c>
      <c r="I88">
        <v>1000</v>
      </c>
    </row>
    <row r="89" spans="1:9" x14ac:dyDescent="0.35">
      <c r="A89" s="3"/>
      <c r="B89" s="3"/>
      <c r="C89" s="3"/>
      <c r="D89" s="3"/>
      <c r="E89" s="3"/>
      <c r="F89" s="3"/>
    </row>
    <row r="90" spans="1:9" x14ac:dyDescent="0.35">
      <c r="H90" t="s">
        <v>46</v>
      </c>
      <c r="I90">
        <f>SUM(I85:I89)*1.3</f>
        <v>34554</v>
      </c>
    </row>
    <row r="91" spans="1:9" x14ac:dyDescent="0.35">
      <c r="A91" s="3"/>
      <c r="B91" s="3"/>
      <c r="C91" s="3"/>
      <c r="D91" s="3"/>
      <c r="E91" s="3"/>
      <c r="F91" s="3"/>
    </row>
    <row r="92" spans="1:9" x14ac:dyDescent="0.35">
      <c r="A92" s="8" t="s">
        <v>38</v>
      </c>
      <c r="B92" s="8"/>
      <c r="C92" s="8"/>
      <c r="D92" s="8"/>
      <c r="E92" s="8" t="s">
        <v>10</v>
      </c>
      <c r="F92" s="9"/>
    </row>
    <row r="93" spans="1:9" x14ac:dyDescent="0.35">
      <c r="A93" s="6" t="s">
        <v>39</v>
      </c>
      <c r="B93" s="6"/>
      <c r="C93" s="6"/>
      <c r="D93" s="6"/>
      <c r="E93" s="7" t="s">
        <v>40</v>
      </c>
      <c r="F93" s="7"/>
    </row>
    <row r="94" spans="1:9" ht="15" thickBot="1" x14ac:dyDescent="0.4">
      <c r="A94" s="1"/>
      <c r="B94" s="1"/>
      <c r="C94" s="1"/>
      <c r="D94" s="1"/>
      <c r="E94" s="1"/>
      <c r="F94" s="1"/>
    </row>
    <row r="95" spans="1:9" x14ac:dyDescent="0.35">
      <c r="A95" s="10" t="s">
        <v>12</v>
      </c>
      <c r="B95" s="11"/>
      <c r="C95" s="11"/>
      <c r="D95" s="12"/>
      <c r="E95" s="10">
        <v>269100</v>
      </c>
      <c r="F95" s="12"/>
    </row>
    <row r="96" spans="1:9" x14ac:dyDescent="0.35">
      <c r="A96" s="3"/>
      <c r="B96" s="3"/>
      <c r="C96" s="3"/>
      <c r="D96" s="3"/>
      <c r="E96" s="3"/>
      <c r="F96" s="3"/>
    </row>
  </sheetData>
  <mergeCells count="122">
    <mergeCell ref="A1:F1"/>
    <mergeCell ref="C2:F2"/>
    <mergeCell ref="C3:F3"/>
    <mergeCell ref="C4:F4"/>
    <mergeCell ref="C5:F5"/>
    <mergeCell ref="A14:D14"/>
    <mergeCell ref="A22:D22"/>
    <mergeCell ref="E22:F22"/>
    <mergeCell ref="A16:D16"/>
    <mergeCell ref="E16:F16"/>
    <mergeCell ref="A17:D17"/>
    <mergeCell ref="E17:F17"/>
    <mergeCell ref="A11:D11"/>
    <mergeCell ref="E11:F11"/>
    <mergeCell ref="A8:D8"/>
    <mergeCell ref="E8:F8"/>
    <mergeCell ref="A9:D9"/>
    <mergeCell ref="E9:F9"/>
    <mergeCell ref="E10:F10"/>
    <mergeCell ref="A10:D10"/>
    <mergeCell ref="B6:F6"/>
    <mergeCell ref="A13:D13"/>
    <mergeCell ref="E13:F13"/>
    <mergeCell ref="E14:F14"/>
    <mergeCell ref="E32:F32"/>
    <mergeCell ref="A29:D29"/>
    <mergeCell ref="E29:F29"/>
    <mergeCell ref="A26:D26"/>
    <mergeCell ref="E26:F26"/>
    <mergeCell ref="A27:D27"/>
    <mergeCell ref="E27:F27"/>
    <mergeCell ref="A28:D28"/>
    <mergeCell ref="E28:F28"/>
    <mergeCell ref="A35:D35"/>
    <mergeCell ref="E35:F35"/>
    <mergeCell ref="E34:F34"/>
    <mergeCell ref="A34:D34"/>
    <mergeCell ref="A47:D47"/>
    <mergeCell ref="E47:F47"/>
    <mergeCell ref="A52:D52"/>
    <mergeCell ref="E52:F52"/>
    <mergeCell ref="A53:D53"/>
    <mergeCell ref="E53:F53"/>
    <mergeCell ref="A44:D44"/>
    <mergeCell ref="E44:F44"/>
    <mergeCell ref="A45:D45"/>
    <mergeCell ref="E45:F45"/>
    <mergeCell ref="A46:D46"/>
    <mergeCell ref="E46:F46"/>
    <mergeCell ref="A40:D40"/>
    <mergeCell ref="E40:F40"/>
    <mergeCell ref="A25:F25"/>
    <mergeCell ref="A7:F7"/>
    <mergeCell ref="A43:F43"/>
    <mergeCell ref="A37:D37"/>
    <mergeCell ref="E37:F37"/>
    <mergeCell ref="A38:D38"/>
    <mergeCell ref="E38:F38"/>
    <mergeCell ref="A19:D19"/>
    <mergeCell ref="E19:F19"/>
    <mergeCell ref="A20:D20"/>
    <mergeCell ref="E20:F20"/>
    <mergeCell ref="A31:D31"/>
    <mergeCell ref="E31:F31"/>
    <mergeCell ref="A32:D32"/>
    <mergeCell ref="A67:D67"/>
    <mergeCell ref="E67:F67"/>
    <mergeCell ref="A48:D48"/>
    <mergeCell ref="E48:F48"/>
    <mergeCell ref="A49:D49"/>
    <mergeCell ref="E49:F49"/>
    <mergeCell ref="A50:D50"/>
    <mergeCell ref="E50:F50"/>
    <mergeCell ref="A58:D58"/>
    <mergeCell ref="E58:F58"/>
    <mergeCell ref="A59:D59"/>
    <mergeCell ref="E59:F59"/>
    <mergeCell ref="A61:D61"/>
    <mergeCell ref="E61:F61"/>
    <mergeCell ref="A62:D62"/>
    <mergeCell ref="A55:D55"/>
    <mergeCell ref="E55:F55"/>
    <mergeCell ref="A56:D56"/>
    <mergeCell ref="E56:F56"/>
    <mergeCell ref="E62:F62"/>
    <mergeCell ref="A64:D64"/>
    <mergeCell ref="E64:F64"/>
    <mergeCell ref="A73:D73"/>
    <mergeCell ref="E73:F73"/>
    <mergeCell ref="A74:D74"/>
    <mergeCell ref="E74:F74"/>
    <mergeCell ref="A70:F70"/>
    <mergeCell ref="A71:D71"/>
    <mergeCell ref="E71:F71"/>
    <mergeCell ref="A72:D72"/>
    <mergeCell ref="E72:F72"/>
    <mergeCell ref="A76:D76"/>
    <mergeCell ref="E76:F76"/>
    <mergeCell ref="A95:D95"/>
    <mergeCell ref="E95:F95"/>
    <mergeCell ref="A92:D92"/>
    <mergeCell ref="E92:F92"/>
    <mergeCell ref="A93:D93"/>
    <mergeCell ref="E93:F93"/>
    <mergeCell ref="A65:D65"/>
    <mergeCell ref="E65:F65"/>
    <mergeCell ref="A85:D85"/>
    <mergeCell ref="E85:F85"/>
    <mergeCell ref="A86:D86"/>
    <mergeCell ref="E86:F86"/>
    <mergeCell ref="A80:D80"/>
    <mergeCell ref="E80:F80"/>
    <mergeCell ref="A88:D88"/>
    <mergeCell ref="E88:F88"/>
    <mergeCell ref="A82:D82"/>
    <mergeCell ref="E82:F82"/>
    <mergeCell ref="A83:D83"/>
    <mergeCell ref="E83:F83"/>
    <mergeCell ref="A79:D79"/>
    <mergeCell ref="E79:F79"/>
    <mergeCell ref="A77:D77"/>
    <mergeCell ref="E77:F7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2021-01-22T01:32:51Z</dcterms:modified>
</cp:coreProperties>
</file>