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7" documentId="8_{2712FE61-D3C3-4487-978E-E62E64A9A6FE}" xr6:coauthVersionLast="45" xr6:coauthVersionMax="45" xr10:uidLastSave="{5571F0AA-3F93-4231-B075-CABD63BEFE6D}"/>
  <bookViews>
    <workbookView xWindow="-110" yWindow="-110" windowWidth="22780" windowHeight="1466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1" i="1"/>
  <c r="H23" i="1" s="1"/>
  <c r="H12" i="1"/>
  <c r="H13" i="1"/>
  <c r="H14" i="1"/>
  <c r="H15" i="1"/>
  <c r="E16" i="1"/>
  <c r="H16" i="1"/>
  <c r="H17" i="1"/>
  <c r="H18" i="1"/>
  <c r="H19" i="1"/>
  <c r="H20" i="1"/>
  <c r="H21" i="1"/>
  <c r="H22" i="1"/>
  <c r="H25" i="1"/>
  <c r="H26" i="1"/>
  <c r="H27" i="1"/>
  <c r="H28" i="1"/>
  <c r="H31" i="1"/>
  <c r="H36" i="1" s="1"/>
  <c r="H32" i="1"/>
  <c r="H33" i="1"/>
  <c r="H34" i="1"/>
  <c r="E35" i="1"/>
  <c r="H35" i="1"/>
  <c r="H38" i="1"/>
  <c r="H41" i="1"/>
  <c r="H44" i="1"/>
  <c r="H47" i="1"/>
  <c r="H56" i="1"/>
  <c r="H57" i="1"/>
  <c r="H58" i="1"/>
  <c r="H59" i="1"/>
  <c r="H60" i="1"/>
  <c r="H61" i="1"/>
  <c r="H62" i="1"/>
  <c r="H63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3" i="1"/>
  <c r="H84" i="1"/>
  <c r="H85" i="1"/>
  <c r="H86" i="1"/>
  <c r="H89" i="1"/>
  <c r="H92" i="1"/>
  <c r="H95" i="1"/>
  <c r="D101" i="1"/>
  <c r="J52" i="1" l="1"/>
  <c r="J53" i="1" s="1"/>
  <c r="H29" i="1"/>
  <c r="H75" i="1"/>
  <c r="H87" i="1"/>
  <c r="H64" i="1"/>
  <c r="J100" i="1" l="1"/>
  <c r="J101" i="1" s="1"/>
</calcChain>
</file>

<file path=xl/sharedStrings.xml><?xml version="1.0" encoding="utf-8"?>
<sst xmlns="http://schemas.openxmlformats.org/spreadsheetml/2006/main" count="104" uniqueCount="53">
  <si>
    <t>Job Name:</t>
  </si>
  <si>
    <t>Labor</t>
  </si>
  <si>
    <t>Equipment</t>
  </si>
  <si>
    <t>Total</t>
  </si>
  <si>
    <t>Trees</t>
  </si>
  <si>
    <t>Quantity</t>
  </si>
  <si>
    <t>24" Box Cascalote (1"Caliper)</t>
  </si>
  <si>
    <t>24" Box Fan-Tex Ash (1" Caliper)</t>
  </si>
  <si>
    <t>24" Box Wilsonii Fruitless Olive (1" Caliper)</t>
  </si>
  <si>
    <t>36" Box Red Push Pistache (2" Caliper)</t>
  </si>
  <si>
    <t>24" Box Thornless Mesquite (1" Caliper)</t>
  </si>
  <si>
    <t>36" Box Evergreen Elm (2" Caliper)</t>
  </si>
  <si>
    <t>Shrubs</t>
  </si>
  <si>
    <t>5 Gal Mexican Bird of Paradise</t>
  </si>
  <si>
    <t>5 Gal Baja Fairy Duster</t>
  </si>
  <si>
    <t>5 Gal Bottlebrush</t>
  </si>
  <si>
    <t>5 Gal Natal Plum</t>
  </si>
  <si>
    <t>5 Gal Fortnight Lilly</t>
  </si>
  <si>
    <t>5 Gal Valentine Bush</t>
  </si>
  <si>
    <t>5 Gal Compact Texas Ranger</t>
  </si>
  <si>
    <t>5 Gal Summer Snow Sage</t>
  </si>
  <si>
    <t>5 Gal Lynn's Legacy Sage (Sierra Bouqet N/A)</t>
  </si>
  <si>
    <t>5 Gal Dwarf Ruellia</t>
  </si>
  <si>
    <t>5 Gal Yellow Bells</t>
  </si>
  <si>
    <t>5 Gal Solar Flare Tecoma</t>
  </si>
  <si>
    <t>Accents</t>
  </si>
  <si>
    <t>5 Gal Octopus Agave</t>
  </si>
  <si>
    <t>5 Gal Mexican Tree Grass</t>
  </si>
  <si>
    <t>5 Gal Desert Spoon</t>
  </si>
  <si>
    <t>5 Gal Breaklights Red Yucca</t>
  </si>
  <si>
    <t>Groundcovers</t>
  </si>
  <si>
    <t>1 Gal Prostrate Acacia</t>
  </si>
  <si>
    <t>1 Gal Bush Morning Glory</t>
  </si>
  <si>
    <t>1 Gal Purple Trailing Lantana</t>
  </si>
  <si>
    <t>1 Gal New Gold Lantana</t>
  </si>
  <si>
    <t>1 Gal Dwarf Rosemary</t>
  </si>
  <si>
    <t>Vines</t>
  </si>
  <si>
    <t>5 Gal Passion Vine</t>
  </si>
  <si>
    <t>Decomposed Granite</t>
  </si>
  <si>
    <t>3/4" Screened Madison Gold</t>
  </si>
  <si>
    <t xml:space="preserve">Sod </t>
  </si>
  <si>
    <t>Hybrid Bermuda Turf</t>
  </si>
  <si>
    <t>Concrete Curb</t>
  </si>
  <si>
    <t>4" x 6" Concrete Landscape Header</t>
  </si>
  <si>
    <t>Irrigation</t>
  </si>
  <si>
    <t>BREAKOUT</t>
  </si>
  <si>
    <t>24" Box Mulga Acacia (1" Caliper)</t>
  </si>
  <si>
    <t>24" Box Collibah (1" Caliper)</t>
  </si>
  <si>
    <t>24" Box Shamel Ash (1" Caliper)</t>
  </si>
  <si>
    <t>Totals</t>
  </si>
  <si>
    <t>Artificial Turf</t>
  </si>
  <si>
    <t>Profit</t>
  </si>
  <si>
    <t>Harmony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</si>
</sst>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J101"/>
  <sheetViews>
    <sheetView tabSelected="1" workbookViewId="0">
      <selection activeCell="B1" sqref="B1:C1"/>
    </sheetView>
  </sheetViews>
  <sheetFormatPr defaultRowHeight="14.5" x14ac:dyDescent="0.35"/>
  <cols>
    <col min="1" max="1" width="15.36328125" customWidth="1"/>
    <col min="2" max="2" width="12.08984375" customWidth="1"/>
    <col min="3" max="4" width="11.08984375" customWidth="1"/>
    <col min="7" max="7" width="10.36328125" customWidth="1"/>
  </cols>
  <sheetData>
    <row r="1" spans="1:8" x14ac:dyDescent="0.35">
      <c r="A1" s="1" t="s">
        <v>0</v>
      </c>
      <c r="B1" s="10" t="s">
        <v>52</v>
      </c>
      <c r="C1" s="10"/>
    </row>
    <row r="2" spans="1:8" x14ac:dyDescent="0.35">
      <c r="A2" s="4" t="s">
        <v>4</v>
      </c>
      <c r="B2" s="4"/>
      <c r="C2" s="4"/>
      <c r="D2" s="4"/>
      <c r="E2" s="4" t="s">
        <v>5</v>
      </c>
      <c r="F2" s="4"/>
      <c r="H2" t="s">
        <v>49</v>
      </c>
    </row>
    <row r="3" spans="1:8" x14ac:dyDescent="0.35">
      <c r="A3" s="5" t="s">
        <v>6</v>
      </c>
      <c r="B3" s="6"/>
      <c r="C3" s="6"/>
      <c r="D3" s="7"/>
      <c r="E3" s="5">
        <v>2</v>
      </c>
      <c r="F3" s="7"/>
      <c r="G3">
        <v>135</v>
      </c>
      <c r="H3">
        <f>E3*G3</f>
        <v>270</v>
      </c>
    </row>
    <row r="4" spans="1:8" x14ac:dyDescent="0.35">
      <c r="A4" s="5" t="s">
        <v>7</v>
      </c>
      <c r="B4" s="6"/>
      <c r="C4" s="6"/>
      <c r="D4" s="7"/>
      <c r="E4" s="5">
        <v>35</v>
      </c>
      <c r="F4" s="7"/>
      <c r="G4">
        <v>95</v>
      </c>
      <c r="H4">
        <f t="shared" ref="H4:H38" si="0">E4*G4</f>
        <v>3325</v>
      </c>
    </row>
    <row r="5" spans="1:8" x14ac:dyDescent="0.35">
      <c r="A5" s="5" t="s">
        <v>8</v>
      </c>
      <c r="B5" s="6"/>
      <c r="C5" s="6"/>
      <c r="D5" s="7"/>
      <c r="E5" s="5">
        <v>4</v>
      </c>
      <c r="F5" s="7"/>
      <c r="G5">
        <v>115</v>
      </c>
      <c r="H5">
        <f t="shared" si="0"/>
        <v>460</v>
      </c>
    </row>
    <row r="6" spans="1:8" x14ac:dyDescent="0.35">
      <c r="A6" s="5" t="s">
        <v>9</v>
      </c>
      <c r="B6" s="6"/>
      <c r="C6" s="6"/>
      <c r="D6" s="7"/>
      <c r="E6" s="5">
        <v>45</v>
      </c>
      <c r="F6" s="7"/>
      <c r="G6">
        <v>300</v>
      </c>
      <c r="H6">
        <f t="shared" si="0"/>
        <v>13500</v>
      </c>
    </row>
    <row r="7" spans="1:8" x14ac:dyDescent="0.35">
      <c r="A7" s="5" t="s">
        <v>10</v>
      </c>
      <c r="B7" s="6"/>
      <c r="C7" s="6"/>
      <c r="D7" s="7"/>
      <c r="E7" s="5">
        <v>14</v>
      </c>
      <c r="F7" s="7"/>
      <c r="G7">
        <v>135</v>
      </c>
      <c r="H7">
        <f t="shared" si="0"/>
        <v>1890</v>
      </c>
    </row>
    <row r="8" spans="1:8" x14ac:dyDescent="0.35">
      <c r="A8" s="5" t="s">
        <v>11</v>
      </c>
      <c r="B8" s="6"/>
      <c r="C8" s="6"/>
      <c r="D8" s="7"/>
      <c r="E8" s="5">
        <v>91</v>
      </c>
      <c r="F8" s="7"/>
      <c r="G8">
        <v>300</v>
      </c>
      <c r="H8">
        <f t="shared" si="0"/>
        <v>27300</v>
      </c>
    </row>
    <row r="9" spans="1:8" x14ac:dyDescent="0.35">
      <c r="H9">
        <f>SUM(H3:H8)</f>
        <v>46745</v>
      </c>
    </row>
    <row r="10" spans="1:8" x14ac:dyDescent="0.35">
      <c r="A10" s="4" t="s">
        <v>12</v>
      </c>
      <c r="B10" s="4"/>
      <c r="C10" s="4"/>
      <c r="D10" s="4"/>
      <c r="E10" s="4" t="s">
        <v>5</v>
      </c>
      <c r="F10" s="4"/>
    </row>
    <row r="11" spans="1:8" x14ac:dyDescent="0.35">
      <c r="A11" s="5" t="s">
        <v>13</v>
      </c>
      <c r="B11" s="6"/>
      <c r="C11" s="6"/>
      <c r="D11" s="7"/>
      <c r="E11" s="5">
        <v>23</v>
      </c>
      <c r="F11" s="7"/>
      <c r="G11">
        <v>8.5</v>
      </c>
      <c r="H11">
        <f t="shared" si="0"/>
        <v>195.5</v>
      </c>
    </row>
    <row r="12" spans="1:8" x14ac:dyDescent="0.35">
      <c r="A12" s="5" t="s">
        <v>14</v>
      </c>
      <c r="B12" s="6"/>
      <c r="C12" s="6"/>
      <c r="D12" s="7"/>
      <c r="E12" s="5">
        <v>92</v>
      </c>
      <c r="F12" s="7"/>
      <c r="G12">
        <v>8</v>
      </c>
      <c r="H12">
        <f t="shared" si="0"/>
        <v>736</v>
      </c>
    </row>
    <row r="13" spans="1:8" x14ac:dyDescent="0.35">
      <c r="A13" s="5" t="s">
        <v>15</v>
      </c>
      <c r="B13" s="6"/>
      <c r="C13" s="6"/>
      <c r="D13" s="7"/>
      <c r="E13" s="5">
        <v>188</v>
      </c>
      <c r="F13" s="7"/>
      <c r="G13">
        <v>8</v>
      </c>
      <c r="H13">
        <f t="shared" si="0"/>
        <v>1504</v>
      </c>
    </row>
    <row r="14" spans="1:8" x14ac:dyDescent="0.35">
      <c r="A14" s="5" t="s">
        <v>16</v>
      </c>
      <c r="B14" s="6"/>
      <c r="C14" s="6"/>
      <c r="D14" s="7"/>
      <c r="E14" s="5">
        <v>132</v>
      </c>
      <c r="F14" s="7"/>
      <c r="G14">
        <v>8</v>
      </c>
      <c r="H14">
        <f t="shared" si="0"/>
        <v>1056</v>
      </c>
    </row>
    <row r="15" spans="1:8" x14ac:dyDescent="0.35">
      <c r="A15" s="5" t="s">
        <v>17</v>
      </c>
      <c r="B15" s="6"/>
      <c r="C15" s="6"/>
      <c r="D15" s="7"/>
      <c r="E15" s="5">
        <v>48</v>
      </c>
      <c r="F15" s="7"/>
      <c r="G15">
        <v>8</v>
      </c>
      <c r="H15">
        <f t="shared" si="0"/>
        <v>384</v>
      </c>
    </row>
    <row r="16" spans="1:8" x14ac:dyDescent="0.35">
      <c r="A16" s="5" t="s">
        <v>18</v>
      </c>
      <c r="B16" s="6"/>
      <c r="C16" s="6"/>
      <c r="D16" s="7"/>
      <c r="E16" s="5">
        <f>312-68</f>
        <v>244</v>
      </c>
      <c r="F16" s="7"/>
      <c r="G16">
        <v>8.5</v>
      </c>
      <c r="H16">
        <f t="shared" si="0"/>
        <v>2074</v>
      </c>
    </row>
    <row r="17" spans="1:8" x14ac:dyDescent="0.35">
      <c r="A17" s="5" t="s">
        <v>19</v>
      </c>
      <c r="B17" s="6"/>
      <c r="C17" s="6"/>
      <c r="D17" s="7"/>
      <c r="E17" s="5">
        <v>52</v>
      </c>
      <c r="F17" s="7"/>
      <c r="G17">
        <v>6.4</v>
      </c>
      <c r="H17">
        <f t="shared" si="0"/>
        <v>332.8</v>
      </c>
    </row>
    <row r="18" spans="1:8" x14ac:dyDescent="0.35">
      <c r="A18" s="5" t="s">
        <v>20</v>
      </c>
      <c r="B18" s="6"/>
      <c r="C18" s="6"/>
      <c r="D18" s="7"/>
      <c r="E18" s="5">
        <v>196</v>
      </c>
      <c r="F18" s="7"/>
      <c r="G18">
        <v>8</v>
      </c>
      <c r="H18">
        <f t="shared" si="0"/>
        <v>1568</v>
      </c>
    </row>
    <row r="19" spans="1:8" x14ac:dyDescent="0.35">
      <c r="A19" s="5" t="s">
        <v>21</v>
      </c>
      <c r="B19" s="6"/>
      <c r="C19" s="6"/>
      <c r="D19" s="7"/>
      <c r="E19" s="5">
        <v>49</v>
      </c>
      <c r="F19" s="7"/>
      <c r="G19">
        <v>10</v>
      </c>
      <c r="H19">
        <f t="shared" si="0"/>
        <v>490</v>
      </c>
    </row>
    <row r="20" spans="1:8" x14ac:dyDescent="0.35">
      <c r="A20" s="5" t="s">
        <v>22</v>
      </c>
      <c r="B20" s="6"/>
      <c r="C20" s="6"/>
      <c r="D20" s="7"/>
      <c r="E20" s="5">
        <v>131</v>
      </c>
      <c r="F20" s="7"/>
      <c r="G20">
        <v>6.4</v>
      </c>
      <c r="H20">
        <f t="shared" si="0"/>
        <v>838.40000000000009</v>
      </c>
    </row>
    <row r="21" spans="1:8" x14ac:dyDescent="0.35">
      <c r="A21" s="5" t="s">
        <v>23</v>
      </c>
      <c r="B21" s="6"/>
      <c r="C21" s="6"/>
      <c r="D21" s="7"/>
      <c r="E21" s="5">
        <v>28</v>
      </c>
      <c r="F21" s="7"/>
      <c r="G21">
        <v>8.5</v>
      </c>
      <c r="H21">
        <f t="shared" si="0"/>
        <v>238</v>
      </c>
    </row>
    <row r="22" spans="1:8" x14ac:dyDescent="0.35">
      <c r="A22" s="5" t="s">
        <v>24</v>
      </c>
      <c r="B22" s="6"/>
      <c r="C22" s="6"/>
      <c r="D22" s="7"/>
      <c r="E22" s="5">
        <v>97</v>
      </c>
      <c r="F22" s="7"/>
      <c r="G22">
        <v>8.5</v>
      </c>
      <c r="H22">
        <f t="shared" si="0"/>
        <v>824.5</v>
      </c>
    </row>
    <row r="23" spans="1:8" x14ac:dyDescent="0.35">
      <c r="H23">
        <f>SUM(H11:H22)</f>
        <v>10241.199999999999</v>
      </c>
    </row>
    <row r="24" spans="1:8" x14ac:dyDescent="0.35">
      <c r="A24" s="4" t="s">
        <v>25</v>
      </c>
      <c r="B24" s="4"/>
      <c r="C24" s="4"/>
      <c r="D24" s="4"/>
      <c r="E24" s="4" t="s">
        <v>5</v>
      </c>
      <c r="F24" s="4"/>
    </row>
    <row r="25" spans="1:8" x14ac:dyDescent="0.35">
      <c r="A25" s="5" t="s">
        <v>26</v>
      </c>
      <c r="B25" s="6"/>
      <c r="C25" s="6"/>
      <c r="D25" s="7"/>
      <c r="E25" s="5">
        <v>9</v>
      </c>
      <c r="F25" s="7"/>
      <c r="G25">
        <v>12</v>
      </c>
      <c r="H25">
        <f t="shared" si="0"/>
        <v>108</v>
      </c>
    </row>
    <row r="26" spans="1:8" x14ac:dyDescent="0.35">
      <c r="A26" s="5" t="s">
        <v>27</v>
      </c>
      <c r="B26" s="6"/>
      <c r="C26" s="6"/>
      <c r="D26" s="7"/>
      <c r="E26" s="5">
        <v>23</v>
      </c>
      <c r="F26" s="7"/>
      <c r="G26">
        <v>8</v>
      </c>
      <c r="H26">
        <f t="shared" si="0"/>
        <v>184</v>
      </c>
    </row>
    <row r="27" spans="1:8" x14ac:dyDescent="0.35">
      <c r="A27" s="5" t="s">
        <v>28</v>
      </c>
      <c r="B27" s="6"/>
      <c r="C27" s="6"/>
      <c r="D27" s="7"/>
      <c r="E27" s="5">
        <v>23</v>
      </c>
      <c r="F27" s="7"/>
      <c r="G27">
        <v>8</v>
      </c>
      <c r="H27">
        <f t="shared" si="0"/>
        <v>184</v>
      </c>
    </row>
    <row r="28" spans="1:8" x14ac:dyDescent="0.35">
      <c r="A28" s="5" t="s">
        <v>29</v>
      </c>
      <c r="B28" s="6"/>
      <c r="C28" s="6"/>
      <c r="D28" s="7"/>
      <c r="E28" s="5">
        <v>71</v>
      </c>
      <c r="F28" s="7"/>
      <c r="G28">
        <v>18</v>
      </c>
      <c r="H28">
        <f t="shared" si="0"/>
        <v>1278</v>
      </c>
    </row>
    <row r="29" spans="1:8" x14ac:dyDescent="0.35">
      <c r="H29">
        <f>SUM(H25:H28)</f>
        <v>1754</v>
      </c>
    </row>
    <row r="30" spans="1:8" x14ac:dyDescent="0.35">
      <c r="A30" s="4" t="s">
        <v>30</v>
      </c>
      <c r="B30" s="4"/>
      <c r="C30" s="4"/>
      <c r="D30" s="4"/>
      <c r="E30" s="4" t="s">
        <v>5</v>
      </c>
      <c r="F30" s="4"/>
    </row>
    <row r="31" spans="1:8" x14ac:dyDescent="0.35">
      <c r="A31" s="5" t="s">
        <v>31</v>
      </c>
      <c r="B31" s="6"/>
      <c r="C31" s="6"/>
      <c r="D31" s="7"/>
      <c r="E31" s="5">
        <v>3</v>
      </c>
      <c r="F31" s="7"/>
      <c r="G31">
        <v>2.4</v>
      </c>
      <c r="H31">
        <f t="shared" si="0"/>
        <v>7.1999999999999993</v>
      </c>
    </row>
    <row r="32" spans="1:8" x14ac:dyDescent="0.35">
      <c r="A32" s="5" t="s">
        <v>32</v>
      </c>
      <c r="B32" s="6"/>
      <c r="C32" s="6"/>
      <c r="D32" s="7"/>
      <c r="E32" s="5">
        <v>113</v>
      </c>
      <c r="F32" s="7"/>
      <c r="G32">
        <v>3</v>
      </c>
      <c r="H32">
        <f t="shared" si="0"/>
        <v>339</v>
      </c>
    </row>
    <row r="33" spans="1:8" x14ac:dyDescent="0.35">
      <c r="A33" s="5" t="s">
        <v>33</v>
      </c>
      <c r="B33" s="6"/>
      <c r="C33" s="6"/>
      <c r="D33" s="7"/>
      <c r="E33" s="5">
        <v>126</v>
      </c>
      <c r="F33" s="7"/>
      <c r="G33">
        <v>2.25</v>
      </c>
      <c r="H33">
        <f t="shared" si="0"/>
        <v>283.5</v>
      </c>
    </row>
    <row r="34" spans="1:8" x14ac:dyDescent="0.35">
      <c r="A34" s="5" t="s">
        <v>34</v>
      </c>
      <c r="B34" s="6"/>
      <c r="C34" s="6"/>
      <c r="D34" s="7"/>
      <c r="E34" s="5">
        <v>277</v>
      </c>
      <c r="F34" s="7"/>
      <c r="G34">
        <v>2.25</v>
      </c>
      <c r="H34">
        <f t="shared" si="0"/>
        <v>623.25</v>
      </c>
    </row>
    <row r="35" spans="1:8" x14ac:dyDescent="0.35">
      <c r="A35" s="5" t="s">
        <v>35</v>
      </c>
      <c r="B35" s="6"/>
      <c r="C35" s="6"/>
      <c r="D35" s="7"/>
      <c r="E35" s="5">
        <f>129-53</f>
        <v>76</v>
      </c>
      <c r="F35" s="7"/>
      <c r="G35">
        <v>2.5</v>
      </c>
      <c r="H35">
        <f t="shared" si="0"/>
        <v>190</v>
      </c>
    </row>
    <row r="36" spans="1:8" x14ac:dyDescent="0.35">
      <c r="H36">
        <f>SUM(H31:H35)</f>
        <v>1442.95</v>
      </c>
    </row>
    <row r="37" spans="1:8" x14ac:dyDescent="0.35">
      <c r="A37" s="4" t="s">
        <v>36</v>
      </c>
      <c r="B37" s="4"/>
      <c r="C37" s="4"/>
      <c r="D37" s="4"/>
      <c r="E37" s="4" t="s">
        <v>5</v>
      </c>
      <c r="F37" s="4"/>
    </row>
    <row r="38" spans="1:8" x14ac:dyDescent="0.35">
      <c r="A38" s="5" t="s">
        <v>37</v>
      </c>
      <c r="B38" s="6"/>
      <c r="C38" s="6"/>
      <c r="D38" s="7"/>
      <c r="E38" s="5">
        <v>6</v>
      </c>
      <c r="F38" s="7"/>
      <c r="G38">
        <v>20</v>
      </c>
      <c r="H38">
        <f t="shared" si="0"/>
        <v>120</v>
      </c>
    </row>
    <row r="40" spans="1:8" x14ac:dyDescent="0.35">
      <c r="A40" s="4" t="s">
        <v>38</v>
      </c>
      <c r="B40" s="4"/>
      <c r="C40" s="4"/>
      <c r="D40" s="4"/>
      <c r="E40" s="4" t="s">
        <v>5</v>
      </c>
      <c r="F40" s="4"/>
    </row>
    <row r="41" spans="1:8" x14ac:dyDescent="0.35">
      <c r="A41" s="5" t="s">
        <v>39</v>
      </c>
      <c r="B41" s="6"/>
      <c r="C41" s="6"/>
      <c r="D41" s="7"/>
      <c r="E41" s="8">
        <v>1060</v>
      </c>
      <c r="F41" s="9"/>
      <c r="G41">
        <v>40</v>
      </c>
      <c r="H41">
        <f>E41*G41</f>
        <v>42400</v>
      </c>
    </row>
    <row r="42" spans="1:8" x14ac:dyDescent="0.35">
      <c r="E42" s="2"/>
      <c r="F42" s="2"/>
    </row>
    <row r="43" spans="1:8" x14ac:dyDescent="0.35">
      <c r="A43" s="4" t="s">
        <v>40</v>
      </c>
      <c r="B43" s="4"/>
      <c r="C43" s="4"/>
      <c r="D43" s="4"/>
      <c r="E43" s="4" t="s">
        <v>5</v>
      </c>
      <c r="F43" s="4"/>
    </row>
    <row r="44" spans="1:8" x14ac:dyDescent="0.35">
      <c r="A44" s="5" t="s">
        <v>41</v>
      </c>
      <c r="B44" s="6"/>
      <c r="C44" s="6"/>
      <c r="D44" s="7"/>
      <c r="E44" s="8">
        <v>5500</v>
      </c>
      <c r="F44" s="9"/>
      <c r="G44">
        <v>0.52</v>
      </c>
      <c r="H44">
        <f>E44*G44</f>
        <v>2860</v>
      </c>
    </row>
    <row r="45" spans="1:8" x14ac:dyDescent="0.35">
      <c r="E45" s="2"/>
      <c r="F45" s="2"/>
    </row>
    <row r="46" spans="1:8" x14ac:dyDescent="0.35">
      <c r="A46" s="4" t="s">
        <v>42</v>
      </c>
      <c r="B46" s="4"/>
      <c r="C46" s="4"/>
      <c r="D46" s="4"/>
      <c r="E46" s="4" t="s">
        <v>5</v>
      </c>
      <c r="F46" s="4"/>
    </row>
    <row r="47" spans="1:8" x14ac:dyDescent="0.35">
      <c r="A47" s="5" t="s">
        <v>43</v>
      </c>
      <c r="B47" s="6"/>
      <c r="C47" s="6"/>
      <c r="D47" s="7"/>
      <c r="E47" s="8">
        <v>895</v>
      </c>
      <c r="F47" s="9"/>
      <c r="G47">
        <v>4</v>
      </c>
      <c r="H47">
        <f>E47*G47</f>
        <v>3580</v>
      </c>
    </row>
    <row r="48" spans="1:8" x14ac:dyDescent="0.35">
      <c r="E48" s="2"/>
      <c r="F48" s="2"/>
    </row>
    <row r="49" spans="1:10" x14ac:dyDescent="0.35">
      <c r="A49" s="3" t="s">
        <v>44</v>
      </c>
      <c r="B49" s="3"/>
      <c r="C49" s="3"/>
      <c r="D49" s="3"/>
      <c r="E49" s="3"/>
      <c r="F49" s="3"/>
      <c r="H49">
        <v>22000</v>
      </c>
    </row>
    <row r="50" spans="1:10" x14ac:dyDescent="0.35">
      <c r="A50" s="3" t="s">
        <v>1</v>
      </c>
      <c r="B50" s="3"/>
      <c r="C50" s="3"/>
      <c r="D50" s="3"/>
      <c r="E50" s="3"/>
      <c r="F50" s="3"/>
      <c r="H50">
        <v>51600</v>
      </c>
    </row>
    <row r="51" spans="1:10" x14ac:dyDescent="0.35">
      <c r="A51" s="3" t="s">
        <v>2</v>
      </c>
      <c r="B51" s="3"/>
      <c r="C51" s="3"/>
      <c r="D51" s="3"/>
      <c r="E51" s="3"/>
      <c r="F51" s="3"/>
      <c r="H51">
        <v>10000</v>
      </c>
    </row>
    <row r="52" spans="1:10" x14ac:dyDescent="0.35">
      <c r="I52" t="s">
        <v>3</v>
      </c>
      <c r="J52">
        <f>SUM(H51,H50,H49,H47,H44,H41,H38,H36,H29,H23,H9)</f>
        <v>192743.15000000002</v>
      </c>
    </row>
    <row r="53" spans="1:10" x14ac:dyDescent="0.35">
      <c r="A53" t="s">
        <v>45</v>
      </c>
      <c r="I53" t="s">
        <v>51</v>
      </c>
      <c r="J53">
        <f>1.25*J52</f>
        <v>240928.93750000003</v>
      </c>
    </row>
    <row r="55" spans="1:10" x14ac:dyDescent="0.35">
      <c r="A55" s="4" t="s">
        <v>4</v>
      </c>
      <c r="B55" s="4"/>
      <c r="C55" s="4"/>
      <c r="D55" s="4"/>
      <c r="E55" s="4" t="s">
        <v>5</v>
      </c>
      <c r="F55" s="4"/>
    </row>
    <row r="56" spans="1:10" x14ac:dyDescent="0.35">
      <c r="A56" s="5" t="s">
        <v>46</v>
      </c>
      <c r="B56" s="6"/>
      <c r="C56" s="6"/>
      <c r="D56" s="7"/>
      <c r="E56" s="5">
        <v>6</v>
      </c>
      <c r="F56" s="7"/>
      <c r="G56">
        <v>95</v>
      </c>
      <c r="H56">
        <f>E56*G56</f>
        <v>570</v>
      </c>
    </row>
    <row r="57" spans="1:10" x14ac:dyDescent="0.35">
      <c r="A57" s="5" t="s">
        <v>6</v>
      </c>
      <c r="B57" s="6"/>
      <c r="C57" s="6"/>
      <c r="D57" s="7"/>
      <c r="E57" s="5">
        <v>6</v>
      </c>
      <c r="F57" s="7"/>
      <c r="G57">
        <v>135</v>
      </c>
      <c r="H57">
        <f t="shared" ref="H57:H86" si="1">E57*G57</f>
        <v>810</v>
      </c>
    </row>
    <row r="58" spans="1:10" x14ac:dyDescent="0.35">
      <c r="A58" s="5" t="s">
        <v>47</v>
      </c>
      <c r="B58" s="6"/>
      <c r="C58" s="6"/>
      <c r="D58" s="7"/>
      <c r="E58" s="5">
        <v>14</v>
      </c>
      <c r="F58" s="7"/>
      <c r="G58">
        <v>135</v>
      </c>
      <c r="H58">
        <f t="shared" si="1"/>
        <v>1890</v>
      </c>
    </row>
    <row r="59" spans="1:10" x14ac:dyDescent="0.35">
      <c r="A59" s="5" t="s">
        <v>48</v>
      </c>
      <c r="B59" s="6"/>
      <c r="C59" s="6"/>
      <c r="D59" s="7"/>
      <c r="E59" s="5">
        <v>13</v>
      </c>
      <c r="F59" s="7"/>
      <c r="G59">
        <v>95</v>
      </c>
      <c r="H59">
        <f t="shared" si="1"/>
        <v>1235</v>
      </c>
    </row>
    <row r="60" spans="1:10" x14ac:dyDescent="0.35">
      <c r="A60" s="5" t="s">
        <v>7</v>
      </c>
      <c r="B60" s="6"/>
      <c r="C60" s="6"/>
      <c r="D60" s="7"/>
      <c r="E60" s="5">
        <v>2</v>
      </c>
      <c r="F60" s="7"/>
      <c r="G60">
        <v>95</v>
      </c>
      <c r="H60">
        <f t="shared" si="1"/>
        <v>190</v>
      </c>
    </row>
    <row r="61" spans="1:10" x14ac:dyDescent="0.35">
      <c r="A61" s="5" t="s">
        <v>8</v>
      </c>
      <c r="B61" s="6"/>
      <c r="C61" s="6"/>
      <c r="D61" s="7"/>
      <c r="E61" s="5">
        <v>14</v>
      </c>
      <c r="F61" s="7"/>
      <c r="G61">
        <v>115</v>
      </c>
      <c r="H61">
        <f t="shared" si="1"/>
        <v>1610</v>
      </c>
    </row>
    <row r="62" spans="1:10" x14ac:dyDescent="0.35">
      <c r="A62" s="5" t="s">
        <v>9</v>
      </c>
      <c r="B62" s="6"/>
      <c r="C62" s="6"/>
      <c r="D62" s="7"/>
      <c r="E62" s="5">
        <v>30</v>
      </c>
      <c r="F62" s="7"/>
      <c r="G62">
        <v>300</v>
      </c>
      <c r="H62">
        <f t="shared" si="1"/>
        <v>9000</v>
      </c>
    </row>
    <row r="63" spans="1:10" x14ac:dyDescent="0.35">
      <c r="A63" s="5" t="s">
        <v>11</v>
      </c>
      <c r="B63" s="6"/>
      <c r="C63" s="6"/>
      <c r="D63" s="7"/>
      <c r="E63" s="5">
        <v>26</v>
      </c>
      <c r="F63" s="7"/>
      <c r="G63">
        <v>300</v>
      </c>
      <c r="H63">
        <f t="shared" si="1"/>
        <v>7800</v>
      </c>
    </row>
    <row r="64" spans="1:10" x14ac:dyDescent="0.35">
      <c r="H64">
        <f>SUM(H56:H63)</f>
        <v>23105</v>
      </c>
    </row>
    <row r="65" spans="1:8" x14ac:dyDescent="0.35">
      <c r="A65" s="4" t="s">
        <v>12</v>
      </c>
      <c r="B65" s="4"/>
      <c r="C65" s="4"/>
      <c r="D65" s="4"/>
      <c r="E65" s="4" t="s">
        <v>5</v>
      </c>
      <c r="F65" s="4"/>
    </row>
    <row r="66" spans="1:8" x14ac:dyDescent="0.35">
      <c r="A66" s="5" t="s">
        <v>13</v>
      </c>
      <c r="B66" s="6"/>
      <c r="C66" s="6"/>
      <c r="D66" s="7"/>
      <c r="E66" s="5">
        <v>17</v>
      </c>
      <c r="F66" s="7"/>
      <c r="G66">
        <v>8.5</v>
      </c>
      <c r="H66">
        <f t="shared" si="1"/>
        <v>144.5</v>
      </c>
    </row>
    <row r="67" spans="1:8" x14ac:dyDescent="0.35">
      <c r="A67" s="5" t="s">
        <v>14</v>
      </c>
      <c r="B67" s="6"/>
      <c r="C67" s="6"/>
      <c r="D67" s="7"/>
      <c r="E67" s="5">
        <v>44</v>
      </c>
      <c r="F67" s="7"/>
      <c r="G67">
        <v>8</v>
      </c>
      <c r="H67">
        <f t="shared" si="1"/>
        <v>352</v>
      </c>
    </row>
    <row r="68" spans="1:8" x14ac:dyDescent="0.35">
      <c r="A68" s="5" t="s">
        <v>17</v>
      </c>
      <c r="B68" s="6"/>
      <c r="C68" s="6"/>
      <c r="D68" s="7"/>
      <c r="E68" s="5">
        <v>25</v>
      </c>
      <c r="F68" s="7"/>
      <c r="G68">
        <v>8</v>
      </c>
      <c r="H68">
        <f t="shared" si="1"/>
        <v>200</v>
      </c>
    </row>
    <row r="69" spans="1:8" x14ac:dyDescent="0.35">
      <c r="A69" s="5" t="s">
        <v>18</v>
      </c>
      <c r="B69" s="6"/>
      <c r="C69" s="6"/>
      <c r="D69" s="7"/>
      <c r="E69" s="5">
        <v>68</v>
      </c>
      <c r="F69" s="7"/>
      <c r="G69">
        <v>8.5</v>
      </c>
      <c r="H69">
        <f t="shared" si="1"/>
        <v>578</v>
      </c>
    </row>
    <row r="70" spans="1:8" x14ac:dyDescent="0.35">
      <c r="A70" s="5" t="s">
        <v>19</v>
      </c>
      <c r="B70" s="6"/>
      <c r="C70" s="6"/>
      <c r="D70" s="7"/>
      <c r="E70" s="5">
        <v>52</v>
      </c>
      <c r="F70" s="7"/>
      <c r="G70">
        <v>6.4</v>
      </c>
      <c r="H70">
        <f t="shared" si="1"/>
        <v>332.8</v>
      </c>
    </row>
    <row r="71" spans="1:8" x14ac:dyDescent="0.35">
      <c r="A71" s="5" t="s">
        <v>20</v>
      </c>
      <c r="B71" s="6"/>
      <c r="C71" s="6"/>
      <c r="D71" s="7"/>
      <c r="E71" s="5">
        <v>92</v>
      </c>
      <c r="F71" s="7"/>
      <c r="G71">
        <v>8</v>
      </c>
      <c r="H71">
        <f t="shared" si="1"/>
        <v>736</v>
      </c>
    </row>
    <row r="72" spans="1:8" x14ac:dyDescent="0.35">
      <c r="A72" s="5" t="s">
        <v>21</v>
      </c>
      <c r="B72" s="6"/>
      <c r="C72" s="6"/>
      <c r="D72" s="7"/>
      <c r="E72" s="5">
        <v>52</v>
      </c>
      <c r="F72" s="7"/>
      <c r="G72">
        <v>10</v>
      </c>
      <c r="H72">
        <f t="shared" si="1"/>
        <v>520</v>
      </c>
    </row>
    <row r="73" spans="1:8" x14ac:dyDescent="0.35">
      <c r="A73" s="5" t="s">
        <v>22</v>
      </c>
      <c r="B73" s="6"/>
      <c r="C73" s="6"/>
      <c r="D73" s="7"/>
      <c r="E73" s="5">
        <v>20</v>
      </c>
      <c r="F73" s="7"/>
      <c r="G73">
        <v>6.4</v>
      </c>
      <c r="H73">
        <f t="shared" si="1"/>
        <v>128</v>
      </c>
    </row>
    <row r="74" spans="1:8" x14ac:dyDescent="0.35">
      <c r="A74" s="5" t="s">
        <v>24</v>
      </c>
      <c r="B74" s="6"/>
      <c r="C74" s="6"/>
      <c r="D74" s="7"/>
      <c r="E74" s="5">
        <v>1</v>
      </c>
      <c r="F74" s="7"/>
      <c r="G74">
        <v>8.5</v>
      </c>
      <c r="H74">
        <f t="shared" si="1"/>
        <v>8.5</v>
      </c>
    </row>
    <row r="75" spans="1:8" x14ac:dyDescent="0.35">
      <c r="H75">
        <f>SUM(H66:H74)</f>
        <v>2999.8</v>
      </c>
    </row>
    <row r="76" spans="1:8" x14ac:dyDescent="0.35">
      <c r="A76" s="4" t="s">
        <v>25</v>
      </c>
      <c r="B76" s="4"/>
      <c r="C76" s="4"/>
      <c r="D76" s="4"/>
      <c r="E76" s="4" t="s">
        <v>5</v>
      </c>
      <c r="F76" s="4"/>
    </row>
    <row r="77" spans="1:8" x14ac:dyDescent="0.35">
      <c r="A77" s="5" t="s">
        <v>26</v>
      </c>
      <c r="B77" s="6"/>
      <c r="C77" s="6"/>
      <c r="D77" s="7"/>
      <c r="E77" s="5">
        <v>14</v>
      </c>
      <c r="F77" s="7"/>
      <c r="G77">
        <v>12</v>
      </c>
      <c r="H77">
        <f t="shared" si="1"/>
        <v>168</v>
      </c>
    </row>
    <row r="78" spans="1:8" x14ac:dyDescent="0.35">
      <c r="A78" s="5" t="s">
        <v>27</v>
      </c>
      <c r="B78" s="6"/>
      <c r="C78" s="6"/>
      <c r="D78" s="7"/>
      <c r="E78" s="5">
        <v>35</v>
      </c>
      <c r="F78" s="7"/>
      <c r="G78">
        <v>8</v>
      </c>
      <c r="H78">
        <f t="shared" si="1"/>
        <v>280</v>
      </c>
    </row>
    <row r="79" spans="1:8" x14ac:dyDescent="0.35">
      <c r="A79" s="5" t="s">
        <v>28</v>
      </c>
      <c r="B79" s="6"/>
      <c r="C79" s="6"/>
      <c r="D79" s="7"/>
      <c r="E79" s="5">
        <v>26</v>
      </c>
      <c r="F79" s="7"/>
      <c r="G79">
        <v>8</v>
      </c>
      <c r="H79">
        <f t="shared" si="1"/>
        <v>208</v>
      </c>
    </row>
    <row r="80" spans="1:8" x14ac:dyDescent="0.35">
      <c r="A80" s="5" t="s">
        <v>29</v>
      </c>
      <c r="B80" s="6"/>
      <c r="C80" s="6"/>
      <c r="D80" s="7"/>
      <c r="E80" s="5">
        <v>19</v>
      </c>
      <c r="F80" s="7"/>
      <c r="G80">
        <v>18</v>
      </c>
      <c r="H80">
        <f t="shared" si="1"/>
        <v>342</v>
      </c>
    </row>
    <row r="81" spans="1:8" x14ac:dyDescent="0.35">
      <c r="H81">
        <f>SUM(H77:H80)</f>
        <v>998</v>
      </c>
    </row>
    <row r="82" spans="1:8" x14ac:dyDescent="0.35">
      <c r="A82" s="4" t="s">
        <v>30</v>
      </c>
      <c r="B82" s="4"/>
      <c r="C82" s="4"/>
      <c r="D82" s="4"/>
      <c r="E82" s="4" t="s">
        <v>5</v>
      </c>
      <c r="F82" s="4"/>
    </row>
    <row r="83" spans="1:8" x14ac:dyDescent="0.35">
      <c r="A83" s="5" t="s">
        <v>31</v>
      </c>
      <c r="B83" s="6"/>
      <c r="C83" s="6"/>
      <c r="D83" s="7"/>
      <c r="E83" s="5">
        <v>201</v>
      </c>
      <c r="F83" s="7"/>
      <c r="G83">
        <v>2.4</v>
      </c>
      <c r="H83">
        <f t="shared" si="1"/>
        <v>482.4</v>
      </c>
    </row>
    <row r="84" spans="1:8" x14ac:dyDescent="0.35">
      <c r="A84" s="5" t="s">
        <v>32</v>
      </c>
      <c r="B84" s="6"/>
      <c r="C84" s="6"/>
      <c r="D84" s="7"/>
      <c r="E84" s="5">
        <v>35</v>
      </c>
      <c r="F84" s="7"/>
      <c r="G84">
        <v>3</v>
      </c>
      <c r="H84">
        <f t="shared" si="1"/>
        <v>105</v>
      </c>
    </row>
    <row r="85" spans="1:8" x14ac:dyDescent="0.35">
      <c r="A85" s="5" t="s">
        <v>34</v>
      </c>
      <c r="B85" s="6"/>
      <c r="C85" s="6"/>
      <c r="D85" s="7"/>
      <c r="E85" s="5">
        <v>204</v>
      </c>
      <c r="F85" s="7"/>
      <c r="G85">
        <v>2.25</v>
      </c>
      <c r="H85">
        <f t="shared" si="1"/>
        <v>459</v>
      </c>
    </row>
    <row r="86" spans="1:8" x14ac:dyDescent="0.35">
      <c r="A86" s="5" t="s">
        <v>35</v>
      </c>
      <c r="B86" s="6"/>
      <c r="C86" s="6"/>
      <c r="D86" s="7"/>
      <c r="E86" s="5">
        <v>53</v>
      </c>
      <c r="F86" s="7"/>
      <c r="G86">
        <v>2.4</v>
      </c>
      <c r="H86">
        <f t="shared" si="1"/>
        <v>127.19999999999999</v>
      </c>
    </row>
    <row r="87" spans="1:8" x14ac:dyDescent="0.35">
      <c r="H87">
        <f>SUM(H83:H86)</f>
        <v>1173.6000000000001</v>
      </c>
    </row>
    <row r="88" spans="1:8" x14ac:dyDescent="0.35">
      <c r="A88" s="4" t="s">
        <v>38</v>
      </c>
      <c r="B88" s="4"/>
      <c r="C88" s="4"/>
      <c r="D88" s="4"/>
      <c r="E88" s="4" t="s">
        <v>5</v>
      </c>
      <c r="F88" s="4"/>
    </row>
    <row r="89" spans="1:8" x14ac:dyDescent="0.35">
      <c r="A89" s="5" t="s">
        <v>39</v>
      </c>
      <c r="B89" s="6"/>
      <c r="C89" s="6"/>
      <c r="D89" s="7"/>
      <c r="E89" s="8">
        <v>1140</v>
      </c>
      <c r="F89" s="9"/>
      <c r="G89">
        <v>40</v>
      </c>
      <c r="H89">
        <f>E89*G89</f>
        <v>45600</v>
      </c>
    </row>
    <row r="90" spans="1:8" x14ac:dyDescent="0.35">
      <c r="E90" s="2"/>
      <c r="F90" s="2"/>
    </row>
    <row r="91" spans="1:8" x14ac:dyDescent="0.35">
      <c r="A91" s="4" t="s">
        <v>40</v>
      </c>
      <c r="B91" s="4"/>
      <c r="C91" s="4"/>
      <c r="D91" s="4"/>
      <c r="E91" s="4" t="s">
        <v>5</v>
      </c>
      <c r="F91" s="4"/>
    </row>
    <row r="92" spans="1:8" x14ac:dyDescent="0.35">
      <c r="A92" s="5" t="s">
        <v>41</v>
      </c>
      <c r="B92" s="6"/>
      <c r="C92" s="6"/>
      <c r="D92" s="7"/>
      <c r="E92" s="8">
        <v>6500</v>
      </c>
      <c r="F92" s="9"/>
      <c r="G92">
        <v>0.52</v>
      </c>
      <c r="H92">
        <f>E92*G92</f>
        <v>3380</v>
      </c>
    </row>
    <row r="93" spans="1:8" x14ac:dyDescent="0.35">
      <c r="E93" s="2"/>
      <c r="F93" s="2"/>
    </row>
    <row r="94" spans="1:8" x14ac:dyDescent="0.35">
      <c r="A94" s="4" t="s">
        <v>42</v>
      </c>
      <c r="B94" s="4"/>
      <c r="C94" s="4"/>
      <c r="D94" s="4"/>
      <c r="E94" s="4" t="s">
        <v>5</v>
      </c>
      <c r="F94" s="4"/>
    </row>
    <row r="95" spans="1:8" x14ac:dyDescent="0.35">
      <c r="A95" s="5" t="s">
        <v>43</v>
      </c>
      <c r="B95" s="6"/>
      <c r="C95" s="6"/>
      <c r="D95" s="7"/>
      <c r="E95" s="8">
        <v>1280</v>
      </c>
      <c r="F95" s="9"/>
      <c r="G95">
        <v>4</v>
      </c>
      <c r="H95">
        <f>E95*G95</f>
        <v>5120</v>
      </c>
    </row>
    <row r="96" spans="1:8" x14ac:dyDescent="0.35">
      <c r="E96" s="2"/>
      <c r="F96" s="2"/>
    </row>
    <row r="97" spans="1:10" x14ac:dyDescent="0.35">
      <c r="A97" s="3" t="s">
        <v>44</v>
      </c>
      <c r="B97" s="3"/>
      <c r="C97" s="3"/>
      <c r="D97" s="3"/>
      <c r="E97" s="3"/>
      <c r="F97" s="3"/>
      <c r="H97">
        <v>27000</v>
      </c>
    </row>
    <row r="98" spans="1:10" x14ac:dyDescent="0.35">
      <c r="A98" s="3" t="s">
        <v>1</v>
      </c>
      <c r="B98" s="3"/>
      <c r="C98" s="3"/>
      <c r="D98" s="3"/>
      <c r="E98" s="3"/>
      <c r="F98" s="3"/>
      <c r="H98">
        <v>71600</v>
      </c>
    </row>
    <row r="99" spans="1:10" x14ac:dyDescent="0.35">
      <c r="A99" s="3" t="s">
        <v>2</v>
      </c>
      <c r="B99" s="3"/>
      <c r="C99" s="3"/>
      <c r="D99" s="3"/>
      <c r="E99" s="3"/>
      <c r="F99" s="3"/>
      <c r="H99">
        <v>10000</v>
      </c>
    </row>
    <row r="100" spans="1:10" x14ac:dyDescent="0.35">
      <c r="I100" t="s">
        <v>3</v>
      </c>
      <c r="J100">
        <f>SUM(H99,H98,H97,H95,H92,H89,H87,H81,H75,H64)</f>
        <v>190976.4</v>
      </c>
    </row>
    <row r="101" spans="1:10" x14ac:dyDescent="0.35">
      <c r="A101" t="s">
        <v>50</v>
      </c>
      <c r="B101">
        <v>3145</v>
      </c>
      <c r="C101">
        <v>10</v>
      </c>
      <c r="D101">
        <f>B101*C101</f>
        <v>31450</v>
      </c>
      <c r="I101" t="s">
        <v>51</v>
      </c>
      <c r="J101">
        <f>1.25*J100</f>
        <v>238720.5</v>
      </c>
    </row>
  </sheetData>
  <mergeCells count="155">
    <mergeCell ref="E40:F40"/>
    <mergeCell ref="A40:D40"/>
    <mergeCell ref="E38:F38"/>
    <mergeCell ref="A38:D38"/>
    <mergeCell ref="E37:F37"/>
    <mergeCell ref="A37:D37"/>
    <mergeCell ref="A32:D32"/>
    <mergeCell ref="E34:F34"/>
    <mergeCell ref="A34:D34"/>
    <mergeCell ref="E33:F33"/>
    <mergeCell ref="A33:D33"/>
    <mergeCell ref="E32:F32"/>
    <mergeCell ref="E35:F35"/>
    <mergeCell ref="A35:D35"/>
    <mergeCell ref="E47:F47"/>
    <mergeCell ref="A47:D47"/>
    <mergeCell ref="E46:F46"/>
    <mergeCell ref="A46:D46"/>
    <mergeCell ref="E43:F43"/>
    <mergeCell ref="A43:D43"/>
    <mergeCell ref="E44:F44"/>
    <mergeCell ref="A44:D44"/>
    <mergeCell ref="E41:F41"/>
    <mergeCell ref="A41:D41"/>
    <mergeCell ref="E2:F2"/>
    <mergeCell ref="A3:D3"/>
    <mergeCell ref="E3:F3"/>
    <mergeCell ref="A4:D4"/>
    <mergeCell ref="E4:F4"/>
    <mergeCell ref="B1:C1"/>
    <mergeCell ref="A2:D2"/>
    <mergeCell ref="A5:D5"/>
    <mergeCell ref="A8:D8"/>
    <mergeCell ref="E8:F8"/>
    <mergeCell ref="A10:D10"/>
    <mergeCell ref="E10:F10"/>
    <mergeCell ref="A11:D11"/>
    <mergeCell ref="E11:F11"/>
    <mergeCell ref="E5:F5"/>
    <mergeCell ref="A6:D6"/>
    <mergeCell ref="E6:F6"/>
    <mergeCell ref="A7:D7"/>
    <mergeCell ref="E7:F7"/>
    <mergeCell ref="E15:F15"/>
    <mergeCell ref="A16:D16"/>
    <mergeCell ref="E16:F16"/>
    <mergeCell ref="A17:D17"/>
    <mergeCell ref="E17:F17"/>
    <mergeCell ref="E12:F12"/>
    <mergeCell ref="A13:D13"/>
    <mergeCell ref="E13:F13"/>
    <mergeCell ref="A14:D14"/>
    <mergeCell ref="E14:F14"/>
    <mergeCell ref="A12:D12"/>
    <mergeCell ref="A15:D15"/>
    <mergeCell ref="E21:F21"/>
    <mergeCell ref="A22:D22"/>
    <mergeCell ref="E22:F22"/>
    <mergeCell ref="A24:D24"/>
    <mergeCell ref="E24:F24"/>
    <mergeCell ref="E18:F18"/>
    <mergeCell ref="A19:D19"/>
    <mergeCell ref="E19:F19"/>
    <mergeCell ref="A20:D20"/>
    <mergeCell ref="E20:F20"/>
    <mergeCell ref="A18:D18"/>
    <mergeCell ref="A21:D21"/>
    <mergeCell ref="E28:F28"/>
    <mergeCell ref="A30:D30"/>
    <mergeCell ref="E30:F30"/>
    <mergeCell ref="A31:D31"/>
    <mergeCell ref="E31:F31"/>
    <mergeCell ref="E25:F25"/>
    <mergeCell ref="A26:D26"/>
    <mergeCell ref="E26:F26"/>
    <mergeCell ref="A27:D27"/>
    <mergeCell ref="E27:F27"/>
    <mergeCell ref="A25:D25"/>
    <mergeCell ref="A28:D28"/>
    <mergeCell ref="A56:D56"/>
    <mergeCell ref="E56:F56"/>
    <mergeCell ref="A58:D58"/>
    <mergeCell ref="E58:F58"/>
    <mergeCell ref="A59:D59"/>
    <mergeCell ref="E59:F59"/>
    <mergeCell ref="A55:D55"/>
    <mergeCell ref="E55:F55"/>
    <mergeCell ref="A65:D65"/>
    <mergeCell ref="E65:F65"/>
    <mergeCell ref="A67:D67"/>
    <mergeCell ref="E67:F67"/>
    <mergeCell ref="A68:D68"/>
    <mergeCell ref="E68:F68"/>
    <mergeCell ref="A61:D61"/>
    <mergeCell ref="E61:F61"/>
    <mergeCell ref="A62:D62"/>
    <mergeCell ref="E62:F62"/>
    <mergeCell ref="A57:D57"/>
    <mergeCell ref="E57:F57"/>
    <mergeCell ref="A49:F49"/>
    <mergeCell ref="A50:F50"/>
    <mergeCell ref="A51:F51"/>
    <mergeCell ref="A63:D63"/>
    <mergeCell ref="E63:F63"/>
    <mergeCell ref="A66:D66"/>
    <mergeCell ref="E66:F66"/>
    <mergeCell ref="A60:D60"/>
    <mergeCell ref="E60:F60"/>
    <mergeCell ref="A70:D70"/>
    <mergeCell ref="E70:F70"/>
    <mergeCell ref="A71:D71"/>
    <mergeCell ref="E71:F71"/>
    <mergeCell ref="A72:D72"/>
    <mergeCell ref="E72:F72"/>
    <mergeCell ref="A69:D69"/>
    <mergeCell ref="E69:F69"/>
    <mergeCell ref="A77:D77"/>
    <mergeCell ref="E77:F77"/>
    <mergeCell ref="A78:D78"/>
    <mergeCell ref="E78:F78"/>
    <mergeCell ref="A79:D79"/>
    <mergeCell ref="E79:F79"/>
    <mergeCell ref="A73:D73"/>
    <mergeCell ref="E73:F73"/>
    <mergeCell ref="A74:D74"/>
    <mergeCell ref="E74:F74"/>
    <mergeCell ref="A76:D76"/>
    <mergeCell ref="E76:F76"/>
    <mergeCell ref="A84:D84"/>
    <mergeCell ref="E84:F84"/>
    <mergeCell ref="A85:D85"/>
    <mergeCell ref="E85:F85"/>
    <mergeCell ref="A86:D86"/>
    <mergeCell ref="E86:F86"/>
    <mergeCell ref="A80:D80"/>
    <mergeCell ref="E80:F80"/>
    <mergeCell ref="A82:D82"/>
    <mergeCell ref="E82:F82"/>
    <mergeCell ref="A83:D83"/>
    <mergeCell ref="E83:F83"/>
    <mergeCell ref="A98:F98"/>
    <mergeCell ref="A99:F99"/>
    <mergeCell ref="A88:D88"/>
    <mergeCell ref="E88:F88"/>
    <mergeCell ref="A89:D89"/>
    <mergeCell ref="E89:F89"/>
    <mergeCell ref="A97:F97"/>
    <mergeCell ref="A91:D91"/>
    <mergeCell ref="E91:F91"/>
    <mergeCell ref="A92:D92"/>
    <mergeCell ref="E92:F92"/>
    <mergeCell ref="A94:D94"/>
    <mergeCell ref="E94:F94"/>
    <mergeCell ref="A95:D95"/>
    <mergeCell ref="E95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2020-05-28T00:11:40Z</dcterms:modified>
</cp:coreProperties>
</file>