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amsr\OneDrive\Área de Trabalho\FGV - Período 1\INT CD\CURSO EXCEL\TAREFA 1\"/>
    </mc:Choice>
  </mc:AlternateContent>
  <xr:revisionPtr revIDLastSave="0" documentId="13_ncr:1_{9A453C21-216E-4F9A-A82D-9B03A1BBE06D}" xr6:coauthVersionLast="45" xr6:coauthVersionMax="47" xr10:uidLastSave="{00000000-0000-0000-0000-000000000000}"/>
  <bookViews>
    <workbookView xWindow="-120" yWindow="-120" windowWidth="20730" windowHeight="11040" activeTab="4" xr2:uid="{59002E4E-9E17-4567-B7FD-69EB050BB36E}"/>
  </bookViews>
  <sheets>
    <sheet name="Tarefa1" sheetId="2" r:id="rId1"/>
    <sheet name="tabela" sheetId="1" r:id="rId2"/>
    <sheet name="formatacao" sheetId="3" r:id="rId3"/>
    <sheet name="FilmesMarvel" sheetId="4" r:id="rId4"/>
    <sheet name="TabelaAuxili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B3" i="5"/>
  <c r="P27" i="1"/>
  <c r="B2" i="5"/>
  <c r="B5" i="5"/>
  <c r="B6" i="5"/>
  <c r="B7" i="5"/>
  <c r="B16" i="1" l="1"/>
  <c r="P16" i="1" l="1"/>
  <c r="I16" i="1"/>
  <c r="G9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<sst xmlns="http://schemas.openxmlformats.org/spreadsheetml/2006/main" count="86" uniqueCount="74">
  <si>
    <t>Tarefa 1 - Monitoria de Excel</t>
  </si>
  <si>
    <t>Data de Entrega: 05/04/2024 23:59</t>
  </si>
  <si>
    <t>Instruções:</t>
  </si>
  <si>
    <t>1 - Preencha suas informações abaixo</t>
  </si>
  <si>
    <t>2 - Responda as questões nos locais indicados</t>
  </si>
  <si>
    <t>3 - Salve o arquivo no formato SeuNomeSobrenome (Ex: LuisBueno)</t>
  </si>
  <si>
    <t>4 - Envie o arquivo para o email luisbuenopro@gmail.com com o título Tarefa 1 - Monitoria de Excel SeuNomeSobrenome</t>
  </si>
  <si>
    <t>Observações:</t>
  </si>
  <si>
    <t>Essa primeira tarefa é para nivelar o nível de excel da turma, se não conseguir realizar algum exercício anote ao lado se a matéria não foi passado ou não entendeu corretamente (posso considerar repassar pelo tema se a turma não tiver entendido).</t>
  </si>
  <si>
    <t>A tarefa pode ser feita em conjunto, o importante é realizarem e tentarem entender as dificuldades até o momento. Entretanto cada um deverá enviar o próprio arquivo para que eu possa contabilizar quem está acompanhando o curso regularmente.</t>
  </si>
  <si>
    <t>Nome:</t>
  </si>
  <si>
    <t>Matrícula:</t>
  </si>
  <si>
    <t>a) Gere uma tabela com os dados do arquivo "base_dados_marvel.csv" (em outra folha nesse mesmo arquivo)</t>
  </si>
  <si>
    <t>b) Mude o nome da tabela para "FilmesMarvel" e troque o design da planilha para algum a sua escolha</t>
  </si>
  <si>
    <t>c) Crie fórmulas para procurar na tabela as informações indicadas ao receber o nome do filme (listado na célula abaixo)</t>
  </si>
  <si>
    <t>Filme</t>
  </si>
  <si>
    <t>Avengers: Infinity War</t>
  </si>
  <si>
    <t>Ano</t>
  </si>
  <si>
    <t>Fim de semana de abertura (Milhões)</t>
  </si>
  <si>
    <t>Total (Bilhões)</t>
  </si>
  <si>
    <t>d) Filtre a tabela para depois do ano de 2010</t>
  </si>
  <si>
    <t>Dica: Construa uma tabela com os tipos de resumo disponíveis e o número correspondente ao lado</t>
  </si>
  <si>
    <t>Resumo</t>
  </si>
  <si>
    <t>Fórmula</t>
  </si>
  <si>
    <t>Desafio: Crie uma fórmula com subtotal (na célula indicada) que receba o tipo de resumo (listado na célula abaixo) e busque o resumo na coluna "Total (Bilhões)"</t>
  </si>
  <si>
    <t xml:space="preserve"> A tabela abaixo representa a ligação de um produto com seu ID respectivo, formate a coluna de ID seguindo as segundas instruções:</t>
  </si>
  <si>
    <t>a) Crie um formato personalizado para que sempre sejam exibido 3 dígitos (Complete com 0 a esquerda) e o texto ID a esquerda do número</t>
  </si>
  <si>
    <t>Exemplo:</t>
  </si>
  <si>
    <t>Entrada:</t>
  </si>
  <si>
    <t>Saída:</t>
  </si>
  <si>
    <t>ID001</t>
  </si>
  <si>
    <t>ID011</t>
  </si>
  <si>
    <t>ID111</t>
  </si>
  <si>
    <t>b) Crie uma formatação condicional seguindo as instruções a seguir (lembre-se de ordenar colocando as condições mais específicas como prioridade)</t>
  </si>
  <si>
    <t>Condição</t>
  </si>
  <si>
    <t>Cor</t>
  </si>
  <si>
    <t>Entre 1 e 300</t>
  </si>
  <si>
    <t>Entre 301 e 600</t>
  </si>
  <si>
    <t>Entre 601 e 999</t>
  </si>
  <si>
    <t>Entre 100 e 200</t>
  </si>
  <si>
    <t>Exatamente 500</t>
  </si>
  <si>
    <t>c) Crie a validação de dados para que só possam ser inseridos números inteiros entre 1 e 999 e exiba a mensagem "Somente entre 1 e 999" (sem título) em caso de erro</t>
  </si>
  <si>
    <t>ID</t>
  </si>
  <si>
    <t>Produto</t>
  </si>
  <si>
    <t>Bucket</t>
  </si>
  <si>
    <t>Caneca Dice</t>
  </si>
  <si>
    <t>Caneca Topology</t>
  </si>
  <si>
    <t>Camisa Bald Comics</t>
  </si>
  <si>
    <t>Botom IF</t>
  </si>
  <si>
    <t>OBS: Sinta-se a vontade de trocar os valores do ID para realizar testes, pois serão trocados ao realizar a correção</t>
  </si>
  <si>
    <t>Alex Júnio Maia de Oliveira</t>
  </si>
  <si>
    <t>Nome</t>
  </si>
  <si>
    <t>The Avengers</t>
  </si>
  <si>
    <t>Black Panther</t>
  </si>
  <si>
    <t>Avengers: Age of Ultron</t>
  </si>
  <si>
    <t>Captain America: Civil War</t>
  </si>
  <si>
    <t>Iron Man 3</t>
  </si>
  <si>
    <t>Spider-Man 3</t>
  </si>
  <si>
    <t>Guardians of the Galaxy Vol. 2</t>
  </si>
  <si>
    <t>Deadpool</t>
  </si>
  <si>
    <t>Iron Man 2</t>
  </si>
  <si>
    <t>Spider-Man 2</t>
  </si>
  <si>
    <t>Thor: Ragnarok</t>
  </si>
  <si>
    <t>Spider-Man: Homecoming</t>
  </si>
  <si>
    <t>Spider-Man</t>
  </si>
  <si>
    <t>Campo de teste</t>
  </si>
  <si>
    <t>MÉDIA</t>
  </si>
  <si>
    <t>MÁXIMO</t>
  </si>
  <si>
    <t>MÍNIMO</t>
  </si>
  <si>
    <t>SOMA</t>
  </si>
  <si>
    <t>Coluna1</t>
  </si>
  <si>
    <t>Coluna2</t>
  </si>
  <si>
    <t>CONT.VALORES</t>
  </si>
  <si>
    <t>CONT.NÚM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</si>
</sst>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ID&quot;000"/>
  </numFmts>
  <fonts count="15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1"/>
      <color rgb="FF002060"/>
      <name val="Arial"/>
      <family val="2"/>
    </font>
    <font>
      <sz val="14"/>
      <color rgb="FF002060"/>
      <name val="Arial"/>
      <family val="2"/>
    </font>
    <font>
      <b/>
      <sz val="20"/>
      <color rgb="FF0070C0"/>
      <name val="Arial"/>
      <family val="2"/>
    </font>
    <font>
      <b/>
      <sz val="16"/>
      <color theme="1"/>
      <name val="Arial"/>
      <family val="2"/>
    </font>
    <font>
      <b/>
      <sz val="12"/>
      <color rgb="FF0070C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6032593768116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/>
      <right/>
      <top style="double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0" fillId="11" borderId="13" applyNumberFormat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Border="1" applyAlignment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3" xfId="0" applyFont="1" applyFill="1" applyBorder="1"/>
    <xf numFmtId="0" fontId="2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right" vertical="center" wrapText="1"/>
    </xf>
    <xf numFmtId="0" fontId="12" fillId="0" borderId="0" xfId="0" applyFont="1"/>
    <xf numFmtId="0" fontId="1" fillId="8" borderId="0" xfId="0" applyFont="1" applyFill="1"/>
    <xf numFmtId="0" fontId="1" fillId="8" borderId="0" xfId="0" applyFont="1" applyFill="1" applyAlignment="1">
      <alignment horizontal="left" vertical="center"/>
    </xf>
    <xf numFmtId="0" fontId="13" fillId="10" borderId="0" xfId="0" applyFont="1" applyFill="1"/>
    <xf numFmtId="164" fontId="13" fillId="10" borderId="0" xfId="0" applyNumberFormat="1" applyFont="1" applyFill="1" applyAlignment="1">
      <alignment horizontal="right" vertical="center" wrapText="1"/>
    </xf>
    <xf numFmtId="0" fontId="10" fillId="11" borderId="13" xfId="1" applyAlignment="1">
      <alignment horizontal="center" vertical="center"/>
    </xf>
    <xf numFmtId="0" fontId="8" fillId="2" borderId="0" xfId="0" applyFont="1" applyFill="1"/>
    <xf numFmtId="0" fontId="14" fillId="5" borderId="13" xfId="1" applyFont="1" applyFill="1" applyAlignment="1">
      <alignment horizontal="center" vertical="center"/>
    </xf>
    <xf numFmtId="0" fontId="11" fillId="11" borderId="13" xfId="1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6" fillId="4" borderId="4" xfId="0" quotePrefix="1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6" fillId="4" borderId="7" xfId="0" applyFont="1" applyFill="1" applyBorder="1" applyAlignment="1" applyProtection="1">
      <alignment horizontal="center" vertical="center"/>
    </xf>
    <xf numFmtId="0" fontId="6" fillId="4" borderId="0" xfId="0" applyFont="1" applyFill="1" applyAlignment="1" applyProtection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Saída" xfId="1" builtinId="21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CA9C4-7A5A-43CE-BA45-1618C1BDC893}" name="FilmesMarvel" displayName="FilmesMarvel" ref="A1:D15" totalsRowShown="0" headerRowDxfId="9" dataDxfId="8">
  <autoFilter ref="A1:D15" xr:uid="{06C61386-B15C-4EBD-ACA7-F0310214C0AA}">
    <filterColumn colId="1">
      <customFilters>
        <customFilter operator="greaterThan" val="2010"/>
      </customFilters>
    </filterColumn>
  </autoFilter>
  <tableColumns count="4">
    <tableColumn id="1" xr3:uid="{9C6E9312-AF0E-4530-ACD3-23F2F45D5EE8}" name="Nome" dataDxfId="7"/>
    <tableColumn id="2" xr3:uid="{B294B2E3-C080-4C2F-8E44-CF7958FB9833}" name="Ano" dataDxfId="6"/>
    <tableColumn id="3" xr3:uid="{9BB5E3B0-0006-45F6-A53E-353A8FE9074A}" name="Fim de semana de abertura (Milhões)" dataDxfId="5"/>
    <tableColumn id="4" xr3:uid="{7B30556B-5CD0-443D-B69B-11214747EE55}" name="Total (Bilhões)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2D25F-7040-4A64-B1AC-E62295D078C2}" name="TabelaAuxiliar" displayName="TabelaAuxiliar" ref="A1:B7" totalsRowShown="0" headerRowDxfId="3" dataDxfId="2">
  <autoFilter ref="A1:B7" xr:uid="{2F9C2984-0F07-4780-A58A-E59F2DA5ABAB}"/>
  <tableColumns count="2">
    <tableColumn id="1" xr3:uid="{CC6F7C60-0BFF-4F52-B482-AD06888E9266}" name="Coluna1" dataDxfId="1"/>
    <tableColumn id="2" xr3:uid="{3D3B1430-9BCA-4761-A1F3-AA9D1569932D}" name="Coluna2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9A8E-0FF2-440E-9413-F264CEDE3F1E}">
  <sheetPr codeName="Planilha2"/>
  <dimension ref="A1:V22"/>
  <sheetViews>
    <sheetView showGridLines="0" showRowColHeaders="0" zoomScale="50" zoomScaleNormal="50" workbookViewId="0">
      <selection activeCell="E18" sqref="E18:U18"/>
    </sheetView>
  </sheetViews>
  <sheetFormatPr defaultColWidth="0" defaultRowHeight="14.25" zeroHeight="1"/>
  <cols>
    <col min="1" max="22" width="9.125" style="4" customWidth="1"/>
    <col min="23" max="16384" width="9.125" style="4" hidden="1"/>
  </cols>
  <sheetData>
    <row r="1" spans="2:21" ht="15" thickBot="1"/>
    <row r="2" spans="2:21" ht="60" customHeight="1" thickTop="1" thickBot="1">
      <c r="B2" s="29" t="e" vm="1">
        <v>#VALUE!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2:21" ht="15.75" thickTop="1" thickBot="1"/>
    <row r="4" spans="2:21" ht="27" thickTop="1">
      <c r="B4" s="5"/>
      <c r="C4" s="5"/>
      <c r="D4" s="5"/>
      <c r="E4" s="5"/>
      <c r="F4" s="5"/>
      <c r="G4" s="5"/>
      <c r="H4" s="30" t="s">
        <v>0</v>
      </c>
      <c r="I4" s="30"/>
      <c r="J4" s="30"/>
      <c r="K4" s="30"/>
      <c r="L4" s="30"/>
      <c r="M4" s="30"/>
      <c r="N4" s="30"/>
      <c r="O4" s="30"/>
      <c r="P4" s="5"/>
      <c r="Q4" s="5"/>
      <c r="R4" s="5"/>
      <c r="S4" s="5"/>
      <c r="T4" s="5"/>
      <c r="U4" s="5"/>
    </row>
    <row r="5" spans="2:21" ht="26.25">
      <c r="B5" s="6"/>
      <c r="C5" s="6"/>
      <c r="D5" s="6"/>
      <c r="E5" s="6"/>
      <c r="F5" s="6"/>
      <c r="G5" s="6"/>
      <c r="H5" s="31" t="s">
        <v>1</v>
      </c>
      <c r="I5" s="31"/>
      <c r="J5" s="31"/>
      <c r="K5" s="31"/>
      <c r="L5" s="31"/>
      <c r="M5" s="31"/>
      <c r="N5" s="31"/>
      <c r="O5" s="31"/>
      <c r="P5" s="6"/>
      <c r="Q5" s="6"/>
      <c r="R5" s="6"/>
      <c r="S5" s="6"/>
      <c r="T5" s="6"/>
      <c r="U5" s="6"/>
    </row>
    <row r="6" spans="2:21" ht="26.25">
      <c r="B6" s="28" t="s">
        <v>2</v>
      </c>
      <c r="C6" s="28"/>
      <c r="D6" s="28"/>
      <c r="E6" s="28"/>
      <c r="F6" s="28"/>
      <c r="G6" s="28"/>
      <c r="H6" s="28"/>
      <c r="I6" s="28"/>
      <c r="J6" s="3"/>
      <c r="K6" s="3"/>
      <c r="L6" s="3"/>
      <c r="M6" s="3"/>
      <c r="N6" s="3"/>
      <c r="O6" s="3"/>
      <c r="P6" s="6"/>
      <c r="Q6" s="6"/>
      <c r="R6" s="6"/>
      <c r="S6" s="6"/>
      <c r="T6" s="6"/>
      <c r="U6" s="6"/>
    </row>
    <row r="7" spans="2:21" ht="18">
      <c r="B7" s="32" t="s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2:21" ht="18">
      <c r="B8" s="32" t="s">
        <v>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2:21" ht="18">
      <c r="B9" s="32" t="s">
        <v>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2:21" ht="18">
      <c r="B10" s="32" t="s">
        <v>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2:21" ht="18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2:21" ht="26.25">
      <c r="B12" s="28" t="s">
        <v>7</v>
      </c>
      <c r="C12" s="28"/>
      <c r="D12" s="28"/>
      <c r="E12" s="28"/>
      <c r="F12" s="28"/>
      <c r="G12" s="28"/>
      <c r="H12" s="28"/>
      <c r="I12" s="2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36" customHeight="1">
      <c r="B13" s="35" t="s">
        <v>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2:21" ht="36" customHeight="1">
      <c r="B14" s="35" t="s">
        <v>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2:21" ht="15" thickBo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ht="15.75" thickTop="1" thickBo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ht="15" thickTop="1"/>
    <row r="18" spans="2:21" ht="26.25">
      <c r="B18" s="33" t="s">
        <v>10</v>
      </c>
      <c r="C18" s="33"/>
      <c r="D18" s="33"/>
      <c r="E18" s="34" t="s">
        <v>50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2:21" ht="15" customHeight="1">
      <c r="B19" s="8"/>
      <c r="C19" s="8"/>
      <c r="D19" s="8"/>
      <c r="E19" s="3"/>
      <c r="F19" s="3"/>
      <c r="G19" s="3"/>
      <c r="H19" s="3"/>
      <c r="I19" s="3"/>
    </row>
    <row r="20" spans="2:21" ht="26.25">
      <c r="B20" s="33" t="s">
        <v>11</v>
      </c>
      <c r="C20" s="33"/>
      <c r="D20" s="33"/>
      <c r="E20" s="34">
        <v>241708028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2:21" ht="15" thickBo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ht="15" thickTop="1"/>
  </sheetData>
  <sheetProtection algorithmName="SHA-512" hashValue="QTWAnJF2UDvmFMI+7Y3riiB730P5NDGlsSH7aIQIWEQcvHFvQ/42mIJL5SRhG90m7go+wUCUWG1GL4g5EvuULA==" saltValue="2HoVIeQXGnVKi5ZfzA8X9g==" spinCount="100000" sheet="1" objects="1" scenarios="1" selectLockedCells="1"/>
  <mergeCells count="16">
    <mergeCell ref="B18:D18"/>
    <mergeCell ref="E18:U18"/>
    <mergeCell ref="E20:U20"/>
    <mergeCell ref="B13:U13"/>
    <mergeCell ref="B14:U14"/>
    <mergeCell ref="B20:D20"/>
    <mergeCell ref="B12:I12"/>
    <mergeCell ref="B2:U2"/>
    <mergeCell ref="H4:O4"/>
    <mergeCell ref="H5:O5"/>
    <mergeCell ref="B6:I6"/>
    <mergeCell ref="B7:U7"/>
    <mergeCell ref="B8:U8"/>
    <mergeCell ref="B9:U9"/>
    <mergeCell ref="B11:U11"/>
    <mergeCell ref="B10:U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9F59-1308-4027-8876-33044D6F02EF}">
  <sheetPr codeName="Planilha3"/>
  <dimension ref="A2:V30"/>
  <sheetViews>
    <sheetView topLeftCell="A2" zoomScale="70" zoomScaleNormal="70" workbookViewId="0">
      <selection activeCell="B27" sqref="B27:F29"/>
    </sheetView>
  </sheetViews>
  <sheetFormatPr defaultColWidth="0" defaultRowHeight="14.25"/>
  <cols>
    <col min="1" max="22" width="9.125" style="1" customWidth="1"/>
    <col min="23" max="16384" width="9.125" style="1" hidden="1"/>
  </cols>
  <sheetData>
    <row r="2" spans="2:20">
      <c r="B2" s="37" t="s">
        <v>12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2"/>
    </row>
    <row r="3" spans="2:20">
      <c r="B3" s="37" t="s">
        <v>13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2"/>
    </row>
    <row r="4" spans="2:20">
      <c r="B4" s="37" t="s">
        <v>14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2"/>
    </row>
    <row r="5" spans="2:20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>
      <c r="B6" s="2"/>
      <c r="C6" s="2"/>
      <c r="D6" s="2"/>
      <c r="E6" s="2"/>
      <c r="F6" s="2"/>
      <c r="G6" s="2"/>
      <c r="H6" s="2"/>
      <c r="I6" s="2"/>
      <c r="J6" s="38" t="s">
        <v>15</v>
      </c>
      <c r="K6" s="38"/>
      <c r="L6" s="38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38"/>
      <c r="K7" s="38"/>
      <c r="L7" s="38"/>
      <c r="M7" s="2"/>
      <c r="N7" s="2"/>
      <c r="O7" s="2"/>
      <c r="P7" s="2"/>
      <c r="Q7" s="2"/>
      <c r="R7" s="2"/>
      <c r="S7" s="2"/>
      <c r="T7" s="2"/>
    </row>
    <row r="8" spans="2:20" ht="15" thickBot="1">
      <c r="B8" s="2"/>
      <c r="C8" s="2"/>
      <c r="D8" s="2"/>
      <c r="E8" s="2"/>
      <c r="F8" s="2"/>
      <c r="G8" s="2"/>
      <c r="H8" s="2"/>
      <c r="I8" s="2"/>
      <c r="J8" s="38"/>
      <c r="K8" s="38"/>
      <c r="L8" s="38"/>
      <c r="M8" s="2"/>
      <c r="N8" s="2"/>
      <c r="O8" s="2"/>
      <c r="P8" s="2"/>
      <c r="Q8" s="2"/>
      <c r="R8" s="2"/>
      <c r="S8" s="2"/>
      <c r="T8" s="2"/>
    </row>
    <row r="9" spans="2:20" ht="15" thickTop="1">
      <c r="B9" s="2"/>
      <c r="C9" s="2"/>
      <c r="D9" s="2"/>
      <c r="E9" s="2"/>
      <c r="F9" s="2"/>
      <c r="G9" s="2"/>
      <c r="H9" s="2"/>
      <c r="I9" s="39" t="s">
        <v>16</v>
      </c>
      <c r="J9" s="40"/>
      <c r="K9" s="40"/>
      <c r="L9" s="40"/>
      <c r="M9" s="41"/>
      <c r="N9" s="2"/>
      <c r="O9" s="2"/>
      <c r="P9" s="2"/>
      <c r="Q9" s="2"/>
      <c r="R9" s="2"/>
      <c r="S9" s="2"/>
      <c r="T9" s="2"/>
    </row>
    <row r="10" spans="2:20">
      <c r="B10" s="2"/>
      <c r="C10" s="2"/>
      <c r="D10" s="2"/>
      <c r="E10" s="2"/>
      <c r="F10" s="2"/>
      <c r="G10" s="2"/>
      <c r="H10" s="2"/>
      <c r="I10" s="42"/>
      <c r="J10" s="43"/>
      <c r="K10" s="43"/>
      <c r="L10" s="43"/>
      <c r="M10" s="44"/>
      <c r="N10" s="2"/>
      <c r="O10" s="2"/>
      <c r="P10" s="2"/>
      <c r="Q10" s="2"/>
      <c r="R10" s="2"/>
      <c r="S10" s="2"/>
      <c r="T10" s="2"/>
    </row>
    <row r="11" spans="2:20" ht="15" thickBot="1">
      <c r="B11" s="2"/>
      <c r="C11" s="2"/>
      <c r="D11" s="2"/>
      <c r="E11" s="2"/>
      <c r="F11" s="2"/>
      <c r="G11" s="2"/>
      <c r="H11" s="2"/>
      <c r="I11" s="45"/>
      <c r="J11" s="46"/>
      <c r="K11" s="46"/>
      <c r="L11" s="46"/>
      <c r="M11" s="47"/>
      <c r="N11" s="2"/>
      <c r="O11" s="2"/>
      <c r="P11" s="2"/>
      <c r="Q11" s="2"/>
      <c r="R11" s="2"/>
      <c r="S11" s="2"/>
      <c r="T11" s="2"/>
    </row>
    <row r="12" spans="2:20" ht="15" thickTop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>
      <c r="B13" s="2"/>
      <c r="C13" s="36" t="s">
        <v>17</v>
      </c>
      <c r="D13" s="36"/>
      <c r="E13" s="36"/>
      <c r="F13" s="2"/>
      <c r="G13" s="2"/>
      <c r="H13" s="2"/>
      <c r="I13" s="36" t="s">
        <v>18</v>
      </c>
      <c r="J13" s="36"/>
      <c r="K13" s="36"/>
      <c r="L13" s="36"/>
      <c r="M13" s="36"/>
      <c r="N13" s="2"/>
      <c r="O13" s="2"/>
      <c r="P13" s="36" t="s">
        <v>19</v>
      </c>
      <c r="Q13" s="36"/>
      <c r="R13" s="36"/>
      <c r="S13" s="36"/>
      <c r="T13" s="36"/>
    </row>
    <row r="14" spans="2:20">
      <c r="B14" s="2"/>
      <c r="C14" s="36"/>
      <c r="D14" s="36"/>
      <c r="E14" s="36"/>
      <c r="F14" s="2"/>
      <c r="G14" s="2"/>
      <c r="H14" s="2"/>
      <c r="I14" s="36"/>
      <c r="J14" s="36"/>
      <c r="K14" s="36"/>
      <c r="L14" s="36"/>
      <c r="M14" s="36"/>
      <c r="N14" s="2"/>
      <c r="O14" s="2"/>
      <c r="P14" s="36"/>
      <c r="Q14" s="36"/>
      <c r="R14" s="36"/>
      <c r="S14" s="36"/>
      <c r="T14" s="36"/>
    </row>
    <row r="15" spans="2:20" ht="15" thickBot="1">
      <c r="B15" s="2"/>
      <c r="C15" s="36"/>
      <c r="D15" s="36"/>
      <c r="E15" s="36"/>
      <c r="F15" s="2"/>
      <c r="G15" s="2"/>
      <c r="H15" s="2"/>
      <c r="I15" s="36"/>
      <c r="J15" s="36"/>
      <c r="K15" s="36"/>
      <c r="L15" s="36"/>
      <c r="M15" s="36"/>
      <c r="N15" s="2"/>
      <c r="O15" s="2"/>
      <c r="P15" s="36"/>
      <c r="Q15" s="36"/>
      <c r="R15" s="36"/>
      <c r="S15" s="36"/>
      <c r="T15" s="36"/>
    </row>
    <row r="16" spans="2:20" ht="15" thickTop="1">
      <c r="B16" s="39">
        <f>VLOOKUP($I$9,FilmesMarvel!A1:T15,2,FALSE)</f>
        <v>2018</v>
      </c>
      <c r="C16" s="40"/>
      <c r="D16" s="40"/>
      <c r="E16" s="40"/>
      <c r="F16" s="41"/>
      <c r="G16" s="2"/>
      <c r="H16" s="2"/>
      <c r="I16" s="39">
        <f>VLOOKUP($I$9,FilmesMarvel!A1:T15,3,FALSE)</f>
        <v>257.7</v>
      </c>
      <c r="J16" s="40"/>
      <c r="K16" s="40"/>
      <c r="L16" s="40"/>
      <c r="M16" s="41"/>
      <c r="N16" s="2"/>
      <c r="O16" s="2"/>
      <c r="P16" s="39">
        <f>VLOOKUP($I$9,FilmesMarvel!A1:T15,4,FALSE)</f>
        <v>1.6</v>
      </c>
      <c r="Q16" s="40"/>
      <c r="R16" s="40"/>
      <c r="S16" s="40"/>
      <c r="T16" s="41"/>
    </row>
    <row r="17" spans="2:20">
      <c r="B17" s="42"/>
      <c r="C17" s="43"/>
      <c r="D17" s="43"/>
      <c r="E17" s="43"/>
      <c r="F17" s="44"/>
      <c r="G17" s="2"/>
      <c r="H17" s="2"/>
      <c r="I17" s="42"/>
      <c r="J17" s="43"/>
      <c r="K17" s="43"/>
      <c r="L17" s="43"/>
      <c r="M17" s="44"/>
      <c r="N17" s="2"/>
      <c r="O17" s="2"/>
      <c r="P17" s="42"/>
      <c r="Q17" s="43"/>
      <c r="R17" s="43"/>
      <c r="S17" s="43"/>
      <c r="T17" s="44"/>
    </row>
    <row r="18" spans="2:20" ht="15" thickBot="1">
      <c r="B18" s="45"/>
      <c r="C18" s="46"/>
      <c r="D18" s="46"/>
      <c r="E18" s="46"/>
      <c r="F18" s="47"/>
      <c r="G18" s="2"/>
      <c r="H18" s="2"/>
      <c r="I18" s="45"/>
      <c r="J18" s="46"/>
      <c r="K18" s="46"/>
      <c r="L18" s="46"/>
      <c r="M18" s="47"/>
      <c r="N18" s="2"/>
      <c r="O18" s="2"/>
      <c r="P18" s="45"/>
      <c r="Q18" s="46"/>
      <c r="R18" s="46"/>
      <c r="S18" s="46"/>
      <c r="T18" s="47"/>
    </row>
    <row r="19" spans="2:20" ht="15" thickTop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>
      <c r="B20" s="37" t="s">
        <v>20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2"/>
    </row>
    <row r="21" spans="2:20">
      <c r="B21" s="37" t="s">
        <v>24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2"/>
    </row>
    <row r="22" spans="2:20">
      <c r="B22" s="37" t="s">
        <v>21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2"/>
    </row>
    <row r="23" spans="2:2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>
      <c r="B24" s="2"/>
      <c r="C24" s="38" t="s">
        <v>22</v>
      </c>
      <c r="D24" s="38"/>
      <c r="E24" s="3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8" t="s">
        <v>23</v>
      </c>
      <c r="R24" s="38"/>
      <c r="S24" s="38"/>
      <c r="T24" s="2"/>
    </row>
    <row r="25" spans="2:20">
      <c r="B25" s="2"/>
      <c r="C25" s="38"/>
      <c r="D25" s="38"/>
      <c r="E25" s="3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8"/>
      <c r="R25" s="38"/>
      <c r="S25" s="38"/>
      <c r="T25" s="2"/>
    </row>
    <row r="26" spans="2:20" ht="15" thickBot="1">
      <c r="B26" s="2"/>
      <c r="C26" s="38"/>
      <c r="D26" s="38"/>
      <c r="E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8"/>
      <c r="R26" s="38"/>
      <c r="S26" s="38"/>
      <c r="T26" s="2"/>
    </row>
    <row r="27" spans="2:20" ht="15" thickTop="1">
      <c r="B27" s="39" t="s">
        <v>66</v>
      </c>
      <c r="C27" s="40"/>
      <c r="D27" s="40"/>
      <c r="E27" s="40"/>
      <c r="F27" s="41"/>
      <c r="G27" s="2"/>
      <c r="H27" s="2"/>
      <c r="I27" s="2"/>
      <c r="J27" s="2"/>
      <c r="K27" s="2"/>
      <c r="L27" s="2"/>
      <c r="M27" s="2"/>
      <c r="N27" s="2"/>
      <c r="O27" s="2"/>
      <c r="P27" s="48">
        <f>VLOOKUP($B$27,TabelaAuxiliar[],2,FALSE)</f>
        <v>1.14371</v>
      </c>
      <c r="Q27" s="49"/>
      <c r="R27" s="49"/>
      <c r="S27" s="49"/>
      <c r="T27" s="50"/>
    </row>
    <row r="28" spans="2:20">
      <c r="B28" s="42"/>
      <c r="C28" s="43"/>
      <c r="D28" s="43"/>
      <c r="E28" s="43"/>
      <c r="F28" s="44"/>
      <c r="G28" s="2"/>
      <c r="H28" s="2"/>
      <c r="I28" s="2"/>
      <c r="J28" s="2"/>
      <c r="K28" s="2"/>
      <c r="L28" s="2"/>
      <c r="M28" s="2"/>
      <c r="N28" s="2"/>
      <c r="O28" s="2"/>
      <c r="P28" s="51"/>
      <c r="Q28" s="52"/>
      <c r="R28" s="52"/>
      <c r="S28" s="52"/>
      <c r="T28" s="53"/>
    </row>
    <row r="29" spans="2:20" ht="15" thickBot="1">
      <c r="B29" s="45"/>
      <c r="C29" s="46"/>
      <c r="D29" s="46"/>
      <c r="E29" s="46"/>
      <c r="F29" s="47"/>
      <c r="G29" s="2"/>
      <c r="H29" s="2"/>
      <c r="I29" s="2"/>
      <c r="J29" s="2"/>
      <c r="K29" s="2"/>
      <c r="L29" s="2"/>
      <c r="M29" s="2"/>
      <c r="N29" s="2"/>
      <c r="O29" s="2"/>
      <c r="P29" s="54"/>
      <c r="Q29" s="55"/>
      <c r="R29" s="55"/>
      <c r="S29" s="55"/>
      <c r="T29" s="56"/>
    </row>
    <row r="30" spans="2:20" ht="15" thickTop="1"/>
  </sheetData>
  <mergeCells count="18">
    <mergeCell ref="C24:E26"/>
    <mergeCell ref="Q24:S26"/>
    <mergeCell ref="B27:F29"/>
    <mergeCell ref="P27:T29"/>
    <mergeCell ref="B16:F18"/>
    <mergeCell ref="I16:M18"/>
    <mergeCell ref="P16:T18"/>
    <mergeCell ref="B20:S20"/>
    <mergeCell ref="B21:S21"/>
    <mergeCell ref="B22:S22"/>
    <mergeCell ref="C13:E15"/>
    <mergeCell ref="I13:M15"/>
    <mergeCell ref="P13:T15"/>
    <mergeCell ref="B2:S2"/>
    <mergeCell ref="B3:S3"/>
    <mergeCell ref="B4:S4"/>
    <mergeCell ref="J6:L8"/>
    <mergeCell ref="I9:M11"/>
  </mergeCells>
  <dataValidations count="2">
    <dataValidation type="list" allowBlank="1" showInputMessage="1" showErrorMessage="1" sqref="B27:F29" xr:uid="{B3D65C8B-1C9B-4F56-951A-6A5E98CC0458}">
      <formula1>"MÉDIA,CONT.NÚM,CONT.VALORES,MÁXIMO,MÍNIMO,SOMA"</formula1>
    </dataValidation>
    <dataValidation type="list" allowBlank="1" showInputMessage="1" showErrorMessage="1" sqref="I9:M11" xr:uid="{D019C6AD-8078-43BA-98FA-3FA984ACBF28}">
      <formula1>"Avengers: Infinity War,The Avengers,Black Panther,Avengers: Age of Ultron,Captain America: Civil War,Iron Man 3,Spider-Man 3,Guardians of,the Galaxy Vol. 2,Deadpool,Iron Man 2,Spider-Man 2,Thor: Ragnarok,Spider-Man: Homecoming,Spider-Man"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C7F-4C1A-4585-9661-B30BB668D0BA}">
  <sheetPr codeName="Planilha1"/>
  <dimension ref="A2:S30"/>
  <sheetViews>
    <sheetView topLeftCell="A4" zoomScale="80" zoomScaleNormal="80" workbookViewId="0">
      <selection activeCell="D17" sqref="D17"/>
    </sheetView>
  </sheetViews>
  <sheetFormatPr defaultColWidth="0" defaultRowHeight="14.25"/>
  <cols>
    <col min="1" max="3" width="9.125" style="1" customWidth="1"/>
    <col min="4" max="4" width="15" style="1" bestFit="1" customWidth="1"/>
    <col min="5" max="19" width="9.125" style="1" customWidth="1"/>
    <col min="20" max="16384" width="9.125" style="1" hidden="1"/>
  </cols>
  <sheetData>
    <row r="2" spans="2:19">
      <c r="B2" s="37" t="s">
        <v>25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19">
      <c r="B3" s="37" t="s">
        <v>26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2:19">
      <c r="B4" s="59" t="s">
        <v>27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2:19">
      <c r="B5" s="10"/>
      <c r="C5" s="10"/>
      <c r="D5" s="10"/>
      <c r="E5" s="10"/>
      <c r="F5" s="2"/>
      <c r="G5" s="60" t="s">
        <v>28</v>
      </c>
      <c r="H5" s="60"/>
      <c r="I5" s="10">
        <v>1</v>
      </c>
      <c r="J5" s="2"/>
      <c r="K5" s="60" t="s">
        <v>29</v>
      </c>
      <c r="L5" s="60"/>
      <c r="M5" s="11" t="s">
        <v>30</v>
      </c>
      <c r="N5" s="10"/>
      <c r="O5" s="10"/>
      <c r="P5" s="10"/>
      <c r="Q5" s="10"/>
      <c r="R5" s="10"/>
      <c r="S5" s="10"/>
    </row>
    <row r="6" spans="2:19">
      <c r="B6" s="10"/>
      <c r="C6" s="10"/>
      <c r="D6" s="10"/>
      <c r="E6" s="10"/>
      <c r="F6" s="2"/>
      <c r="G6" s="60" t="s">
        <v>28</v>
      </c>
      <c r="H6" s="60"/>
      <c r="I6" s="10">
        <v>11</v>
      </c>
      <c r="J6" s="2"/>
      <c r="K6" s="60" t="s">
        <v>29</v>
      </c>
      <c r="L6" s="60"/>
      <c r="M6" s="11" t="s">
        <v>31</v>
      </c>
      <c r="N6" s="10"/>
      <c r="O6" s="10"/>
      <c r="P6" s="10"/>
      <c r="Q6" s="10"/>
      <c r="R6" s="10"/>
      <c r="S6" s="10"/>
    </row>
    <row r="7" spans="2:19">
      <c r="B7" s="2"/>
      <c r="C7" s="2"/>
      <c r="D7" s="2"/>
      <c r="E7" s="2"/>
      <c r="F7" s="2"/>
      <c r="G7" s="60" t="s">
        <v>28</v>
      </c>
      <c r="H7" s="60"/>
      <c r="I7" s="10">
        <v>111</v>
      </c>
      <c r="J7" s="2"/>
      <c r="K7" s="60" t="s">
        <v>29</v>
      </c>
      <c r="L7" s="60"/>
      <c r="M7" s="11" t="s">
        <v>32</v>
      </c>
      <c r="N7" s="2"/>
      <c r="O7" s="2"/>
      <c r="P7" s="2"/>
      <c r="Q7" s="2"/>
      <c r="R7" s="2"/>
      <c r="S7" s="2"/>
    </row>
    <row r="8" spans="2:19">
      <c r="B8" s="2"/>
      <c r="C8" s="2"/>
      <c r="D8" s="2"/>
      <c r="E8" s="2"/>
      <c r="F8" s="2"/>
      <c r="G8" s="15"/>
      <c r="H8" s="15"/>
      <c r="I8" s="10"/>
      <c r="J8" s="2"/>
      <c r="K8" s="15"/>
      <c r="L8" s="15"/>
      <c r="M8" s="11"/>
      <c r="N8" s="2"/>
      <c r="O8" s="2"/>
      <c r="P8" s="2"/>
      <c r="Q8" s="2"/>
      <c r="R8" s="2"/>
      <c r="S8" s="2"/>
    </row>
    <row r="9" spans="2:19" ht="15">
      <c r="B9" s="2"/>
      <c r="C9" s="2"/>
      <c r="D9" s="18" t="s">
        <v>28</v>
      </c>
      <c r="E9" s="19">
        <v>1</v>
      </c>
      <c r="F9" s="17" t="s">
        <v>29</v>
      </c>
      <c r="G9" s="20">
        <f>E9</f>
        <v>1</v>
      </c>
      <c r="H9" s="15"/>
      <c r="I9" s="10"/>
      <c r="J9" s="2"/>
      <c r="K9" s="15"/>
      <c r="L9" s="15"/>
      <c r="M9" s="11"/>
      <c r="N9" s="2"/>
      <c r="O9" s="2"/>
      <c r="P9" s="2"/>
      <c r="Q9" s="2"/>
      <c r="R9" s="2"/>
      <c r="S9" s="2"/>
    </row>
    <row r="10" spans="2:19">
      <c r="B10" s="2"/>
      <c r="C10" s="2"/>
      <c r="D10" s="2"/>
      <c r="E10" s="2"/>
      <c r="F10" s="2"/>
      <c r="G10" s="12"/>
      <c r="H10" s="12"/>
      <c r="I10" s="10"/>
      <c r="J10" s="2"/>
      <c r="K10" s="12"/>
      <c r="L10" s="12"/>
      <c r="M10" s="11"/>
      <c r="N10" s="2"/>
      <c r="O10" s="2"/>
      <c r="P10" s="2"/>
      <c r="Q10" s="2"/>
      <c r="R10" s="2"/>
      <c r="S10" s="2"/>
    </row>
    <row r="11" spans="2:19">
      <c r="B11" s="37" t="s">
        <v>33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 spans="2:19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B13" s="2"/>
      <c r="C13" s="2"/>
      <c r="D13" s="22"/>
      <c r="E13" s="2"/>
      <c r="F13" s="2"/>
      <c r="G13" s="2"/>
      <c r="H13" s="2"/>
      <c r="I13" s="61" t="s">
        <v>34</v>
      </c>
      <c r="J13" s="61"/>
      <c r="K13" s="61" t="s">
        <v>35</v>
      </c>
      <c r="L13" s="61"/>
      <c r="M13" s="2"/>
      <c r="N13" s="2"/>
      <c r="O13" s="2"/>
      <c r="P13" s="2"/>
      <c r="Q13" s="2"/>
      <c r="R13" s="2"/>
      <c r="S13" s="2"/>
    </row>
    <row r="14" spans="2:19">
      <c r="B14" s="2"/>
      <c r="C14" s="2"/>
      <c r="D14" s="2"/>
      <c r="E14" s="2"/>
      <c r="F14" s="2"/>
      <c r="G14" s="2"/>
      <c r="H14" s="2"/>
      <c r="I14" s="57" t="s">
        <v>36</v>
      </c>
      <c r="J14" s="57"/>
      <c r="K14" s="58"/>
      <c r="L14" s="58"/>
      <c r="M14" s="2"/>
      <c r="N14" s="2"/>
      <c r="O14" s="2"/>
      <c r="P14" s="2"/>
      <c r="Q14" s="2"/>
      <c r="R14" s="2"/>
      <c r="S14" s="2"/>
    </row>
    <row r="15" spans="2:19" ht="15">
      <c r="B15" s="2"/>
      <c r="C15" s="2"/>
      <c r="D15" s="23" t="s">
        <v>65</v>
      </c>
      <c r="E15" s="2"/>
      <c r="F15" s="2"/>
      <c r="G15" s="2"/>
      <c r="H15" s="2"/>
      <c r="I15" s="57" t="s">
        <v>37</v>
      </c>
      <c r="J15" s="57"/>
      <c r="K15" s="62"/>
      <c r="L15" s="62"/>
      <c r="M15" s="2"/>
      <c r="N15" s="2"/>
      <c r="O15" s="2"/>
      <c r="P15" s="2"/>
      <c r="Q15" s="2"/>
      <c r="R15" s="2"/>
      <c r="S15" s="2"/>
    </row>
    <row r="16" spans="2:19" ht="15">
      <c r="B16" s="2"/>
      <c r="C16" s="2"/>
      <c r="D16" s="24">
        <v>0</v>
      </c>
      <c r="E16" s="2"/>
      <c r="F16" s="2"/>
      <c r="G16" s="2"/>
      <c r="H16" s="2"/>
      <c r="I16" s="57" t="s">
        <v>38</v>
      </c>
      <c r="J16" s="57"/>
      <c r="K16" s="63"/>
      <c r="L16" s="63"/>
      <c r="M16" s="2"/>
      <c r="N16" s="2"/>
      <c r="O16" s="2"/>
      <c r="P16" s="2"/>
      <c r="Q16" s="2"/>
      <c r="R16" s="2"/>
      <c r="S16" s="2"/>
    </row>
    <row r="17" spans="2:19">
      <c r="B17" s="2"/>
      <c r="C17" s="2"/>
      <c r="D17" s="2"/>
      <c r="E17" s="2"/>
      <c r="F17" s="2"/>
      <c r="G17" s="2"/>
      <c r="H17" s="2"/>
      <c r="I17" s="57" t="s">
        <v>39</v>
      </c>
      <c r="J17" s="57"/>
      <c r="K17" s="64"/>
      <c r="L17" s="64"/>
      <c r="M17" s="2"/>
      <c r="N17" s="2"/>
      <c r="O17" s="2"/>
      <c r="P17" s="2"/>
      <c r="Q17" s="2"/>
      <c r="R17" s="2"/>
      <c r="S17" s="2"/>
    </row>
    <row r="18" spans="2:19">
      <c r="B18" s="2"/>
      <c r="C18" s="2"/>
      <c r="D18" s="2"/>
      <c r="E18" s="2"/>
      <c r="F18" s="2"/>
      <c r="G18" s="2"/>
      <c r="H18" s="2"/>
      <c r="I18" s="57" t="s">
        <v>40</v>
      </c>
      <c r="J18" s="57"/>
      <c r="K18" s="65"/>
      <c r="L18" s="65"/>
      <c r="M18" s="2"/>
      <c r="N18" s="2"/>
      <c r="O18" s="2"/>
      <c r="P18" s="2"/>
      <c r="Q18" s="2"/>
      <c r="R18" s="2"/>
      <c r="S18" s="2"/>
    </row>
    <row r="19" spans="2:19">
      <c r="B19" s="2"/>
      <c r="C19" s="2"/>
      <c r="D19" s="2"/>
      <c r="E19" s="2"/>
      <c r="F19" s="2"/>
      <c r="G19" s="2"/>
      <c r="H19" s="2"/>
      <c r="I19" s="25"/>
      <c r="J19" s="25"/>
      <c r="K19" s="26"/>
      <c r="L19" s="26"/>
      <c r="M19" s="2"/>
      <c r="N19" s="2"/>
      <c r="O19" s="2"/>
      <c r="P19" s="2"/>
      <c r="Q19" s="2"/>
      <c r="R19" s="2"/>
      <c r="S19" s="2"/>
    </row>
    <row r="20" spans="2:1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>
      <c r="B21" s="37" t="s">
        <v>41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spans="2:1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ht="15">
      <c r="B23" s="2"/>
      <c r="C23" s="2"/>
      <c r="D23" s="23" t="s">
        <v>42</v>
      </c>
      <c r="E23" s="2"/>
      <c r="F23" s="2"/>
      <c r="G23" s="2"/>
      <c r="H23" s="2"/>
      <c r="I23" s="13" t="s">
        <v>42</v>
      </c>
      <c r="J23" s="66" t="s">
        <v>43</v>
      </c>
      <c r="K23" s="66"/>
      <c r="L23" s="66"/>
      <c r="M23" s="2"/>
      <c r="N23" s="2"/>
      <c r="O23" s="2"/>
      <c r="P23" s="2"/>
      <c r="Q23" s="2"/>
      <c r="R23" s="2"/>
      <c r="S23" s="2"/>
    </row>
    <row r="24" spans="2:19" ht="15">
      <c r="B24" s="2"/>
      <c r="C24" s="2"/>
      <c r="D24" s="21"/>
      <c r="E24" s="2"/>
      <c r="F24" s="2"/>
      <c r="G24" s="2"/>
      <c r="H24" s="2"/>
      <c r="I24" s="14">
        <v>500</v>
      </c>
      <c r="J24" s="57" t="s">
        <v>44</v>
      </c>
      <c r="K24" s="57"/>
      <c r="L24" s="57"/>
      <c r="M24" s="2"/>
      <c r="N24" s="2"/>
      <c r="O24" s="2"/>
      <c r="P24" s="2"/>
      <c r="Q24" s="2"/>
      <c r="R24" s="2"/>
      <c r="S24" s="2"/>
    </row>
    <row r="25" spans="2:19">
      <c r="B25" s="2"/>
      <c r="C25" s="2"/>
      <c r="D25" s="2"/>
      <c r="E25" s="2"/>
      <c r="F25" s="2"/>
      <c r="G25" s="2"/>
      <c r="H25" s="2"/>
      <c r="I25" s="14">
        <v>150</v>
      </c>
      <c r="J25" s="57" t="s">
        <v>45</v>
      </c>
      <c r="K25" s="57"/>
      <c r="L25" s="57"/>
      <c r="M25" s="2"/>
      <c r="N25" s="2"/>
      <c r="O25" s="2"/>
      <c r="P25" s="2"/>
      <c r="Q25" s="2"/>
      <c r="R25" s="2"/>
      <c r="S25" s="2"/>
    </row>
    <row r="26" spans="2:19">
      <c r="B26" s="2"/>
      <c r="C26" s="2"/>
      <c r="D26" s="2"/>
      <c r="E26" s="2"/>
      <c r="F26" s="2"/>
      <c r="G26" s="2"/>
      <c r="H26" s="2"/>
      <c r="I26" s="14">
        <v>300</v>
      </c>
      <c r="J26" s="57" t="s">
        <v>46</v>
      </c>
      <c r="K26" s="57"/>
      <c r="L26" s="57"/>
      <c r="M26" s="2"/>
      <c r="N26" s="2"/>
      <c r="O26" s="2"/>
      <c r="P26" s="2"/>
      <c r="Q26" s="2"/>
      <c r="R26" s="2"/>
      <c r="S26" s="2"/>
    </row>
    <row r="27" spans="2:19">
      <c r="B27" s="2"/>
      <c r="C27" s="2"/>
      <c r="D27" s="2"/>
      <c r="E27" s="2"/>
      <c r="F27" s="2"/>
      <c r="G27" s="2"/>
      <c r="H27" s="2"/>
      <c r="I27" s="14">
        <v>200</v>
      </c>
      <c r="J27" s="57" t="s">
        <v>47</v>
      </c>
      <c r="K27" s="57"/>
      <c r="L27" s="57"/>
      <c r="M27" s="2"/>
      <c r="N27" s="2"/>
      <c r="O27" s="2"/>
      <c r="P27" s="2"/>
      <c r="Q27" s="2"/>
      <c r="R27" s="2"/>
      <c r="S27" s="2"/>
    </row>
    <row r="28" spans="2:19">
      <c r="B28" s="2"/>
      <c r="C28" s="2"/>
      <c r="D28" s="2"/>
      <c r="E28" s="2"/>
      <c r="F28" s="2"/>
      <c r="G28" s="2"/>
      <c r="H28" s="2"/>
      <c r="I28" s="14">
        <v>999</v>
      </c>
      <c r="J28" s="57" t="s">
        <v>48</v>
      </c>
      <c r="K28" s="57"/>
      <c r="L28" s="57"/>
      <c r="M28" s="2"/>
      <c r="N28" s="2"/>
      <c r="O28" s="2"/>
      <c r="P28" s="2"/>
      <c r="Q28" s="2"/>
      <c r="R28" s="2"/>
      <c r="S28" s="2"/>
    </row>
    <row r="29" spans="2:1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>
      <c r="B30" s="37" t="s">
        <v>49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</row>
  </sheetData>
  <protectedRanges>
    <protectedRange sqref="I24:I27" name="Intervalo1"/>
  </protectedRanges>
  <mergeCells count="30">
    <mergeCell ref="J26:L26"/>
    <mergeCell ref="J27:L27"/>
    <mergeCell ref="J28:L28"/>
    <mergeCell ref="B30:S30"/>
    <mergeCell ref="I18:J18"/>
    <mergeCell ref="K18:L18"/>
    <mergeCell ref="B21:S21"/>
    <mergeCell ref="J23:L23"/>
    <mergeCell ref="J24:L24"/>
    <mergeCell ref="J25:L25"/>
    <mergeCell ref="I15:J15"/>
    <mergeCell ref="K15:L15"/>
    <mergeCell ref="I16:J16"/>
    <mergeCell ref="K16:L16"/>
    <mergeCell ref="I17:J17"/>
    <mergeCell ref="K17:L17"/>
    <mergeCell ref="I14:J14"/>
    <mergeCell ref="K14:L14"/>
    <mergeCell ref="B2:S2"/>
    <mergeCell ref="B3:S3"/>
    <mergeCell ref="B4:S4"/>
    <mergeCell ref="G5:H5"/>
    <mergeCell ref="K5:L5"/>
    <mergeCell ref="G6:H6"/>
    <mergeCell ref="K6:L6"/>
    <mergeCell ref="G7:H7"/>
    <mergeCell ref="K7:L7"/>
    <mergeCell ref="B11:S11"/>
    <mergeCell ref="I13:J13"/>
    <mergeCell ref="K13:L13"/>
  </mergeCells>
  <conditionalFormatting sqref="D16">
    <cfRule type="cellIs" dxfId="15" priority="1" operator="between">
      <formula>100</formula>
      <formula>200</formula>
    </cfRule>
    <cfRule type="cellIs" dxfId="14" priority="2" operator="between">
      <formula>1</formula>
      <formula>300</formula>
    </cfRule>
    <cfRule type="cellIs" dxfId="13" priority="3" operator="equal">
      <formula>500</formula>
    </cfRule>
    <cfRule type="cellIs" dxfId="12" priority="4" operator="between">
      <formula>601</formula>
      <formula>999</formula>
    </cfRule>
    <cfRule type="cellIs" dxfId="11" priority="6" operator="between">
      <formula>301</formula>
      <formula>600</formula>
    </cfRule>
    <cfRule type="cellIs" dxfId="10" priority="7" operator="equal">
      <formula>500</formula>
    </cfRule>
  </conditionalFormatting>
  <dataValidations count="2">
    <dataValidation allowBlank="1" showInputMessage="1" showErrorMessage="1" error="Somente entre 1 e 999" sqref="I24:I28" xr:uid="{9C7A7233-9434-4D10-8D92-415216B83A0E}"/>
    <dataValidation type="whole" allowBlank="1" showInputMessage="1" showErrorMessage="1" error="Somente entre 1 e 999" sqref="D24" xr:uid="{65BF0124-1994-4F05-B4ED-3C9A6742D213}">
      <formula1>1</formula1>
      <formula2>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5429-D4E6-4382-B02A-DA4479284A2F}">
  <sheetPr codeName="Planilha4"/>
  <dimension ref="A1:D15"/>
  <sheetViews>
    <sheetView workbookViewId="0">
      <selection activeCell="E13" sqref="E13"/>
    </sheetView>
  </sheetViews>
  <sheetFormatPr defaultRowHeight="14.25"/>
  <cols>
    <col min="1" max="1" width="24.25" bestFit="1" customWidth="1"/>
    <col min="2" max="2" width="6" bestFit="1" customWidth="1"/>
    <col min="3" max="3" width="32.5" bestFit="1" customWidth="1"/>
    <col min="4" max="4" width="14.125" bestFit="1" customWidth="1"/>
  </cols>
  <sheetData>
    <row r="1" spans="1:4" ht="15">
      <c r="A1" s="16" t="s">
        <v>51</v>
      </c>
      <c r="B1" s="16" t="s">
        <v>17</v>
      </c>
      <c r="C1" s="16" t="s">
        <v>18</v>
      </c>
      <c r="D1" s="16" t="s">
        <v>19</v>
      </c>
    </row>
    <row r="2" spans="1:4" ht="15">
      <c r="A2" s="16" t="s">
        <v>16</v>
      </c>
      <c r="B2" s="16">
        <v>2018</v>
      </c>
      <c r="C2" s="16">
        <v>257.7</v>
      </c>
      <c r="D2" s="16">
        <v>1.6</v>
      </c>
    </row>
    <row r="3" spans="1:4" ht="15">
      <c r="A3" s="16" t="s">
        <v>52</v>
      </c>
      <c r="B3" s="16">
        <v>2012</v>
      </c>
      <c r="C3" s="16">
        <v>207.44</v>
      </c>
      <c r="D3" s="16">
        <v>1.5189999999999999</v>
      </c>
    </row>
    <row r="4" spans="1:4" ht="15">
      <c r="A4" s="16" t="s">
        <v>53</v>
      </c>
      <c r="B4" s="16">
        <v>2018</v>
      </c>
      <c r="C4" s="16">
        <v>201.8</v>
      </c>
      <c r="D4" s="16">
        <v>1.1850000000000001</v>
      </c>
    </row>
    <row r="5" spans="1:4" ht="15">
      <c r="A5" s="16" t="s">
        <v>54</v>
      </c>
      <c r="B5" s="16">
        <v>2015</v>
      </c>
      <c r="C5" s="16">
        <v>191.27</v>
      </c>
      <c r="D5" s="16">
        <v>1.405</v>
      </c>
    </row>
    <row r="6" spans="1:4" ht="15">
      <c r="A6" s="16" t="s">
        <v>55</v>
      </c>
      <c r="B6" s="16">
        <v>2016</v>
      </c>
      <c r="C6" s="16">
        <v>179.14</v>
      </c>
      <c r="D6" s="16">
        <v>1.1319999999999999</v>
      </c>
    </row>
    <row r="7" spans="1:4" ht="15">
      <c r="A7" s="16" t="s">
        <v>56</v>
      </c>
      <c r="B7" s="16">
        <v>2013</v>
      </c>
      <c r="C7" s="16">
        <v>174.15</v>
      </c>
      <c r="D7" s="16">
        <v>1.2150000000000001</v>
      </c>
    </row>
    <row r="8" spans="1:4" ht="15" hidden="1">
      <c r="A8" s="16" t="s">
        <v>57</v>
      </c>
      <c r="B8" s="16">
        <v>2007</v>
      </c>
      <c r="C8" s="16">
        <v>151.1</v>
      </c>
      <c r="D8" s="16">
        <v>0.89090000000000003</v>
      </c>
    </row>
    <row r="9" spans="1:4" ht="15">
      <c r="A9" s="16" t="s">
        <v>58</v>
      </c>
      <c r="B9" s="16">
        <v>2017</v>
      </c>
      <c r="C9" s="16">
        <v>146.51</v>
      </c>
      <c r="D9" s="16">
        <v>0.86380000000000001</v>
      </c>
    </row>
    <row r="10" spans="1:4" ht="15">
      <c r="A10" s="16" t="s">
        <v>59</v>
      </c>
      <c r="B10" s="16">
        <v>2016</v>
      </c>
      <c r="C10" s="16">
        <v>132.43</v>
      </c>
      <c r="D10" s="16">
        <v>0.78310000000000002</v>
      </c>
    </row>
    <row r="11" spans="1:4" ht="15" hidden="1">
      <c r="A11" s="16" t="s">
        <v>60</v>
      </c>
      <c r="B11" s="16">
        <v>2010</v>
      </c>
      <c r="C11" s="16">
        <v>128.12</v>
      </c>
      <c r="D11" s="16">
        <v>0.62390000000000001</v>
      </c>
    </row>
    <row r="12" spans="1:4" ht="15" hidden="1">
      <c r="A12" s="16" t="s">
        <v>61</v>
      </c>
      <c r="B12" s="16">
        <v>2004</v>
      </c>
      <c r="C12" s="16">
        <v>125.5</v>
      </c>
      <c r="D12" s="16">
        <v>0.78380000000000005</v>
      </c>
    </row>
    <row r="13" spans="1:4" ht="15">
      <c r="A13" s="16" t="s">
        <v>62</v>
      </c>
      <c r="B13" s="16">
        <v>2017</v>
      </c>
      <c r="C13" s="16">
        <v>121.01</v>
      </c>
      <c r="D13" s="16">
        <v>0.85399999999999998</v>
      </c>
    </row>
    <row r="14" spans="1:4" ht="15">
      <c r="A14" s="16" t="s">
        <v>63</v>
      </c>
      <c r="B14" s="16">
        <v>2017</v>
      </c>
      <c r="C14" s="16">
        <v>117.03</v>
      </c>
      <c r="D14" s="16">
        <v>0.88019999999999998</v>
      </c>
    </row>
    <row r="15" spans="1:4" ht="15" hidden="1">
      <c r="A15" s="16" t="s">
        <v>64</v>
      </c>
      <c r="B15" s="16">
        <v>2002</v>
      </c>
      <c r="C15" s="16">
        <v>114.8</v>
      </c>
      <c r="D15" s="16">
        <v>0.82169999999999999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ABBB-D66C-4D40-9BD3-8CC7CFB2BDE5}">
  <dimension ref="A1:B7"/>
  <sheetViews>
    <sheetView tabSelected="1" workbookViewId="0">
      <selection activeCell="B5" sqref="B5"/>
    </sheetView>
  </sheetViews>
  <sheetFormatPr defaultRowHeight="14.25"/>
  <cols>
    <col min="1" max="1" width="15.375" bestFit="1" customWidth="1"/>
    <col min="2" max="2" width="15.875" bestFit="1" customWidth="1"/>
  </cols>
  <sheetData>
    <row r="1" spans="1:2">
      <c r="A1" s="27" t="s">
        <v>70</v>
      </c>
      <c r="B1" s="27" t="s">
        <v>71</v>
      </c>
    </row>
    <row r="2" spans="1:2">
      <c r="A2" s="27" t="s">
        <v>66</v>
      </c>
      <c r="B2" s="27">
        <f>SUBTOTAL(1,FilmesMarvel[Total (Bilhões)])</f>
        <v>1.14371</v>
      </c>
    </row>
    <row r="3" spans="1:2">
      <c r="A3" s="27" t="s">
        <v>73</v>
      </c>
      <c r="B3" s="27">
        <f>SUBTOTAL(2,FilmesMarvel[Total (Bilhões)])</f>
        <v>10</v>
      </c>
    </row>
    <row r="4" spans="1:2">
      <c r="A4" s="27" t="s">
        <v>72</v>
      </c>
      <c r="B4" s="27">
        <f>SUBTOTAL(3,FilmesMarvel[Total (Bilhões)])</f>
        <v>10</v>
      </c>
    </row>
    <row r="5" spans="1:2">
      <c r="A5" s="27" t="s">
        <v>67</v>
      </c>
      <c r="B5" s="27">
        <f>SUBTOTAL(4,FilmesMarvel[Total (Bilhões)])</f>
        <v>1.6</v>
      </c>
    </row>
    <row r="6" spans="1:2">
      <c r="A6" s="27" t="s">
        <v>68</v>
      </c>
      <c r="B6" s="27">
        <f>SUBTOTAL(5,FilmesMarvel[Total (Bilhões)])</f>
        <v>0.78310000000000002</v>
      </c>
    </row>
    <row r="7" spans="1:2">
      <c r="A7" s="27" t="s">
        <v>69</v>
      </c>
      <c r="B7" s="27">
        <f>SUBTOTAL(9,FilmesMarvel[Total (Bilhões)])</f>
        <v>11.437099999999999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Tarefa1</vt:lpstr>
      <vt:lpstr>tabela</vt:lpstr>
      <vt:lpstr>formatacao</vt:lpstr>
      <vt:lpstr>FilmesMarvel</vt:lpstr>
      <vt:lpstr>TabelaAuxiliar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Henrique Domingues Bueno</dc:creator>
  <cp:lastModifiedBy>Alex Oliveira</cp:lastModifiedBy>
  <dcterms:created xsi:type="dcterms:W3CDTF">2024-03-22T14:14:57Z</dcterms:created>
  <dcterms:modified xsi:type="dcterms:W3CDTF">2024-04-02T12:04:29Z</dcterms:modified>
</cp:coreProperties>
</file>