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oort/Documents/WebApps/gridsimulator/data/"/>
    </mc:Choice>
  </mc:AlternateContent>
  <xr:revisionPtr revIDLastSave="0" documentId="13_ncr:1_{1AAEBF0A-E0B4-8045-AEEF-079FCF5274D4}" xr6:coauthVersionLast="47" xr6:coauthVersionMax="47" xr10:uidLastSave="{00000000-0000-0000-0000-000000000000}"/>
  <bookViews>
    <workbookView xWindow="0" yWindow="760" windowWidth="20660" windowHeight="18880" xr2:uid="{57D211B0-E28F-C240-897A-ACAEF70C6E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F6" i="1"/>
  <c r="C7" i="1"/>
  <c r="B22" i="1"/>
  <c r="B23" i="1" s="1"/>
  <c r="B24" i="1" s="1"/>
  <c r="E4" i="1"/>
  <c r="E2" i="1"/>
  <c r="F2" i="1" s="1"/>
  <c r="E3" i="1"/>
  <c r="F3" i="1" s="1"/>
  <c r="D3" i="1"/>
  <c r="D2" i="1"/>
  <c r="C3" i="1"/>
  <c r="C4" i="1"/>
  <c r="C5" i="1"/>
  <c r="E5" i="1" s="1"/>
  <c r="F5" i="1" s="1"/>
  <c r="C6" i="1"/>
  <c r="C2" i="1"/>
</calcChain>
</file>

<file path=xl/sharedStrings.xml><?xml version="1.0" encoding="utf-8"?>
<sst xmlns="http://schemas.openxmlformats.org/spreadsheetml/2006/main" count="30" uniqueCount="27">
  <si>
    <t>Generator</t>
  </si>
  <si>
    <t>Upfront Costs (/MW)</t>
  </si>
  <si>
    <t>Solar</t>
  </si>
  <si>
    <t>Wind</t>
  </si>
  <si>
    <t>Coal</t>
  </si>
  <si>
    <t>Hydro</t>
  </si>
  <si>
    <t>Nuclear</t>
  </si>
  <si>
    <t>Upfront Costs (/kW)</t>
  </si>
  <si>
    <t>https://en.wikipedia.org/wiki/Cost_of_electricity_by_source</t>
  </si>
  <si>
    <t>Variable OM (pounds/MWh)</t>
  </si>
  <si>
    <t>Fixed O/M (pounds / MW / year)</t>
  </si>
  <si>
    <t>Fixed O&amp;M (/MW/year)</t>
  </si>
  <si>
    <t>Variable O&amp;M ($/MWh)</t>
  </si>
  <si>
    <t>Hourly Fixed O&amp;M / MW</t>
  </si>
  <si>
    <t>UK Government 2023 Data</t>
  </si>
  <si>
    <t>https://carbontracker.org/reports/understanding-operating-cost-coal-fired-power-us-example/</t>
  </si>
  <si>
    <t xml:space="preserve">Nuclear </t>
  </si>
  <si>
    <t>Nuclear Calculation</t>
  </si>
  <si>
    <t>Fuel cost per kWh</t>
  </si>
  <si>
    <t>Cost per MWh</t>
  </si>
  <si>
    <t>$35</t>
  </si>
  <si>
    <t>Total Cost</t>
  </si>
  <si>
    <t>https://world-nuclear.org/information-library/economic-aspects/economics-of-nuclear-power#OperatingCosts</t>
  </si>
  <si>
    <t>Battery</t>
  </si>
  <si>
    <t>Capacity</t>
  </si>
  <si>
    <t>Cost</t>
  </si>
  <si>
    <t>Inertia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</si>
</sst>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4EB3-1D79-C14E-B8FF-C7A9C27AA664}">
  <dimension ref="A1:J24"/>
  <sheetViews>
    <sheetView tabSelected="1" workbookViewId="0">
      <selection activeCell="I14" sqref="I14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7</v>
      </c>
      <c r="C1" s="1" t="s">
        <v>1</v>
      </c>
      <c r="D1" s="1" t="s">
        <v>12</v>
      </c>
      <c r="E1" s="1" t="s">
        <v>11</v>
      </c>
      <c r="F1" s="1" t="s">
        <v>13</v>
      </c>
      <c r="G1" s="1" t="s">
        <v>24</v>
      </c>
      <c r="H1" s="1" t="s">
        <v>25</v>
      </c>
      <c r="I1" s="1" t="s">
        <v>26</v>
      </c>
    </row>
    <row r="2" spans="1:10" x14ac:dyDescent="0.2">
      <c r="A2" t="s">
        <v>2</v>
      </c>
      <c r="B2">
        <v>1300</v>
      </c>
      <c r="C2">
        <f>B2*1000</f>
        <v>1300000</v>
      </c>
      <c r="D2">
        <f>(G9)</f>
        <v>0</v>
      </c>
      <c r="E2">
        <f>C15*1.25</f>
        <v>7500</v>
      </c>
      <c r="F2">
        <f>E2/(365*24)</f>
        <v>0.85616438356164382</v>
      </c>
      <c r="G2">
        <v>100</v>
      </c>
      <c r="H2">
        <f>C2*G2</f>
        <v>130000000</v>
      </c>
      <c r="I2">
        <v>0.01</v>
      </c>
    </row>
    <row r="3" spans="1:10" x14ac:dyDescent="0.2">
      <c r="A3" t="s">
        <v>3</v>
      </c>
      <c r="B3">
        <v>1700</v>
      </c>
      <c r="C3">
        <f t="shared" ref="C3:C7" si="0">B3*1000</f>
        <v>1700000</v>
      </c>
      <c r="D3" s="2">
        <f>(B16*1.25)</f>
        <v>7.5</v>
      </c>
      <c r="E3">
        <f>(B15*1.25)</f>
        <v>31750</v>
      </c>
      <c r="F3">
        <f>E3/(365*24)</f>
        <v>3.6244292237442921</v>
      </c>
      <c r="G3">
        <v>100</v>
      </c>
      <c r="H3">
        <f t="shared" ref="H3:H7" si="1">C3*G3</f>
        <v>170000000</v>
      </c>
      <c r="I3">
        <v>1</v>
      </c>
    </row>
    <row r="4" spans="1:10" x14ac:dyDescent="0.2">
      <c r="A4" t="s">
        <v>4</v>
      </c>
      <c r="B4">
        <v>4000</v>
      </c>
      <c r="C4">
        <f t="shared" si="0"/>
        <v>4000000</v>
      </c>
      <c r="D4">
        <v>35</v>
      </c>
      <c r="E4">
        <f>(D15*1.25)</f>
        <v>0</v>
      </c>
      <c r="F4">
        <v>0</v>
      </c>
      <c r="G4">
        <v>500</v>
      </c>
      <c r="H4">
        <f t="shared" si="1"/>
        <v>2000000000</v>
      </c>
      <c r="I4">
        <v>4</v>
      </c>
    </row>
    <row r="5" spans="1:10" x14ac:dyDescent="0.2">
      <c r="A5" t="s">
        <v>5</v>
      </c>
      <c r="B5">
        <v>4500</v>
      </c>
      <c r="C5">
        <f t="shared" si="0"/>
        <v>4500000</v>
      </c>
      <c r="D5">
        <v>0</v>
      </c>
      <c r="E5">
        <f>C5*0.02</f>
        <v>90000</v>
      </c>
      <c r="F5">
        <f>E5/(365*24)</f>
        <v>10.273972602739725</v>
      </c>
      <c r="G5">
        <v>300</v>
      </c>
      <c r="H5">
        <f t="shared" si="1"/>
        <v>1350000000</v>
      </c>
      <c r="I5">
        <v>3</v>
      </c>
    </row>
    <row r="6" spans="1:10" x14ac:dyDescent="0.2">
      <c r="A6" t="s">
        <v>6</v>
      </c>
      <c r="B6">
        <v>7000</v>
      </c>
      <c r="C6">
        <f t="shared" si="0"/>
        <v>7000000</v>
      </c>
      <c r="D6">
        <v>36</v>
      </c>
      <c r="E6">
        <v>10000</v>
      </c>
      <c r="F6">
        <f>E6/(365*24)</f>
        <v>1.1415525114155252</v>
      </c>
      <c r="G6">
        <v>1000</v>
      </c>
      <c r="H6">
        <f t="shared" si="1"/>
        <v>7000000000</v>
      </c>
      <c r="I6">
        <v>5</v>
      </c>
    </row>
    <row r="7" spans="1:10" x14ac:dyDescent="0.2">
      <c r="A7" t="s">
        <v>23</v>
      </c>
      <c r="B7">
        <v>1300</v>
      </c>
      <c r="C7">
        <f t="shared" si="0"/>
        <v>1300000</v>
      </c>
      <c r="D7">
        <v>5</v>
      </c>
      <c r="E7">
        <v>0</v>
      </c>
      <c r="F7">
        <v>0</v>
      </c>
      <c r="G7">
        <v>50</v>
      </c>
      <c r="H7">
        <f t="shared" si="1"/>
        <v>65000000</v>
      </c>
    </row>
    <row r="9" spans="1:10" x14ac:dyDescent="0.2">
      <c r="A9" t="s">
        <v>22</v>
      </c>
    </row>
    <row r="10" spans="1:10" x14ac:dyDescent="0.2">
      <c r="A10" t="s">
        <v>15</v>
      </c>
    </row>
    <row r="11" spans="1:10" x14ac:dyDescent="0.2">
      <c r="A11" t="s">
        <v>8</v>
      </c>
    </row>
    <row r="13" spans="1:10" x14ac:dyDescent="0.2">
      <c r="A13" s="3" t="s">
        <v>14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s="1"/>
      <c r="B14" s="1" t="s">
        <v>3</v>
      </c>
      <c r="C14" s="1" t="s">
        <v>2</v>
      </c>
      <c r="D14" s="1" t="s">
        <v>4</v>
      </c>
      <c r="E14" s="1" t="s">
        <v>16</v>
      </c>
    </row>
    <row r="15" spans="1:10" x14ac:dyDescent="0.2">
      <c r="A15" t="s">
        <v>10</v>
      </c>
      <c r="B15">
        <v>25400</v>
      </c>
      <c r="C15">
        <v>6000</v>
      </c>
    </row>
    <row r="16" spans="1:10" x14ac:dyDescent="0.2">
      <c r="A16" t="s">
        <v>9</v>
      </c>
      <c r="B16">
        <v>6</v>
      </c>
      <c r="C16">
        <v>0</v>
      </c>
      <c r="D16" t="s">
        <v>20</v>
      </c>
    </row>
    <row r="21" spans="1:2" x14ac:dyDescent="0.2">
      <c r="A21" t="s">
        <v>17</v>
      </c>
    </row>
    <row r="22" spans="1:2" x14ac:dyDescent="0.2">
      <c r="A22" t="s">
        <v>18</v>
      </c>
      <c r="B22">
        <f>0.46 / 100</f>
        <v>4.5999999999999999E-3</v>
      </c>
    </row>
    <row r="23" spans="1:2" x14ac:dyDescent="0.2">
      <c r="A23" t="s">
        <v>19</v>
      </c>
      <c r="B23">
        <f>B22*1000</f>
        <v>4.5999999999999996</v>
      </c>
    </row>
    <row r="24" spans="1:2" x14ac:dyDescent="0.2">
      <c r="A24" t="s">
        <v>21</v>
      </c>
      <c r="B24">
        <f>B23/0.28</f>
        <v>16.428571428571427</v>
      </c>
    </row>
  </sheetData>
  <mergeCells count="1">
    <mergeCell ref="A13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Oort</dc:creator>
  <cp:lastModifiedBy>Alex Oort</cp:lastModifiedBy>
  <dcterms:created xsi:type="dcterms:W3CDTF">2025-01-28T19:58:49Z</dcterms:created>
  <dcterms:modified xsi:type="dcterms:W3CDTF">2025-02-01T18:40:11Z</dcterms:modified>
</cp:coreProperties>
</file>