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patapan/coding/Python/fuelzfoods/meal_optimisation/"/>
    </mc:Choice>
  </mc:AlternateContent>
  <bookViews>
    <workbookView xWindow="8500" yWindow="460" windowWidth="15360" windowHeight="14200" tabRatio="639" activeTab="1"/>
  </bookViews>
  <sheets>
    <sheet name="Ingredient master list" sheetId="1" r:id="rId1"/>
    <sheet name="Chosen Meals" sheetId="7" r:id="rId2"/>
    <sheet name="Ingredients" sheetId="6" r:id="rId3"/>
    <sheet name="Old Dinner If Needed" sheetId="2" r:id="rId4"/>
  </sheets>
  <definedNames>
    <definedName name="_xlnm._FilterDatabase" localSheetId="0" hidden="1">'Ingredient master list'!$B$3:$C$3</definedName>
    <definedName name="_xlnm.Print_Area" localSheetId="1">'Chosen Meals'!$N$3:$AF$35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7" l="1"/>
  <c r="H6" i="7"/>
  <c r="H7" i="7"/>
  <c r="J7" i="7"/>
  <c r="H8" i="7"/>
  <c r="H9" i="7"/>
  <c r="H10" i="7"/>
  <c r="H11" i="7"/>
  <c r="H12" i="7"/>
  <c r="H13" i="7"/>
  <c r="H14" i="7"/>
  <c r="H15" i="7"/>
  <c r="H16" i="7"/>
  <c r="K16" i="7"/>
  <c r="H17" i="7"/>
  <c r="H18" i="7"/>
  <c r="H19" i="7"/>
  <c r="H20" i="7"/>
  <c r="L20" i="7"/>
  <c r="H21" i="7"/>
  <c r="H22" i="7"/>
  <c r="L22" i="7"/>
  <c r="H23" i="7"/>
  <c r="J23" i="7"/>
  <c r="H24" i="7"/>
  <c r="H25" i="7"/>
  <c r="J25" i="7"/>
  <c r="H26" i="7"/>
  <c r="H27" i="7"/>
  <c r="H28" i="7"/>
  <c r="L28" i="7"/>
  <c r="H29" i="7"/>
  <c r="H30" i="7"/>
  <c r="H31" i="7"/>
  <c r="H32" i="7"/>
  <c r="H33" i="7"/>
  <c r="J33" i="7"/>
  <c r="H34" i="7"/>
  <c r="H35" i="7"/>
  <c r="H36" i="7"/>
  <c r="L36" i="7"/>
  <c r="H37" i="7"/>
  <c r="H38" i="7"/>
  <c r="L38" i="7"/>
  <c r="H39" i="7"/>
  <c r="K39" i="7"/>
  <c r="H40" i="7"/>
  <c r="H41" i="7"/>
  <c r="H42" i="7"/>
  <c r="J42" i="7"/>
  <c r="H43" i="7"/>
  <c r="H44" i="7"/>
  <c r="J44" i="7"/>
  <c r="H45" i="7"/>
  <c r="H46" i="7"/>
  <c r="H47" i="7"/>
  <c r="L47" i="7"/>
  <c r="H48" i="7"/>
  <c r="H49" i="7"/>
  <c r="H50" i="7"/>
  <c r="L50" i="7"/>
  <c r="H51" i="7"/>
  <c r="H52" i="7"/>
  <c r="H53" i="7"/>
  <c r="H54" i="7"/>
  <c r="H55" i="7"/>
  <c r="J55" i="7"/>
  <c r="H56" i="7"/>
  <c r="H57" i="7"/>
  <c r="H58" i="7"/>
  <c r="L58" i="7"/>
  <c r="H59" i="7"/>
  <c r="H60" i="7"/>
  <c r="H61" i="7"/>
  <c r="H62" i="7"/>
  <c r="H63" i="7"/>
  <c r="H64" i="7"/>
  <c r="H65" i="7"/>
  <c r="H66" i="7"/>
  <c r="L66" i="7"/>
  <c r="H67" i="7"/>
  <c r="H68" i="7"/>
  <c r="L68" i="7"/>
  <c r="H69" i="7"/>
  <c r="J69" i="7"/>
  <c r="H70" i="7"/>
  <c r="H71" i="7"/>
  <c r="H72" i="7"/>
  <c r="L72" i="7"/>
  <c r="H73" i="7"/>
  <c r="J73" i="7"/>
  <c r="H74" i="7"/>
  <c r="L74" i="7"/>
  <c r="H75" i="7"/>
  <c r="J75" i="7"/>
  <c r="H76" i="7"/>
  <c r="K76" i="7"/>
  <c r="H77" i="7"/>
  <c r="H78" i="7"/>
  <c r="J78" i="7"/>
  <c r="H79" i="7"/>
  <c r="L79" i="7"/>
  <c r="H80" i="7"/>
  <c r="L80" i="7"/>
  <c r="H81" i="7"/>
  <c r="H82" i="7"/>
  <c r="J82" i="7"/>
  <c r="H83" i="7"/>
  <c r="L83" i="7"/>
  <c r="H84" i="7"/>
  <c r="J84" i="7"/>
  <c r="H85" i="7"/>
  <c r="L85" i="7"/>
  <c r="H86" i="7"/>
  <c r="J86" i="7"/>
  <c r="H87" i="7"/>
  <c r="L87" i="7"/>
  <c r="H88" i="7"/>
  <c r="J88" i="7"/>
  <c r="H89" i="7"/>
  <c r="H90" i="7"/>
  <c r="J90" i="7"/>
  <c r="H91" i="7"/>
  <c r="L91" i="7"/>
  <c r="H92" i="7"/>
  <c r="J92" i="7"/>
  <c r="H93" i="7"/>
  <c r="H94" i="7"/>
  <c r="L94" i="7"/>
  <c r="H95" i="7"/>
  <c r="H96" i="7"/>
  <c r="H97" i="7"/>
  <c r="H98" i="7"/>
  <c r="L98" i="7"/>
  <c r="H99" i="7"/>
  <c r="J99" i="7"/>
  <c r="H100" i="7"/>
  <c r="H101" i="7"/>
  <c r="H102" i="7"/>
  <c r="J102" i="7"/>
  <c r="H103" i="7"/>
  <c r="H104" i="7"/>
  <c r="J104" i="7"/>
  <c r="H105" i="7"/>
  <c r="K105" i="7"/>
  <c r="H106" i="7"/>
  <c r="H107" i="7"/>
  <c r="L107" i="7"/>
  <c r="H108" i="7"/>
  <c r="J108" i="7"/>
  <c r="H109" i="7"/>
  <c r="H110" i="7"/>
  <c r="J110" i="7"/>
  <c r="H111" i="7"/>
  <c r="H112" i="7"/>
  <c r="J112" i="7"/>
  <c r="H113" i="7"/>
  <c r="H114" i="7"/>
  <c r="J114" i="7"/>
  <c r="H115" i="7"/>
  <c r="H116" i="7"/>
  <c r="J116" i="7"/>
  <c r="H117" i="7"/>
  <c r="H118" i="7"/>
  <c r="J118" i="7"/>
  <c r="H119" i="7"/>
  <c r="L119" i="7"/>
  <c r="H120" i="7"/>
  <c r="J120" i="7"/>
  <c r="H121" i="7"/>
  <c r="L121" i="7"/>
  <c r="H122" i="7"/>
  <c r="J122" i="7"/>
  <c r="H123" i="7"/>
  <c r="H124" i="7"/>
  <c r="J124" i="7"/>
  <c r="H125" i="7"/>
  <c r="H126" i="7"/>
  <c r="J126" i="7"/>
  <c r="H127" i="7"/>
  <c r="L127" i="7"/>
  <c r="H128" i="7"/>
  <c r="J128" i="7"/>
  <c r="H129" i="7"/>
  <c r="L129" i="7"/>
  <c r="H130" i="7"/>
  <c r="J130" i="7"/>
  <c r="H131" i="7"/>
  <c r="H132" i="7"/>
  <c r="J132" i="7"/>
  <c r="H133" i="7"/>
  <c r="H134" i="7"/>
  <c r="J134" i="7"/>
  <c r="H135" i="7"/>
  <c r="L135" i="7"/>
  <c r="H136" i="7"/>
  <c r="J136" i="7"/>
  <c r="H137" i="7"/>
  <c r="H138" i="7"/>
  <c r="J138" i="7"/>
  <c r="H139" i="7"/>
  <c r="H140" i="7"/>
  <c r="J140" i="7"/>
  <c r="H141" i="7"/>
  <c r="H142" i="7"/>
  <c r="J142" i="7"/>
  <c r="H143" i="7"/>
  <c r="K143" i="7"/>
  <c r="H144" i="7"/>
  <c r="L144" i="7"/>
  <c r="H145" i="7"/>
  <c r="J145" i="7"/>
  <c r="H146" i="7"/>
  <c r="J146" i="7"/>
  <c r="H147" i="7"/>
  <c r="K147" i="7"/>
  <c r="H148" i="7"/>
  <c r="L148" i="7"/>
  <c r="H149" i="7"/>
  <c r="L149" i="7"/>
  <c r="H150" i="7"/>
  <c r="J150" i="7"/>
  <c r="H151" i="7"/>
  <c r="K151" i="7"/>
  <c r="H152" i="7"/>
  <c r="L152" i="7"/>
  <c r="H153" i="7"/>
  <c r="K153" i="7"/>
  <c r="H154" i="7"/>
  <c r="J154" i="7"/>
  <c r="H155" i="7"/>
  <c r="K155" i="7"/>
  <c r="H156" i="7"/>
  <c r="L156" i="7"/>
  <c r="H157" i="7"/>
  <c r="J157" i="7"/>
  <c r="H158" i="7"/>
  <c r="J158" i="7"/>
  <c r="H4" i="7"/>
  <c r="K4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L158" i="7"/>
  <c r="J50" i="7"/>
  <c r="L142" i="7"/>
  <c r="K152" i="7"/>
  <c r="K28" i="7"/>
  <c r="J135" i="7"/>
  <c r="J111" i="7"/>
  <c r="L99" i="7"/>
  <c r="K156" i="7"/>
  <c r="J151" i="7"/>
  <c r="L146" i="7"/>
  <c r="L140" i="7"/>
  <c r="L132" i="7"/>
  <c r="L124" i="7"/>
  <c r="L116" i="7"/>
  <c r="L108" i="7"/>
  <c r="K99" i="7"/>
  <c r="J91" i="7"/>
  <c r="J83" i="7"/>
  <c r="L55" i="7"/>
  <c r="L44" i="7"/>
  <c r="J147" i="7"/>
  <c r="J127" i="7"/>
  <c r="K91" i="7"/>
  <c r="J155" i="7"/>
  <c r="L150" i="7"/>
  <c r="K144" i="7"/>
  <c r="L102" i="7"/>
  <c r="K94" i="7"/>
  <c r="K72" i="7"/>
  <c r="K55" i="7"/>
  <c r="J119" i="7"/>
  <c r="J4" i="7"/>
  <c r="L154" i="7"/>
  <c r="K148" i="7"/>
  <c r="J143" i="7"/>
  <c r="K135" i="7"/>
  <c r="K127" i="7"/>
  <c r="K119" i="7"/>
  <c r="K111" i="7"/>
  <c r="J94" i="7"/>
  <c r="K66" i="7"/>
  <c r="K101" i="7"/>
  <c r="L101" i="7"/>
  <c r="K97" i="7"/>
  <c r="L97" i="7"/>
  <c r="K65" i="7"/>
  <c r="L65" i="7"/>
  <c r="J65" i="7"/>
  <c r="K61" i="7"/>
  <c r="L61" i="7"/>
  <c r="K57" i="7"/>
  <c r="L57" i="7"/>
  <c r="K53" i="7"/>
  <c r="L53" i="7"/>
  <c r="J45" i="7"/>
  <c r="L45" i="7"/>
  <c r="J41" i="7"/>
  <c r="K41" i="7"/>
  <c r="J37" i="7"/>
  <c r="K37" i="7"/>
  <c r="L37" i="7"/>
  <c r="J17" i="7"/>
  <c r="K17" i="7"/>
  <c r="J13" i="7"/>
  <c r="K13" i="7"/>
  <c r="L13" i="7"/>
  <c r="J9" i="7"/>
  <c r="K9" i="7"/>
  <c r="L9" i="7"/>
  <c r="J5" i="7"/>
  <c r="K5" i="7"/>
  <c r="L157" i="7"/>
  <c r="L153" i="7"/>
  <c r="L145" i="7"/>
  <c r="L105" i="7"/>
  <c r="I96" i="7"/>
  <c r="J96" i="7"/>
  <c r="J64" i="7"/>
  <c r="K64" i="7"/>
  <c r="L64" i="7"/>
  <c r="J56" i="7"/>
  <c r="K56" i="7"/>
  <c r="L56" i="7"/>
  <c r="J52" i="7"/>
  <c r="K52" i="7"/>
  <c r="J48" i="7"/>
  <c r="K48" i="7"/>
  <c r="L48" i="7"/>
  <c r="J40" i="7"/>
  <c r="K40" i="7"/>
  <c r="L24" i="7"/>
  <c r="J24" i="7"/>
  <c r="K24" i="7"/>
  <c r="L12" i="7"/>
  <c r="J12" i="7"/>
  <c r="K157" i="7"/>
  <c r="J156" i="7"/>
  <c r="K149" i="7"/>
  <c r="J148" i="7"/>
  <c r="K145" i="7"/>
  <c r="J144" i="7"/>
  <c r="K132" i="7"/>
  <c r="K124" i="7"/>
  <c r="K108" i="7"/>
  <c r="L96" i="7"/>
  <c r="K88" i="7"/>
  <c r="J72" i="7"/>
  <c r="K69" i="7"/>
  <c r="J28" i="7"/>
  <c r="L5" i="7"/>
  <c r="I139" i="7"/>
  <c r="L139" i="7"/>
  <c r="I131" i="7"/>
  <c r="L131" i="7"/>
  <c r="I123" i="7"/>
  <c r="L123" i="7"/>
  <c r="J103" i="7"/>
  <c r="K103" i="7"/>
  <c r="K75" i="7"/>
  <c r="L75" i="7"/>
  <c r="K71" i="7"/>
  <c r="L71" i="7"/>
  <c r="K67" i="7"/>
  <c r="L67" i="7"/>
  <c r="J59" i="7"/>
  <c r="L59" i="7"/>
  <c r="J51" i="7"/>
  <c r="K51" i="7"/>
  <c r="L51" i="7"/>
  <c r="L43" i="7"/>
  <c r="J43" i="7"/>
  <c r="K43" i="7"/>
  <c r="I39" i="7"/>
  <c r="L39" i="7"/>
  <c r="K35" i="7"/>
  <c r="L35" i="7"/>
  <c r="J35" i="7"/>
  <c r="K31" i="7"/>
  <c r="L31" i="7"/>
  <c r="K27" i="7"/>
  <c r="L27" i="7"/>
  <c r="J27" i="7"/>
  <c r="K23" i="7"/>
  <c r="L23" i="7"/>
  <c r="K19" i="7"/>
  <c r="L19" i="7"/>
  <c r="J19" i="7"/>
  <c r="K15" i="7"/>
  <c r="L15" i="7"/>
  <c r="J15" i="7"/>
  <c r="K11" i="7"/>
  <c r="L11" i="7"/>
  <c r="K7" i="7"/>
  <c r="L7" i="7"/>
  <c r="L4" i="7"/>
  <c r="K158" i="7"/>
  <c r="L155" i="7"/>
  <c r="K154" i="7"/>
  <c r="J153" i="7"/>
  <c r="L151" i="7"/>
  <c r="K150" i="7"/>
  <c r="J149" i="7"/>
  <c r="L147" i="7"/>
  <c r="K146" i="7"/>
  <c r="L143" i="7"/>
  <c r="K139" i="7"/>
  <c r="L136" i="7"/>
  <c r="K131" i="7"/>
  <c r="L128" i="7"/>
  <c r="K123" i="7"/>
  <c r="L120" i="7"/>
  <c r="K115" i="7"/>
  <c r="K107" i="7"/>
  <c r="K98" i="7"/>
  <c r="L95" i="7"/>
  <c r="K87" i="7"/>
  <c r="L84" i="7"/>
  <c r="L76" i="7"/>
  <c r="L73" i="7"/>
  <c r="J71" i="7"/>
  <c r="K68" i="7"/>
  <c r="L63" i="7"/>
  <c r="K58" i="7"/>
  <c r="J53" i="7"/>
  <c r="K47" i="7"/>
  <c r="K36" i="7"/>
  <c r="J31" i="7"/>
  <c r="L25" i="7"/>
  <c r="K20" i="7"/>
  <c r="J141" i="7"/>
  <c r="K141" i="7"/>
  <c r="J137" i="7"/>
  <c r="K137" i="7"/>
  <c r="J133" i="7"/>
  <c r="K133" i="7"/>
  <c r="J129" i="7"/>
  <c r="K129" i="7"/>
  <c r="J125" i="7"/>
  <c r="K125" i="7"/>
  <c r="J121" i="7"/>
  <c r="K121" i="7"/>
  <c r="J117" i="7"/>
  <c r="K117" i="7"/>
  <c r="I113" i="7"/>
  <c r="K113" i="7"/>
  <c r="J109" i="7"/>
  <c r="K109" i="7"/>
  <c r="J93" i="7"/>
  <c r="K93" i="7"/>
  <c r="J89" i="7"/>
  <c r="K89" i="7"/>
  <c r="J85" i="7"/>
  <c r="K85" i="7"/>
  <c r="J81" i="7"/>
  <c r="J77" i="7"/>
  <c r="K77" i="7"/>
  <c r="K49" i="7"/>
  <c r="L49" i="7"/>
  <c r="J29" i="7"/>
  <c r="K29" i="7"/>
  <c r="L29" i="7"/>
  <c r="J21" i="7"/>
  <c r="K21" i="7"/>
  <c r="L21" i="7"/>
  <c r="L33" i="7"/>
  <c r="L17" i="7"/>
  <c r="K104" i="7"/>
  <c r="L104" i="7"/>
  <c r="K100" i="7"/>
  <c r="J80" i="7"/>
  <c r="J60" i="7"/>
  <c r="K60" i="7"/>
  <c r="L32" i="7"/>
  <c r="J32" i="7"/>
  <c r="K32" i="7"/>
  <c r="L16" i="7"/>
  <c r="J16" i="7"/>
  <c r="L8" i="7"/>
  <c r="J8" i="7"/>
  <c r="K8" i="7"/>
  <c r="J152" i="7"/>
  <c r="K140" i="7"/>
  <c r="L137" i="7"/>
  <c r="K116" i="7"/>
  <c r="L113" i="7"/>
  <c r="K80" i="7"/>
  <c r="L77" i="7"/>
  <c r="L60" i="7"/>
  <c r="K44" i="7"/>
  <c r="K33" i="7"/>
  <c r="I142" i="7"/>
  <c r="K142" i="7"/>
  <c r="K138" i="7"/>
  <c r="L138" i="7"/>
  <c r="I134" i="7"/>
  <c r="K134" i="7"/>
  <c r="L134" i="7"/>
  <c r="K130" i="7"/>
  <c r="L130" i="7"/>
  <c r="K126" i="7"/>
  <c r="L126" i="7"/>
  <c r="K122" i="7"/>
  <c r="L122" i="7"/>
  <c r="I118" i="7"/>
  <c r="K118" i="7"/>
  <c r="L118" i="7"/>
  <c r="K114" i="7"/>
  <c r="L114" i="7"/>
  <c r="K110" i="7"/>
  <c r="L110" i="7"/>
  <c r="J106" i="7"/>
  <c r="K106" i="7"/>
  <c r="K90" i="7"/>
  <c r="L90" i="7"/>
  <c r="K86" i="7"/>
  <c r="L86" i="7"/>
  <c r="K82" i="7"/>
  <c r="L82" i="7"/>
  <c r="K78" i="7"/>
  <c r="L78" i="7"/>
  <c r="J74" i="7"/>
  <c r="K74" i="7"/>
  <c r="J70" i="7"/>
  <c r="K70" i="7"/>
  <c r="L62" i="7"/>
  <c r="J62" i="7"/>
  <c r="K62" i="7"/>
  <c r="L54" i="7"/>
  <c r="K54" i="7"/>
  <c r="K46" i="7"/>
  <c r="L46" i="7"/>
  <c r="J46" i="7"/>
  <c r="K42" i="7"/>
  <c r="L42" i="7"/>
  <c r="K38" i="7"/>
  <c r="J34" i="7"/>
  <c r="K34" i="7"/>
  <c r="L34" i="7"/>
  <c r="J30" i="7"/>
  <c r="K30" i="7"/>
  <c r="J26" i="7"/>
  <c r="K26" i="7"/>
  <c r="L26" i="7"/>
  <c r="J22" i="7"/>
  <c r="K22" i="7"/>
  <c r="J18" i="7"/>
  <c r="K18" i="7"/>
  <c r="L18" i="7"/>
  <c r="J14" i="7"/>
  <c r="K14" i="7"/>
  <c r="L14" i="7"/>
  <c r="J10" i="7"/>
  <c r="K10" i="7"/>
  <c r="L10" i="7"/>
  <c r="J6" i="7"/>
  <c r="K6" i="7"/>
  <c r="L6" i="7"/>
  <c r="L141" i="7"/>
  <c r="J139" i="7"/>
  <c r="K136" i="7"/>
  <c r="L133" i="7"/>
  <c r="J131" i="7"/>
  <c r="K128" i="7"/>
  <c r="L125" i="7"/>
  <c r="J123" i="7"/>
  <c r="K120" i="7"/>
  <c r="L117" i="7"/>
  <c r="J115" i="7"/>
  <c r="K112" i="7"/>
  <c r="L109" i="7"/>
  <c r="L103" i="7"/>
  <c r="L100" i="7"/>
  <c r="K95" i="7"/>
  <c r="K92" i="7"/>
  <c r="K84" i="7"/>
  <c r="L81" i="7"/>
  <c r="J79" i="7"/>
  <c r="K73" i="7"/>
  <c r="L70" i="7"/>
  <c r="J68" i="7"/>
  <c r="K63" i="7"/>
  <c r="J58" i="7"/>
  <c r="L52" i="7"/>
  <c r="J47" i="7"/>
  <c r="J36" i="7"/>
  <c r="L30" i="7"/>
  <c r="K25" i="7"/>
  <c r="J20" i="7"/>
  <c r="J11" i="7"/>
  <c r="I135" i="7"/>
  <c r="I119" i="7"/>
  <c r="I100" i="7"/>
  <c r="I143" i="7"/>
  <c r="I127" i="7"/>
  <c r="I105" i="7"/>
  <c r="I101" i="7"/>
  <c r="I97" i="7"/>
  <c r="I53" i="7"/>
  <c r="I45" i="7"/>
  <c r="I61" i="7"/>
  <c r="I116" i="7"/>
  <c r="I112" i="7"/>
  <c r="I64" i="7"/>
  <c r="I60" i="7"/>
  <c r="I40" i="7"/>
  <c r="I12" i="7"/>
  <c r="I106" i="7"/>
  <c r="I138" i="7"/>
  <c r="I130" i="7"/>
  <c r="I126" i="7"/>
  <c r="I122" i="7"/>
  <c r="I92" i="7"/>
  <c r="I76" i="7"/>
  <c r="I57" i="7"/>
  <c r="I93" i="7"/>
  <c r="I89" i="7"/>
  <c r="I81" i="7"/>
  <c r="I49" i="7"/>
  <c r="I41" i="7"/>
  <c r="I17" i="7"/>
  <c r="I4" i="7"/>
  <c r="I115" i="7"/>
  <c r="I111" i="7"/>
  <c r="I107" i="7"/>
  <c r="I103" i="7"/>
  <c r="I95" i="7"/>
  <c r="I87" i="7"/>
  <c r="I83" i="7"/>
  <c r="I79" i="7"/>
  <c r="I67" i="7"/>
  <c r="I63" i="7"/>
  <c r="I59" i="7"/>
  <c r="I35" i="7"/>
  <c r="I27" i="7"/>
  <c r="I15" i="7"/>
  <c r="I11" i="7"/>
  <c r="I145" i="7"/>
  <c r="I141" i="7"/>
  <c r="I137" i="7"/>
  <c r="I133" i="7"/>
  <c r="I129" i="7"/>
  <c r="I125" i="7"/>
  <c r="I121" i="7"/>
  <c r="I88" i="7"/>
  <c r="I69" i="7"/>
  <c r="I102" i="7"/>
  <c r="I98" i="7"/>
  <c r="I66" i="7"/>
  <c r="I54" i="7"/>
  <c r="I50" i="7"/>
  <c r="I42" i="7"/>
  <c r="I38" i="7"/>
  <c r="I144" i="7"/>
  <c r="I140" i="7"/>
  <c r="I136" i="7"/>
  <c r="I132" i="7"/>
  <c r="I128" i="7"/>
  <c r="I124" i="7"/>
  <c r="I120" i="7"/>
  <c r="I65" i="7"/>
  <c r="K12" i="7"/>
  <c r="K45" i="7"/>
  <c r="L40" i="7"/>
  <c r="L41" i="7"/>
  <c r="L69" i="7"/>
  <c r="K50" i="7"/>
  <c r="J38" i="7"/>
  <c r="J39" i="7"/>
  <c r="I5" i="7"/>
  <c r="J49" i="7"/>
  <c r="J54" i="7"/>
  <c r="J57" i="7"/>
  <c r="K59" i="7"/>
  <c r="K79" i="7"/>
  <c r="L88" i="7"/>
  <c r="L89" i="7"/>
  <c r="L92" i="7"/>
  <c r="I6" i="7"/>
  <c r="AE4" i="7"/>
  <c r="AC4" i="7"/>
  <c r="AD4" i="7"/>
  <c r="L93" i="7"/>
  <c r="L106" i="7"/>
  <c r="I7" i="7"/>
  <c r="J61" i="7"/>
  <c r="K81" i="7"/>
  <c r="K83" i="7"/>
  <c r="J63" i="7"/>
  <c r="AE5" i="7"/>
  <c r="AC5" i="7"/>
  <c r="AD5" i="7"/>
  <c r="I8" i="7"/>
  <c r="I9" i="7"/>
  <c r="I10" i="7"/>
  <c r="L111" i="7"/>
  <c r="K96" i="7"/>
  <c r="J66" i="7"/>
  <c r="K102" i="7"/>
  <c r="L112" i="7"/>
  <c r="L115" i="7"/>
  <c r="J67" i="7"/>
  <c r="I13" i="7"/>
  <c r="I14" i="7"/>
  <c r="J76" i="7"/>
  <c r="J87" i="7"/>
  <c r="J95" i="7"/>
  <c r="J97" i="7"/>
  <c r="J98" i="7"/>
  <c r="I16" i="7"/>
  <c r="I18" i="7"/>
  <c r="U5" i="7"/>
  <c r="T5" i="7"/>
  <c r="S5" i="7"/>
  <c r="T4" i="7"/>
  <c r="J100" i="7"/>
  <c r="J101" i="7"/>
  <c r="J105" i="7"/>
  <c r="J107" i="7"/>
  <c r="J113" i="7"/>
  <c r="I19" i="7"/>
  <c r="I20" i="7"/>
  <c r="S6" i="7"/>
  <c r="U6" i="7"/>
  <c r="I21" i="7"/>
  <c r="I22" i="7"/>
  <c r="I23" i="7"/>
  <c r="I24" i="7"/>
  <c r="I25" i="7"/>
  <c r="I26" i="7"/>
  <c r="I28" i="7"/>
  <c r="I29" i="7"/>
  <c r="O4" i="7"/>
  <c r="N4" i="7"/>
  <c r="P4" i="7"/>
  <c r="I30" i="7"/>
  <c r="O5" i="7"/>
  <c r="N5" i="7"/>
  <c r="P5" i="7"/>
  <c r="I31" i="7"/>
  <c r="I32" i="7"/>
  <c r="I33" i="7"/>
  <c r="I34" i="7"/>
  <c r="I36" i="7"/>
  <c r="I37" i="7"/>
  <c r="H159" i="7"/>
  <c r="H160" i="7"/>
  <c r="H161" i="7"/>
  <c r="H162" i="7"/>
  <c r="H163" i="7"/>
  <c r="H164" i="7"/>
  <c r="H165" i="7"/>
  <c r="H166" i="7"/>
  <c r="H167" i="7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5" i="6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40" i="2"/>
  <c r="D31" i="2"/>
  <c r="D32" i="2"/>
  <c r="D33" i="2"/>
  <c r="D34" i="2"/>
  <c r="D35" i="2"/>
  <c r="D30" i="2"/>
  <c r="D5" i="2"/>
  <c r="D6" i="2"/>
  <c r="D7" i="2"/>
  <c r="D8" i="2"/>
  <c r="D9" i="2"/>
  <c r="D10" i="2"/>
  <c r="D11" i="2"/>
  <c r="D16" i="2"/>
  <c r="D17" i="2"/>
  <c r="D18" i="2"/>
  <c r="D19" i="2"/>
  <c r="D20" i="2"/>
  <c r="D21" i="2"/>
  <c r="D22" i="2"/>
  <c r="D23" i="2"/>
  <c r="D24" i="2"/>
  <c r="D25" i="2"/>
  <c r="D61" i="2"/>
  <c r="D62" i="2"/>
  <c r="D63" i="2"/>
  <c r="D64" i="2"/>
  <c r="D65" i="2"/>
  <c r="D66" i="2"/>
  <c r="D71" i="2"/>
  <c r="D72" i="2"/>
  <c r="D73" i="2"/>
  <c r="D74" i="2"/>
  <c r="D75" i="2"/>
  <c r="D76" i="2"/>
  <c r="D77" i="2"/>
  <c r="D78" i="2"/>
  <c r="D79" i="2"/>
  <c r="D84" i="2"/>
  <c r="D85" i="2"/>
  <c r="D86" i="2"/>
  <c r="D87" i="2"/>
  <c r="D88" i="2"/>
  <c r="D89" i="2"/>
  <c r="D90" i="2"/>
  <c r="D91" i="2"/>
  <c r="D96" i="2"/>
  <c r="D97" i="2"/>
  <c r="D98" i="2"/>
  <c r="D99" i="2"/>
  <c r="D100" i="2"/>
  <c r="D101" i="2"/>
  <c r="D102" i="2"/>
  <c r="D103" i="2"/>
  <c r="D104" i="2"/>
  <c r="D109" i="2"/>
  <c r="D110" i="2"/>
  <c r="D111" i="2"/>
  <c r="D112" i="2"/>
  <c r="D113" i="2"/>
  <c r="D114" i="2"/>
  <c r="D115" i="2"/>
  <c r="D116" i="2"/>
  <c r="D121" i="2"/>
  <c r="D122" i="2"/>
  <c r="D123" i="2"/>
  <c r="D124" i="2"/>
  <c r="D125" i="2"/>
  <c r="D126" i="2"/>
  <c r="D127" i="2"/>
  <c r="D128" i="2"/>
  <c r="D129" i="2"/>
  <c r="D130" i="2"/>
  <c r="D131" i="2"/>
  <c r="D136" i="2"/>
  <c r="D137" i="2"/>
  <c r="D138" i="2"/>
  <c r="D139" i="2"/>
  <c r="D140" i="2"/>
  <c r="D141" i="2"/>
  <c r="D142" i="2"/>
  <c r="D143" i="2"/>
  <c r="D144" i="2"/>
  <c r="D145" i="2"/>
  <c r="D146" i="2"/>
  <c r="D151" i="2"/>
  <c r="D152" i="2"/>
  <c r="D153" i="2"/>
  <c r="D154" i="2"/>
  <c r="D155" i="2"/>
  <c r="D156" i="2"/>
  <c r="D157" i="2"/>
  <c r="D158" i="2"/>
  <c r="D159" i="2"/>
  <c r="D164" i="2"/>
  <c r="D165" i="2"/>
  <c r="D166" i="2"/>
  <c r="D167" i="2"/>
  <c r="D168" i="2"/>
  <c r="D169" i="2"/>
  <c r="D170" i="2"/>
  <c r="D175" i="2"/>
  <c r="D176" i="2"/>
  <c r="D177" i="2"/>
  <c r="D178" i="2"/>
  <c r="D179" i="2"/>
  <c r="D180" i="2"/>
  <c r="D181" i="2"/>
  <c r="D182" i="2"/>
  <c r="D183" i="2"/>
  <c r="D184" i="2"/>
  <c r="D189" i="2"/>
  <c r="D190" i="2"/>
  <c r="D191" i="2"/>
  <c r="D192" i="2"/>
  <c r="D193" i="2"/>
  <c r="D194" i="2"/>
  <c r="D195" i="2"/>
  <c r="D200" i="2"/>
  <c r="D201" i="2"/>
  <c r="D202" i="2"/>
  <c r="D203" i="2"/>
  <c r="D204" i="2"/>
  <c r="D205" i="2"/>
  <c r="D206" i="2"/>
  <c r="D207" i="2"/>
  <c r="D208" i="2"/>
  <c r="D213" i="2"/>
  <c r="D214" i="2"/>
  <c r="D215" i="2"/>
  <c r="D216" i="2"/>
  <c r="D217" i="2"/>
  <c r="D218" i="2"/>
  <c r="D219" i="2"/>
  <c r="D220" i="2"/>
  <c r="D225" i="2"/>
  <c r="D226" i="2"/>
  <c r="D227" i="2"/>
  <c r="D228" i="2"/>
  <c r="D229" i="2"/>
  <c r="D230" i="2"/>
  <c r="D231" i="2"/>
  <c r="D232" i="2"/>
  <c r="D237" i="2"/>
  <c r="D238" i="2"/>
  <c r="D239" i="2"/>
  <c r="D240" i="2"/>
  <c r="D241" i="2"/>
  <c r="D242" i="2"/>
  <c r="D247" i="2"/>
  <c r="D248" i="2"/>
  <c r="D249" i="2"/>
  <c r="D250" i="2"/>
  <c r="D251" i="2"/>
  <c r="D252" i="2"/>
  <c r="D253" i="2"/>
  <c r="D254" i="2"/>
  <c r="D255" i="2"/>
  <c r="D260" i="2"/>
  <c r="D261" i="2"/>
  <c r="D262" i="2"/>
  <c r="D263" i="2"/>
  <c r="D264" i="2"/>
  <c r="D265" i="2"/>
  <c r="D266" i="2"/>
  <c r="D271" i="2"/>
  <c r="D272" i="2"/>
  <c r="D273" i="2"/>
  <c r="D274" i="2"/>
  <c r="D275" i="2"/>
  <c r="D276" i="2"/>
  <c r="D277" i="2"/>
  <c r="D282" i="2"/>
  <c r="D283" i="2"/>
  <c r="D284" i="2"/>
  <c r="D285" i="2"/>
  <c r="D286" i="2"/>
  <c r="D287" i="2"/>
  <c r="D288" i="2"/>
  <c r="D289" i="2"/>
  <c r="D290" i="2"/>
  <c r="D295" i="2"/>
  <c r="D296" i="2"/>
  <c r="D297" i="2"/>
  <c r="D298" i="2"/>
  <c r="D299" i="2"/>
  <c r="D300" i="2"/>
  <c r="D301" i="2"/>
  <c r="D302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23" i="2"/>
  <c r="D324" i="2"/>
  <c r="D325" i="2"/>
  <c r="D326" i="2"/>
  <c r="D327" i="2"/>
  <c r="D328" i="2"/>
  <c r="D329" i="2"/>
  <c r="D330" i="2"/>
  <c r="D331" i="2"/>
  <c r="D332" i="2"/>
  <c r="D337" i="2"/>
  <c r="D338" i="2"/>
  <c r="D339" i="2"/>
  <c r="D340" i="2"/>
  <c r="D341" i="2"/>
  <c r="D342" i="2"/>
  <c r="D343" i="2"/>
  <c r="D344" i="2"/>
  <c r="D345" i="2"/>
  <c r="D346" i="2"/>
  <c r="D347" i="2"/>
  <c r="D352" i="2"/>
  <c r="D353" i="2"/>
  <c r="D354" i="2"/>
  <c r="D355" i="2"/>
  <c r="D356" i="2"/>
  <c r="D357" i="2"/>
  <c r="D358" i="2"/>
  <c r="D359" i="2"/>
  <c r="D360" i="2"/>
  <c r="D365" i="2"/>
  <c r="D366" i="2"/>
  <c r="D367" i="2"/>
  <c r="D368" i="2"/>
  <c r="D369" i="2"/>
  <c r="D370" i="2"/>
  <c r="D371" i="2"/>
  <c r="D372" i="2"/>
  <c r="D373" i="2"/>
  <c r="D374" i="2"/>
  <c r="D379" i="2"/>
  <c r="D380" i="2"/>
  <c r="D381" i="2"/>
  <c r="D382" i="2"/>
  <c r="D383" i="2"/>
  <c r="D384" i="2"/>
  <c r="D389" i="2"/>
  <c r="D390" i="2"/>
  <c r="D391" i="2"/>
  <c r="D392" i="2"/>
  <c r="D393" i="2"/>
  <c r="D394" i="2"/>
  <c r="D395" i="2"/>
  <c r="I43" i="7"/>
  <c r="I44" i="7"/>
  <c r="J162" i="7"/>
  <c r="L162" i="7"/>
  <c r="K162" i="7"/>
  <c r="K161" i="7"/>
  <c r="J161" i="7"/>
  <c r="L161" i="7"/>
  <c r="L160" i="7"/>
  <c r="J160" i="7"/>
  <c r="K160" i="7"/>
  <c r="K159" i="7"/>
  <c r="L159" i="7"/>
  <c r="J159" i="7"/>
  <c r="J163" i="7"/>
  <c r="K163" i="7"/>
  <c r="K34" i="6" a="1"/>
  <c r="K34" i="6"/>
  <c r="Y4" i="7"/>
  <c r="Z4" i="7"/>
  <c r="X4" i="7"/>
  <c r="S4" i="7"/>
  <c r="U4" i="7"/>
  <c r="T6" i="7"/>
  <c r="T7" i="7"/>
  <c r="U7" i="7"/>
  <c r="S7" i="7"/>
  <c r="I46" i="7"/>
  <c r="X13" i="7"/>
  <c r="Y16" i="7"/>
  <c r="Z17" i="7"/>
  <c r="Y15" i="7"/>
  <c r="X17" i="7"/>
  <c r="Z15" i="7"/>
  <c r="X15" i="7"/>
  <c r="Z16" i="7"/>
  <c r="X14" i="7"/>
  <c r="Y17" i="7"/>
  <c r="Z13" i="7"/>
  <c r="X16" i="7"/>
  <c r="Y13" i="7"/>
  <c r="T47" i="7"/>
  <c r="T49" i="7"/>
  <c r="S46" i="7"/>
  <c r="S45" i="7"/>
  <c r="S49" i="7"/>
  <c r="S48" i="7"/>
  <c r="U46" i="7"/>
  <c r="T46" i="7"/>
  <c r="S51" i="7"/>
  <c r="T50" i="7"/>
  <c r="T51" i="7"/>
  <c r="U48" i="7"/>
  <c r="S50" i="7"/>
  <c r="U49" i="7"/>
  <c r="T45" i="7"/>
  <c r="T48" i="7"/>
  <c r="S47" i="7"/>
  <c r="U47" i="7"/>
  <c r="U45" i="7"/>
  <c r="U51" i="7"/>
  <c r="U50" i="7"/>
  <c r="Z14" i="7"/>
  <c r="Y14" i="7"/>
  <c r="S19" i="7"/>
  <c r="T20" i="7"/>
  <c r="U21" i="7"/>
  <c r="T36" i="7"/>
  <c r="U37" i="7"/>
  <c r="S39" i="7"/>
  <c r="T40" i="7"/>
  <c r="U41" i="7"/>
  <c r="S43" i="7"/>
  <c r="T44" i="7"/>
  <c r="T19" i="7"/>
  <c r="U20" i="7"/>
  <c r="S22" i="7"/>
  <c r="U36" i="7"/>
  <c r="S38" i="7"/>
  <c r="U19" i="7"/>
  <c r="T22" i="7"/>
  <c r="T38" i="7"/>
  <c r="S40" i="7"/>
  <c r="S42" i="7"/>
  <c r="U43" i="7"/>
  <c r="S20" i="7"/>
  <c r="U22" i="7"/>
  <c r="S36" i="7"/>
  <c r="U38" i="7"/>
  <c r="U40" i="7"/>
  <c r="T42" i="7"/>
  <c r="S44" i="7"/>
  <c r="S21" i="7"/>
  <c r="S37" i="7"/>
  <c r="T39" i="7"/>
  <c r="S41" i="7"/>
  <c r="U42" i="7"/>
  <c r="U44" i="7"/>
  <c r="T21" i="7"/>
  <c r="T37" i="7"/>
  <c r="U39" i="7"/>
  <c r="T41" i="7"/>
  <c r="T43" i="7"/>
  <c r="T11" i="7"/>
  <c r="U16" i="7"/>
  <c r="T10" i="7"/>
  <c r="U18" i="7"/>
  <c r="T9" i="7"/>
  <c r="U14" i="7"/>
  <c r="Z12" i="7"/>
  <c r="X7" i="7"/>
  <c r="X12" i="7"/>
  <c r="Y10" i="7"/>
  <c r="Z11" i="7"/>
  <c r="Z10" i="7"/>
  <c r="Y6" i="7"/>
  <c r="Y8" i="7"/>
  <c r="Y12" i="7"/>
  <c r="X10" i="7"/>
  <c r="Y11" i="7"/>
  <c r="Z5" i="7"/>
  <c r="Y5" i="7"/>
  <c r="Y7" i="7"/>
  <c r="X5" i="7"/>
  <c r="X6" i="7"/>
  <c r="Z9" i="7"/>
  <c r="Z7" i="7"/>
  <c r="X9" i="7"/>
  <c r="Z8" i="7"/>
  <c r="X8" i="7"/>
  <c r="X11" i="7"/>
  <c r="Z6" i="7"/>
  <c r="Y9" i="7"/>
  <c r="AD6" i="7"/>
  <c r="AE11" i="7"/>
  <c r="AC17" i="7"/>
  <c r="AD22" i="7"/>
  <c r="AC8" i="7"/>
  <c r="AD13" i="7"/>
  <c r="AE18" i="7"/>
  <c r="AC11" i="7"/>
  <c r="AD16" i="7"/>
  <c r="AE21" i="7"/>
  <c r="AE16" i="7"/>
  <c r="AC18" i="7"/>
  <c r="AD15" i="7"/>
  <c r="AD14" i="7"/>
  <c r="AC16" i="7"/>
  <c r="AD8" i="7"/>
  <c r="AC19" i="7"/>
  <c r="AD7" i="7"/>
  <c r="AE20" i="7"/>
  <c r="AE15" i="7"/>
  <c r="AE6" i="7"/>
  <c r="AD17" i="7"/>
  <c r="AE9" i="7"/>
  <c r="AD20" i="7"/>
  <c r="AE12" i="7"/>
  <c r="AC14" i="7"/>
  <c r="AE7" i="7"/>
  <c r="AC13" i="7"/>
  <c r="AD18" i="7"/>
  <c r="AD9" i="7"/>
  <c r="AE14" i="7"/>
  <c r="AC20" i="7"/>
  <c r="AC7" i="7"/>
  <c r="AD12" i="7"/>
  <c r="AE17" i="7"/>
  <c r="AC22" i="7"/>
  <c r="AC10" i="7"/>
  <c r="AC9" i="7"/>
  <c r="AE19" i="7"/>
  <c r="AE10" i="7"/>
  <c r="AD21" i="7"/>
  <c r="AE13" i="7"/>
  <c r="AC6" i="7"/>
  <c r="AE8" i="7"/>
  <c r="AD10" i="7"/>
  <c r="AC21" i="7"/>
  <c r="AC12" i="7"/>
  <c r="AE22" i="7"/>
  <c r="AC15" i="7"/>
  <c r="AD11" i="7"/>
  <c r="AD19" i="7"/>
  <c r="T15" i="7"/>
  <c r="S9" i="7"/>
  <c r="S13" i="7"/>
  <c r="U11" i="7"/>
  <c r="U17" i="7"/>
  <c r="U13" i="7"/>
  <c r="S14" i="7"/>
  <c r="S12" i="7"/>
  <c r="S8" i="7"/>
  <c r="T8" i="7"/>
  <c r="T18" i="7"/>
  <c r="T16" i="7"/>
  <c r="S16" i="7"/>
  <c r="T14" i="7"/>
  <c r="S10" i="7"/>
  <c r="S17" i="7"/>
  <c r="U12" i="7"/>
  <c r="U10" i="7"/>
  <c r="S18" i="7"/>
  <c r="T13" i="7"/>
  <c r="T17" i="7"/>
  <c r="S15" i="7"/>
  <c r="S11" i="7"/>
  <c r="T12" i="7"/>
  <c r="U15" i="7"/>
  <c r="U8" i="7"/>
  <c r="U9" i="7"/>
  <c r="K33" i="6" a="1"/>
  <c r="K33" i="6"/>
  <c r="K30" i="2" a="1"/>
  <c r="K30" i="2"/>
  <c r="K31" i="2" a="1"/>
  <c r="K31" i="2"/>
  <c r="K32" i="2" a="1"/>
  <c r="K32" i="2"/>
  <c r="K33" i="2" a="1"/>
  <c r="K33" i="2"/>
  <c r="K34" i="2" a="1"/>
  <c r="K34" i="2"/>
  <c r="K35" i="2" a="1"/>
  <c r="K35" i="2"/>
  <c r="K36" i="2" a="1"/>
  <c r="K36" i="2"/>
  <c r="I47" i="7"/>
  <c r="K31" i="6" a="1"/>
  <c r="K31" i="6"/>
  <c r="K32" i="6" a="1"/>
  <c r="K32" i="6"/>
  <c r="K28" i="2" a="1"/>
  <c r="K28" i="2"/>
  <c r="K29" i="2" a="1"/>
  <c r="K29" i="2"/>
  <c r="I48" i="7"/>
  <c r="K28" i="6" a="1"/>
  <c r="K28" i="6"/>
  <c r="K29" i="6" a="1"/>
  <c r="K29" i="6"/>
  <c r="K30" i="6" a="1"/>
  <c r="K30" i="6"/>
  <c r="K25" i="6" a="1"/>
  <c r="K25" i="6"/>
  <c r="K26" i="6" a="1"/>
  <c r="K26" i="6"/>
  <c r="K27" i="6" a="1"/>
  <c r="K27" i="6"/>
  <c r="K19" i="6" a="1"/>
  <c r="K19" i="6"/>
  <c r="K20" i="6" a="1"/>
  <c r="K20" i="6"/>
  <c r="K21" i="6" a="1"/>
  <c r="K21" i="6"/>
  <c r="K22" i="6" a="1"/>
  <c r="K22" i="6"/>
  <c r="K23" i="6" a="1"/>
  <c r="K23" i="6"/>
  <c r="K24" i="6" a="1"/>
  <c r="K24" i="6"/>
  <c r="I51" i="7"/>
  <c r="K27" i="2" a="1"/>
  <c r="K27" i="2"/>
  <c r="I52" i="7"/>
  <c r="K19" i="2" a="1"/>
  <c r="K19" i="2"/>
  <c r="K20" i="2" a="1"/>
  <c r="K20" i="2"/>
  <c r="K21" i="2" a="1"/>
  <c r="K21" i="2"/>
  <c r="K22" i="2" a="1"/>
  <c r="K22" i="2"/>
  <c r="K23" i="2" a="1"/>
  <c r="K23" i="2"/>
  <c r="K24" i="2" a="1"/>
  <c r="K24" i="2"/>
  <c r="K25" i="2" a="1"/>
  <c r="K25" i="2"/>
  <c r="K26" i="2" a="1"/>
  <c r="K26" i="2"/>
  <c r="I55" i="7"/>
  <c r="I56" i="7"/>
  <c r="I58" i="7"/>
  <c r="K14" i="6" a="1"/>
  <c r="K14" i="6"/>
  <c r="K12" i="6" a="1"/>
  <c r="K12" i="6"/>
  <c r="K9" i="6" a="1"/>
  <c r="K9" i="6"/>
  <c r="K10" i="6" a="1"/>
  <c r="K10" i="6"/>
  <c r="K11" i="6" a="1"/>
  <c r="K11" i="6"/>
  <c r="I62" i="7"/>
  <c r="I68" i="7"/>
  <c r="K4" i="2" a="1"/>
  <c r="K4" i="2"/>
  <c r="K5" i="2" a="1"/>
  <c r="K5" i="2"/>
  <c r="K6" i="2" a="1"/>
  <c r="K6" i="2"/>
  <c r="K7" i="2" a="1"/>
  <c r="K7" i="2"/>
  <c r="K8" i="2" a="1"/>
  <c r="K8" i="2"/>
  <c r="K9" i="2" a="1"/>
  <c r="K9" i="2"/>
  <c r="K10" i="2" a="1"/>
  <c r="K10" i="2"/>
  <c r="I70" i="7"/>
  <c r="I71" i="7"/>
  <c r="K4" i="6" a="1"/>
  <c r="K4" i="6"/>
  <c r="K3" i="6" a="1"/>
  <c r="K3" i="6"/>
  <c r="K11" i="2" a="1"/>
  <c r="K11" i="2"/>
  <c r="K12" i="2" a="1"/>
  <c r="K12" i="2"/>
  <c r="K13" i="2" a="1"/>
  <c r="K13" i="2"/>
  <c r="K14" i="2" a="1"/>
  <c r="K14" i="2"/>
  <c r="K15" i="2" a="1"/>
  <c r="K15" i="2"/>
  <c r="K16" i="2" a="1"/>
  <c r="K16" i="2"/>
  <c r="K17" i="2" a="1"/>
  <c r="K17" i="2"/>
  <c r="K18" i="2" a="1"/>
  <c r="K18" i="2"/>
  <c r="K3" i="2" a="1"/>
  <c r="K3" i="2"/>
  <c r="K5" i="6" a="1"/>
  <c r="K5" i="6"/>
  <c r="K6" i="6" a="1"/>
  <c r="K6" i="6"/>
  <c r="K7" i="6" a="1"/>
  <c r="K7" i="6"/>
  <c r="K8" i="6" a="1"/>
  <c r="K8" i="6"/>
  <c r="K13" i="6" a="1"/>
  <c r="K13" i="6"/>
  <c r="K15" i="6" a="1"/>
  <c r="K15" i="6"/>
  <c r="K16" i="6" a="1"/>
  <c r="K16" i="6"/>
  <c r="K17" i="6" a="1"/>
  <c r="K17" i="6"/>
  <c r="K18" i="6" a="1"/>
  <c r="K18" i="6"/>
  <c r="I72" i="7"/>
  <c r="I73" i="7"/>
  <c r="I74" i="7"/>
  <c r="I75" i="7"/>
  <c r="I77" i="7"/>
  <c r="I78" i="7"/>
  <c r="I80" i="7"/>
  <c r="I82" i="7"/>
  <c r="I84" i="7"/>
  <c r="I85" i="7"/>
  <c r="I86" i="7"/>
  <c r="I90" i="7"/>
  <c r="I91" i="7"/>
  <c r="I94" i="7"/>
  <c r="I99" i="7"/>
  <c r="I104" i="7"/>
  <c r="I108" i="7"/>
  <c r="I109" i="7"/>
  <c r="I110" i="7"/>
  <c r="I114" i="7"/>
  <c r="I117" i="7"/>
  <c r="N28" i="7"/>
  <c r="N7" i="7"/>
  <c r="O6" i="7"/>
  <c r="P7" i="7"/>
  <c r="N6" i="7"/>
  <c r="P6" i="7"/>
  <c r="N8" i="7"/>
  <c r="O8" i="7"/>
  <c r="O7" i="7"/>
  <c r="P8" i="7"/>
  <c r="O9" i="7"/>
  <c r="P9" i="7"/>
  <c r="N9" i="7"/>
  <c r="N11" i="7"/>
  <c r="O11" i="7"/>
  <c r="N10" i="7"/>
  <c r="P10" i="7"/>
  <c r="P11" i="7"/>
  <c r="P13" i="7"/>
  <c r="N13" i="7"/>
  <c r="O16" i="7"/>
  <c r="N18" i="7"/>
  <c r="P16" i="7"/>
  <c r="N16" i="7"/>
  <c r="P17" i="7"/>
  <c r="O18" i="7"/>
  <c r="O17" i="7"/>
  <c r="P18" i="7"/>
  <c r="N17" i="7"/>
  <c r="N19" i="7"/>
  <c r="P19" i="7"/>
  <c r="O19" i="7"/>
  <c r="N20" i="7"/>
  <c r="O20" i="7"/>
  <c r="P20" i="7"/>
  <c r="O28" i="7"/>
  <c r="P29" i="7"/>
  <c r="O36" i="7"/>
  <c r="O10" i="7"/>
  <c r="P12" i="7"/>
  <c r="O12" i="7"/>
  <c r="N12" i="7"/>
  <c r="O13" i="7"/>
  <c r="O14" i="7"/>
  <c r="O15" i="7"/>
  <c r="P14" i="7"/>
  <c r="N14" i="7"/>
  <c r="N15" i="7"/>
  <c r="P15" i="7"/>
  <c r="O23" i="7"/>
  <c r="O24" i="7"/>
  <c r="O22" i="7"/>
  <c r="O21" i="7"/>
  <c r="P23" i="7"/>
  <c r="P25" i="7"/>
  <c r="N23" i="7"/>
  <c r="P24" i="7"/>
  <c r="N22" i="7"/>
  <c r="N24" i="7"/>
  <c r="P21" i="7"/>
  <c r="P22" i="7"/>
  <c r="O25" i="7"/>
  <c r="N21" i="7"/>
  <c r="N26" i="7"/>
  <c r="O27" i="7"/>
  <c r="P27" i="7"/>
  <c r="N25" i="7"/>
  <c r="N27" i="7"/>
  <c r="O26" i="7"/>
  <c r="P28" i="7"/>
  <c r="P26" i="7"/>
  <c r="N29" i="7"/>
  <c r="N36" i="7"/>
  <c r="N35" i="7"/>
  <c r="P36" i="7"/>
  <c r="O42" i="7"/>
  <c r="O29" i="7"/>
  <c r="P30" i="7"/>
  <c r="N30" i="7"/>
  <c r="O30" i="7"/>
  <c r="P31" i="7"/>
  <c r="O31" i="7"/>
  <c r="N31" i="7"/>
  <c r="P32" i="7"/>
  <c r="O32" i="7"/>
  <c r="N32" i="7"/>
  <c r="N33" i="7"/>
  <c r="P33" i="7"/>
  <c r="O33" i="7"/>
  <c r="O34" i="7"/>
  <c r="O35" i="7"/>
  <c r="N34" i="7"/>
  <c r="P44" i="7"/>
  <c r="P45" i="7"/>
  <c r="P46" i="7"/>
  <c r="P43" i="7"/>
  <c r="N43" i="7"/>
  <c r="P47" i="7"/>
  <c r="P34" i="7"/>
  <c r="O37" i="7"/>
  <c r="N37" i="7"/>
  <c r="P38" i="7"/>
  <c r="P39" i="7"/>
  <c r="N38" i="7"/>
  <c r="P37" i="7"/>
  <c r="O38" i="7"/>
  <c r="O39" i="7"/>
  <c r="O40" i="7"/>
  <c r="P40" i="7"/>
  <c r="N39" i="7"/>
  <c r="N40" i="7"/>
  <c r="N42" i="7"/>
  <c r="P41" i="7"/>
  <c r="O41" i="7"/>
  <c r="N41" i="7"/>
  <c r="O49" i="7"/>
  <c r="P49" i="7"/>
  <c r="N44" i="7"/>
  <c r="O44" i="7"/>
  <c r="N45" i="7"/>
  <c r="O45" i="7"/>
  <c r="P42" i="7"/>
  <c r="O43" i="7"/>
  <c r="O52" i="7"/>
  <c r="M103" i="7"/>
  <c r="M113" i="7"/>
  <c r="N65" i="7"/>
  <c r="P51" i="7"/>
  <c r="O50" i="7"/>
  <c r="N63" i="7"/>
  <c r="P35" i="7"/>
  <c r="N72" i="7"/>
  <c r="O69" i="7"/>
  <c r="O53" i="7"/>
  <c r="N62" i="7"/>
  <c r="O46" i="7"/>
  <c r="M101" i="7"/>
  <c r="N57" i="7"/>
  <c r="M104" i="7"/>
  <c r="P73" i="7"/>
  <c r="N68" i="7"/>
  <c r="O48" i="7"/>
  <c r="O72" i="7"/>
  <c r="P65" i="7"/>
  <c r="N50" i="7"/>
  <c r="O73" i="7"/>
  <c r="M109" i="7"/>
  <c r="P50" i="7"/>
  <c r="N60" i="7"/>
  <c r="O59" i="7"/>
  <c r="P67" i="7"/>
  <c r="P63" i="7"/>
  <c r="O57" i="7"/>
  <c r="N70" i="7"/>
  <c r="O60" i="7"/>
  <c r="N47" i="7"/>
  <c r="N56" i="7"/>
  <c r="O67" i="7"/>
  <c r="P66" i="7"/>
  <c r="M107" i="7"/>
  <c r="P75" i="7"/>
  <c r="P59" i="7"/>
  <c r="O64" i="7"/>
  <c r="N53" i="7"/>
  <c r="P70" i="7"/>
  <c r="P77" i="7"/>
  <c r="P74" i="7"/>
  <c r="O56" i="7"/>
  <c r="N46" i="7"/>
  <c r="P54" i="7"/>
  <c r="O66" i="7"/>
  <c r="M112" i="7"/>
  <c r="N77" i="7"/>
  <c r="M114" i="7"/>
  <c r="O65" i="7"/>
  <c r="O51" i="7"/>
  <c r="P57" i="7"/>
  <c r="O77" i="7"/>
  <c r="O61" i="7"/>
  <c r="P52" i="7"/>
  <c r="O63" i="7"/>
  <c r="P60" i="7"/>
  <c r="N76" i="7"/>
  <c r="M99" i="7"/>
  <c r="O75" i="7"/>
  <c r="M106" i="7"/>
  <c r="P62" i="7"/>
  <c r="N49" i="7"/>
  <c r="O70" i="7"/>
  <c r="N69" i="7"/>
  <c r="N74" i="7"/>
  <c r="P61" i="7"/>
  <c r="M110" i="7"/>
  <c r="P53" i="7"/>
  <c r="N59" i="7"/>
  <c r="P76" i="7"/>
  <c r="P64" i="7"/>
  <c r="N58" i="7"/>
  <c r="M102" i="7"/>
  <c r="N66" i="7"/>
  <c r="P78" i="7"/>
  <c r="N75" i="7"/>
  <c r="N64" i="7"/>
  <c r="O58" i="7"/>
  <c r="O54" i="7"/>
  <c r="N51" i="7"/>
  <c r="N61" i="7"/>
  <c r="P71" i="7"/>
  <c r="M105" i="7"/>
  <c r="N55" i="7"/>
  <c r="N71" i="7"/>
  <c r="N48" i="7"/>
  <c r="N54" i="7"/>
  <c r="P58" i="7"/>
  <c r="M111" i="7"/>
  <c r="M115" i="7"/>
  <c r="M108" i="7"/>
  <c r="N52" i="7"/>
  <c r="O62" i="7"/>
  <c r="M100" i="7"/>
  <c r="O68" i="7"/>
  <c r="P56" i="7"/>
  <c r="P48" i="7"/>
  <c r="P72" i="7"/>
  <c r="O74" i="7"/>
  <c r="P68" i="7"/>
  <c r="N73" i="7"/>
  <c r="P69" i="7"/>
  <c r="P55" i="7"/>
  <c r="N78" i="7"/>
  <c r="O55" i="7"/>
  <c r="O78" i="7"/>
  <c r="O76" i="7"/>
  <c r="N67" i="7"/>
  <c r="O71" i="7"/>
  <c r="O47" i="7"/>
</calcChain>
</file>

<file path=xl/sharedStrings.xml><?xml version="1.0" encoding="utf-8"?>
<sst xmlns="http://schemas.openxmlformats.org/spreadsheetml/2006/main" count="1938" uniqueCount="199">
  <si>
    <t>Ingredient</t>
  </si>
  <si>
    <t>Chicken breast</t>
  </si>
  <si>
    <t>Cheese</t>
  </si>
  <si>
    <t>-</t>
  </si>
  <si>
    <t>Matlab Generated Shopping List</t>
  </si>
  <si>
    <t>Lunches</t>
  </si>
  <si>
    <t>Dinners</t>
  </si>
  <si>
    <t>L</t>
  </si>
  <si>
    <t>D</t>
  </si>
  <si>
    <t>Ingredients</t>
  </si>
  <si>
    <t>Mass/Serving</t>
  </si>
  <si>
    <t xml:space="preserve">Cost/kg </t>
  </si>
  <si>
    <t>I</t>
  </si>
  <si>
    <t>Leek</t>
  </si>
  <si>
    <t>Garlic</t>
  </si>
  <si>
    <t>Bacon Carbonara</t>
  </si>
  <si>
    <t>Bacon</t>
  </si>
  <si>
    <t>Sweet corn</t>
  </si>
  <si>
    <t>Baby spinach</t>
  </si>
  <si>
    <t>Egg</t>
  </si>
  <si>
    <t>Milk</t>
  </si>
  <si>
    <t>Polenta</t>
  </si>
  <si>
    <t>Flour</t>
  </si>
  <si>
    <t>Fettucine</t>
  </si>
  <si>
    <t>Peanut butter</t>
  </si>
  <si>
    <t>Rolled oats</t>
  </si>
  <si>
    <t>Beef Fusilli</t>
  </si>
  <si>
    <t>Beef mince</t>
  </si>
  <si>
    <t>Passata</t>
  </si>
  <si>
    <t>Tomato paste</t>
  </si>
  <si>
    <t>Carrot</t>
  </si>
  <si>
    <t>Celery</t>
  </si>
  <si>
    <t>Beef stock, powder</t>
  </si>
  <si>
    <t>Spiral Pasta</t>
  </si>
  <si>
    <t>Beef stock, liquid</t>
  </si>
  <si>
    <t>Cream</t>
  </si>
  <si>
    <t>Sugar</t>
  </si>
  <si>
    <t>Lemon juice</t>
  </si>
  <si>
    <t>Burrito Bowl</t>
  </si>
  <si>
    <t>Kidney beans</t>
  </si>
  <si>
    <t>Spice, smoked paprika</t>
  </si>
  <si>
    <t>Spice, chilli flakes</t>
  </si>
  <si>
    <t>Rice</t>
  </si>
  <si>
    <t>Cherry tomatoes</t>
  </si>
  <si>
    <t>Oil, veg</t>
  </si>
  <si>
    <t>Lettuce, cos</t>
  </si>
  <si>
    <t>Parmesan</t>
  </si>
  <si>
    <t>Mayonnaise</t>
  </si>
  <si>
    <t>Peanut Satay Skewers</t>
  </si>
  <si>
    <t>Capsicum</t>
  </si>
  <si>
    <t>Spice, cinnamon</t>
  </si>
  <si>
    <t>Lentil Curry</t>
  </si>
  <si>
    <t>Spice, ginger</t>
  </si>
  <si>
    <t>Brown sugar</t>
  </si>
  <si>
    <t>Spiral pasta</t>
  </si>
  <si>
    <t>Coconut milk</t>
  </si>
  <si>
    <t>Chicken stock, liquid</t>
  </si>
  <si>
    <t>Brown lentils</t>
  </si>
  <si>
    <t>Cashews</t>
  </si>
  <si>
    <t>Spice, garam masala</t>
  </si>
  <si>
    <t>Spice, curry powder</t>
  </si>
  <si>
    <t>Spice, cumin</t>
  </si>
  <si>
    <t>Spice, sweet paprika</t>
  </si>
  <si>
    <t>Spice, turmeric</t>
  </si>
  <si>
    <t>Onion, brown</t>
  </si>
  <si>
    <t>Gravy powder, beef</t>
  </si>
  <si>
    <t>Pumpkin</t>
  </si>
  <si>
    <t>Orange</t>
  </si>
  <si>
    <t>Pesto Penne Pasta</t>
  </si>
  <si>
    <t>Penne</t>
  </si>
  <si>
    <t>Zucchini</t>
  </si>
  <si>
    <t>Broccoli</t>
  </si>
  <si>
    <t>Basil pesto</t>
  </si>
  <si>
    <t>Potato</t>
  </si>
  <si>
    <t>Lemon</t>
  </si>
  <si>
    <t>Lime</t>
  </si>
  <si>
    <t>Vinegar, brown</t>
  </si>
  <si>
    <t>Parsley</t>
  </si>
  <si>
    <t>Salt</t>
  </si>
  <si>
    <t>Citrus Chicken</t>
  </si>
  <si>
    <t>Tarragon Chicken</t>
  </si>
  <si>
    <t>Spice, tarragon</t>
  </si>
  <si>
    <t>Chicken stock, powder</t>
  </si>
  <si>
    <t>Spring Veg Risotto</t>
  </si>
  <si>
    <t>Arborio rice</t>
  </si>
  <si>
    <t>Mushrooms</t>
  </si>
  <si>
    <t>Spice, thyme</t>
  </si>
  <si>
    <t>Vegetable stock, liquid</t>
  </si>
  <si>
    <t>Honey Soy Chicken</t>
  </si>
  <si>
    <t>Honey</t>
  </si>
  <si>
    <t>Soy sauce</t>
  </si>
  <si>
    <t>Hoi sin</t>
  </si>
  <si>
    <t>Peanuts</t>
  </si>
  <si>
    <t>Macaroni Cheese</t>
  </si>
  <si>
    <t>Macaroni</t>
  </si>
  <si>
    <t>Butter</t>
  </si>
  <si>
    <t>Spicy Veg Curry</t>
  </si>
  <si>
    <t>Chick peas</t>
  </si>
  <si>
    <t>Tandoori Paste</t>
  </si>
  <si>
    <t>Korma Paste</t>
  </si>
  <si>
    <t>Lasagne</t>
  </si>
  <si>
    <t>Grilled Veg Pasta</t>
  </si>
  <si>
    <t>Cauliflower</t>
  </si>
  <si>
    <t>Roast Chicken and Veg</t>
  </si>
  <si>
    <t>Teriyaki Chicken</t>
  </si>
  <si>
    <t>Sweet soy sauce</t>
  </si>
  <si>
    <t>Spinach and Tomato Frittata</t>
  </si>
  <si>
    <t>Tomato</t>
  </si>
  <si>
    <t>Spaghetti Bolognase</t>
  </si>
  <si>
    <t>Spaghetti</t>
  </si>
  <si>
    <t>Tomato Paste</t>
  </si>
  <si>
    <t>Lasagne sheets</t>
  </si>
  <si>
    <t>Shepherds Pie</t>
  </si>
  <si>
    <t>Peas</t>
  </si>
  <si>
    <t>Corn</t>
  </si>
  <si>
    <t>Beef Skewers</t>
  </si>
  <si>
    <t>Beef chuck</t>
  </si>
  <si>
    <t>Coconut cream</t>
  </si>
  <si>
    <t>Chilli</t>
  </si>
  <si>
    <t>Satay sauce</t>
  </si>
  <si>
    <t>Black Bean Beef</t>
  </si>
  <si>
    <t>Black bean sauce</t>
  </si>
  <si>
    <t>Braised Pork Mince</t>
  </si>
  <si>
    <t>Pork mince</t>
  </si>
  <si>
    <t>Dark soy sauce</t>
  </si>
  <si>
    <t>Cooking wine</t>
  </si>
  <si>
    <t>Stock</t>
  </si>
  <si>
    <t>Cornflour</t>
  </si>
  <si>
    <t>Caramel Miso Wings</t>
  </si>
  <si>
    <t>Chicken wings</t>
  </si>
  <si>
    <t>Miso paste</t>
  </si>
  <si>
    <t>Palm sugar</t>
  </si>
  <si>
    <t>Sesame seeds</t>
  </si>
  <si>
    <t>Chicken and Veg Nimono</t>
  </si>
  <si>
    <t>Chicken thigh</t>
  </si>
  <si>
    <t>Mushrooms, shiitake</t>
  </si>
  <si>
    <t>Egg Fried Rice</t>
  </si>
  <si>
    <t>Ginger</t>
  </si>
  <si>
    <t>Mandarin Beef</t>
  </si>
  <si>
    <t>Mandarin</t>
  </si>
  <si>
    <t>Plum Chicken</t>
  </si>
  <si>
    <t>Chicken drumsticks</t>
  </si>
  <si>
    <t>Plum sauce</t>
  </si>
  <si>
    <t>Sichan Lamb</t>
  </si>
  <si>
    <t>Lamb skirt</t>
  </si>
  <si>
    <t>Cornstarch</t>
  </si>
  <si>
    <t>Bok choy</t>
  </si>
  <si>
    <t>Sichuan pepper</t>
  </si>
  <si>
    <t>White beans</t>
  </si>
  <si>
    <t>Red Curry Fried Rice</t>
  </si>
  <si>
    <t>Bean sprouts</t>
  </si>
  <si>
    <t>Red curry paste</t>
  </si>
  <si>
    <t>Tofu Veggie Stirfry</t>
  </si>
  <si>
    <t>Tofu, firm</t>
  </si>
  <si>
    <t>Tonkatsu Pork</t>
  </si>
  <si>
    <t>Pork cutlet</t>
  </si>
  <si>
    <t>Panko breadcrumbs</t>
  </si>
  <si>
    <t>Tomato sauce</t>
  </si>
  <si>
    <t>Worcestershire sauce</t>
  </si>
  <si>
    <t>White Bean Chicken</t>
  </si>
  <si>
    <t>Bones</t>
  </si>
  <si>
    <t>All Meals</t>
  </si>
  <si>
    <t>Quantity</t>
  </si>
  <si>
    <t>Category</t>
  </si>
  <si>
    <t>V</t>
  </si>
  <si>
    <t>C</t>
  </si>
  <si>
    <t>M</t>
  </si>
  <si>
    <t>Amount</t>
  </si>
  <si>
    <t>Cat</t>
  </si>
  <si>
    <t>Printable Shopping List</t>
  </si>
  <si>
    <t>Mass</t>
  </si>
  <si>
    <t>Veggie Pad Thai</t>
  </si>
  <si>
    <t>Sticky Asian Meatballs</t>
  </si>
  <si>
    <t>General Tso's Tofu</t>
  </si>
  <si>
    <t>Veggie Chow Mein</t>
  </si>
  <si>
    <t>Honey Cashew Chicken</t>
  </si>
  <si>
    <t>Pineapple Teriyaki Chicken</t>
  </si>
  <si>
    <t>Bacon Stuffed Mushrooms</t>
  </si>
  <si>
    <t>Beef Stroganoff</t>
  </si>
  <si>
    <t>Feta Chicken Pasta</t>
  </si>
  <si>
    <t>Baked Drumsticks with Potato Bake</t>
  </si>
  <si>
    <t>Pumpkin and Couscous Salad</t>
  </si>
  <si>
    <t>Veggie Lasagne</t>
  </si>
  <si>
    <t>Falafel with Baba Ghanoush</t>
  </si>
  <si>
    <t>Tofu Veggie Stir Fry</t>
  </si>
  <si>
    <t>Thai Red Curry Fried Rice</t>
  </si>
  <si>
    <t>Sichuan Lamb and Rice</t>
  </si>
  <si>
    <t>Chicken and Vegetable Nimono</t>
  </si>
  <si>
    <t>Black Bean Beef with Broccoli</t>
  </si>
  <si>
    <t>Beef Satay Skewers</t>
  </si>
  <si>
    <t>Citrus Chicken and Vegetables</t>
  </si>
  <si>
    <t>Teriyaki Chicken and Vegetables</t>
  </si>
  <si>
    <t>Spaghetti Bolognese</t>
  </si>
  <si>
    <t>Spring Vegetable Risotto</t>
  </si>
  <si>
    <t>Shepherd's Pie</t>
  </si>
  <si>
    <t>Spicy Vegetable Curry</t>
  </si>
  <si>
    <t>Grilled Vegetable Pasta</t>
  </si>
  <si>
    <t>Coconut Lentil Curry</t>
  </si>
  <si>
    <t>Beef Burrito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</si>
</sst>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3" fontId="0" fillId="0" borderId="0" xfId="0" applyNumberFormat="1" applyAlignment="1"/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/>
    <xf numFmtId="9" fontId="0" fillId="0" borderId="0" xfId="0" applyNumberFormat="1" applyBorder="1"/>
    <xf numFmtId="0" fontId="0" fillId="0" borderId="0" xfId="0" applyFill="1" applyBorder="1"/>
    <xf numFmtId="0" fontId="3" fillId="0" borderId="0" xfId="0" applyFont="1"/>
    <xf numFmtId="2" fontId="0" fillId="0" borderId="0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2" fontId="0" fillId="0" borderId="1" xfId="0" applyNumberFormat="1" applyBorder="1"/>
    <xf numFmtId="0" fontId="2" fillId="0" borderId="0" xfId="0" applyFont="1" applyBorder="1"/>
    <xf numFmtId="2" fontId="0" fillId="0" borderId="0" xfId="0" applyNumberFormat="1" applyFill="1" applyBorder="1"/>
    <xf numFmtId="0" fontId="3" fillId="0" borderId="0" xfId="0" applyFont="1" applyBorder="1"/>
    <xf numFmtId="0" fontId="0" fillId="0" borderId="8" xfId="0" applyBorder="1"/>
    <xf numFmtId="0" fontId="1" fillId="3" borderId="2" xfId="0" applyFont="1" applyFill="1" applyBorder="1"/>
    <xf numFmtId="0" fontId="1" fillId="3" borderId="7" xfId="0" applyFont="1" applyFill="1" applyBorder="1"/>
    <xf numFmtId="1" fontId="0" fillId="0" borderId="0" xfId="0" applyNumberFormat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0" borderId="9" xfId="0" applyBorder="1"/>
    <xf numFmtId="0" fontId="4" fillId="0" borderId="0" xfId="0" applyFont="1"/>
    <xf numFmtId="0" fontId="0" fillId="0" borderId="8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3"/>
  <sheetViews>
    <sheetView topLeftCell="A94" zoomScaleNormal="150" zoomScaleSheetLayoutView="100" zoomScalePageLayoutView="150" workbookViewId="0">
      <selection activeCell="G14" sqref="G14"/>
    </sheetView>
  </sheetViews>
  <sheetFormatPr baseColWidth="10" defaultColWidth="8.83203125" defaultRowHeight="15" x14ac:dyDescent="0.2"/>
  <cols>
    <col min="2" max="2" width="23.33203125" bestFit="1" customWidth="1"/>
    <col min="3" max="3" width="8.83203125" style="4" bestFit="1" customWidth="1"/>
    <col min="4" max="4" width="8.83203125" style="3"/>
  </cols>
  <sheetData>
    <row r="3" spans="2:4" x14ac:dyDescent="0.2">
      <c r="B3" s="1" t="s">
        <v>0</v>
      </c>
      <c r="C3" s="5" t="s">
        <v>163</v>
      </c>
      <c r="D3" s="2"/>
    </row>
    <row r="4" spans="2:4" x14ac:dyDescent="0.2">
      <c r="B4" t="s">
        <v>70</v>
      </c>
      <c r="C4" s="4" t="s">
        <v>164</v>
      </c>
    </row>
    <row r="5" spans="2:4" x14ac:dyDescent="0.2">
      <c r="B5" s="13" t="s">
        <v>158</v>
      </c>
      <c r="C5" s="4" t="s">
        <v>8</v>
      </c>
    </row>
    <row r="6" spans="2:4" x14ac:dyDescent="0.2">
      <c r="B6" s="13" t="s">
        <v>148</v>
      </c>
      <c r="C6" s="4" t="s">
        <v>8</v>
      </c>
    </row>
    <row r="7" spans="2:4" x14ac:dyDescent="0.2">
      <c r="B7" s="13" t="s">
        <v>76</v>
      </c>
      <c r="C7" s="4" t="s">
        <v>8</v>
      </c>
    </row>
    <row r="8" spans="2:4" x14ac:dyDescent="0.2">
      <c r="B8" s="13" t="s">
        <v>87</v>
      </c>
      <c r="C8" s="4" t="s">
        <v>8</v>
      </c>
    </row>
    <row r="9" spans="2:4" x14ac:dyDescent="0.2">
      <c r="B9" s="13" t="s">
        <v>157</v>
      </c>
      <c r="C9" s="4" t="s">
        <v>8</v>
      </c>
    </row>
    <row r="10" spans="2:4" x14ac:dyDescent="0.2">
      <c r="B10" t="s">
        <v>29</v>
      </c>
      <c r="C10" s="4" t="s">
        <v>8</v>
      </c>
    </row>
    <row r="11" spans="2:4" x14ac:dyDescent="0.2">
      <c r="B11" s="13" t="s">
        <v>107</v>
      </c>
      <c r="C11" s="4" t="s">
        <v>164</v>
      </c>
    </row>
    <row r="12" spans="2:4" x14ac:dyDescent="0.2">
      <c r="B12" s="13" t="s">
        <v>153</v>
      </c>
      <c r="C12" s="4" t="s">
        <v>165</v>
      </c>
    </row>
    <row r="13" spans="2:4" x14ac:dyDescent="0.2">
      <c r="B13" s="13" t="s">
        <v>98</v>
      </c>
      <c r="C13" s="4" t="s">
        <v>8</v>
      </c>
    </row>
    <row r="14" spans="2:4" x14ac:dyDescent="0.2">
      <c r="B14" s="13" t="s">
        <v>105</v>
      </c>
      <c r="C14" s="4" t="s">
        <v>8</v>
      </c>
    </row>
    <row r="15" spans="2:4" x14ac:dyDescent="0.2">
      <c r="B15" t="s">
        <v>17</v>
      </c>
      <c r="C15" s="4" t="s">
        <v>165</v>
      </c>
    </row>
    <row r="16" spans="2:4" x14ac:dyDescent="0.2">
      <c r="B16" t="s">
        <v>36</v>
      </c>
      <c r="C16" s="4" t="s">
        <v>8</v>
      </c>
    </row>
    <row r="17" spans="2:3" x14ac:dyDescent="0.2">
      <c r="B17" t="s">
        <v>54</v>
      </c>
      <c r="C17" s="4" t="s">
        <v>8</v>
      </c>
    </row>
    <row r="18" spans="2:3" x14ac:dyDescent="0.2">
      <c r="B18" t="s">
        <v>63</v>
      </c>
      <c r="C18" s="4" t="s">
        <v>8</v>
      </c>
    </row>
    <row r="19" spans="2:3" x14ac:dyDescent="0.2">
      <c r="B19" s="13" t="s">
        <v>86</v>
      </c>
      <c r="C19" s="4" t="s">
        <v>8</v>
      </c>
    </row>
    <row r="20" spans="2:3" x14ac:dyDescent="0.2">
      <c r="B20" s="13" t="s">
        <v>81</v>
      </c>
      <c r="C20" s="4" t="s">
        <v>8</v>
      </c>
    </row>
    <row r="21" spans="2:3" x14ac:dyDescent="0.2">
      <c r="B21" t="s">
        <v>62</v>
      </c>
      <c r="C21" s="4" t="s">
        <v>8</v>
      </c>
    </row>
    <row r="22" spans="2:3" x14ac:dyDescent="0.2">
      <c r="B22" t="s">
        <v>40</v>
      </c>
      <c r="C22" s="4" t="s">
        <v>8</v>
      </c>
    </row>
    <row r="23" spans="2:3" x14ac:dyDescent="0.2">
      <c r="B23" t="s">
        <v>52</v>
      </c>
      <c r="C23" s="4" t="s">
        <v>8</v>
      </c>
    </row>
    <row r="24" spans="2:3" x14ac:dyDescent="0.2">
      <c r="B24" t="s">
        <v>59</v>
      </c>
      <c r="C24" s="4" t="s">
        <v>8</v>
      </c>
    </row>
    <row r="25" spans="2:3" x14ac:dyDescent="0.2">
      <c r="B25" t="s">
        <v>60</v>
      </c>
      <c r="C25" s="4" t="s">
        <v>8</v>
      </c>
    </row>
    <row r="26" spans="2:3" x14ac:dyDescent="0.2">
      <c r="B26" t="s">
        <v>61</v>
      </c>
      <c r="C26" s="4" t="s">
        <v>8</v>
      </c>
    </row>
    <row r="27" spans="2:3" x14ac:dyDescent="0.2">
      <c r="B27" t="s">
        <v>50</v>
      </c>
      <c r="C27" s="4" t="s">
        <v>8</v>
      </c>
    </row>
    <row r="28" spans="2:3" x14ac:dyDescent="0.2">
      <c r="B28" t="s">
        <v>41</v>
      </c>
      <c r="C28" s="4" t="s">
        <v>8</v>
      </c>
    </row>
    <row r="29" spans="2:3" x14ac:dyDescent="0.2">
      <c r="B29" s="13" t="s">
        <v>109</v>
      </c>
      <c r="C29" s="4" t="s">
        <v>8</v>
      </c>
    </row>
    <row r="30" spans="2:3" x14ac:dyDescent="0.2">
      <c r="B30" s="13" t="s">
        <v>90</v>
      </c>
      <c r="C30" s="4" t="s">
        <v>8</v>
      </c>
    </row>
    <row r="31" spans="2:3" x14ac:dyDescent="0.2">
      <c r="B31" s="13" t="s">
        <v>147</v>
      </c>
      <c r="C31" s="4" t="s">
        <v>8</v>
      </c>
    </row>
    <row r="32" spans="2:3" x14ac:dyDescent="0.2">
      <c r="B32" s="13" t="s">
        <v>132</v>
      </c>
      <c r="C32" s="4" t="s">
        <v>8</v>
      </c>
    </row>
    <row r="33" spans="2:3" x14ac:dyDescent="0.2">
      <c r="B33" s="13" t="s">
        <v>119</v>
      </c>
      <c r="C33" s="4" t="s">
        <v>8</v>
      </c>
    </row>
    <row r="34" spans="2:3" x14ac:dyDescent="0.2">
      <c r="B34" s="13" t="s">
        <v>78</v>
      </c>
      <c r="C34" s="4" t="s">
        <v>8</v>
      </c>
    </row>
    <row r="35" spans="2:3" x14ac:dyDescent="0.2">
      <c r="B35" t="s">
        <v>25</v>
      </c>
      <c r="C35" s="4" t="s">
        <v>8</v>
      </c>
    </row>
    <row r="36" spans="2:3" x14ac:dyDescent="0.2">
      <c r="B36" t="s">
        <v>42</v>
      </c>
      <c r="C36" s="4" t="s">
        <v>8</v>
      </c>
    </row>
    <row r="37" spans="2:3" x14ac:dyDescent="0.2">
      <c r="B37" s="13" t="s">
        <v>151</v>
      </c>
      <c r="C37" s="4" t="s">
        <v>8</v>
      </c>
    </row>
    <row r="38" spans="2:3" x14ac:dyDescent="0.2">
      <c r="B38" t="s">
        <v>66</v>
      </c>
      <c r="C38" s="4" t="s">
        <v>164</v>
      </c>
    </row>
    <row r="39" spans="2:3" x14ac:dyDescent="0.2">
      <c r="B39" t="s">
        <v>73</v>
      </c>
      <c r="C39" s="4" t="s">
        <v>164</v>
      </c>
    </row>
    <row r="40" spans="2:3" x14ac:dyDescent="0.2">
      <c r="B40" s="13" t="s">
        <v>123</v>
      </c>
      <c r="C40" s="4" t="s">
        <v>166</v>
      </c>
    </row>
    <row r="41" spans="2:3" x14ac:dyDescent="0.2">
      <c r="B41" s="13" t="s">
        <v>155</v>
      </c>
      <c r="C41" s="4" t="s">
        <v>166</v>
      </c>
    </row>
    <row r="42" spans="2:3" x14ac:dyDescent="0.2">
      <c r="B42" t="s">
        <v>21</v>
      </c>
      <c r="C42" s="4" t="s">
        <v>8</v>
      </c>
    </row>
    <row r="43" spans="2:3" x14ac:dyDescent="0.2">
      <c r="B43" s="13" t="s">
        <v>142</v>
      </c>
      <c r="C43" s="4" t="s">
        <v>8</v>
      </c>
    </row>
    <row r="44" spans="2:3" x14ac:dyDescent="0.2">
      <c r="B44" t="s">
        <v>69</v>
      </c>
      <c r="C44" s="4" t="s">
        <v>8</v>
      </c>
    </row>
    <row r="45" spans="2:3" x14ac:dyDescent="0.2">
      <c r="B45" s="13" t="s">
        <v>113</v>
      </c>
      <c r="C45" s="4" t="s">
        <v>165</v>
      </c>
    </row>
    <row r="46" spans="2:3" x14ac:dyDescent="0.2">
      <c r="B46" s="13" t="s">
        <v>92</v>
      </c>
      <c r="C46" s="4" t="s">
        <v>8</v>
      </c>
    </row>
    <row r="47" spans="2:3" x14ac:dyDescent="0.2">
      <c r="B47" t="s">
        <v>24</v>
      </c>
      <c r="C47" s="4" t="s">
        <v>8</v>
      </c>
    </row>
    <row r="48" spans="2:3" x14ac:dyDescent="0.2">
      <c r="B48" t="s">
        <v>28</v>
      </c>
      <c r="C48" s="4" t="s">
        <v>8</v>
      </c>
    </row>
    <row r="49" spans="2:3" x14ac:dyDescent="0.2">
      <c r="B49" s="13" t="s">
        <v>77</v>
      </c>
      <c r="C49" s="4" t="s">
        <v>164</v>
      </c>
    </row>
    <row r="50" spans="2:3" x14ac:dyDescent="0.2">
      <c r="B50" t="s">
        <v>46</v>
      </c>
      <c r="C50" s="4" t="s">
        <v>165</v>
      </c>
    </row>
    <row r="51" spans="2:3" x14ac:dyDescent="0.2">
      <c r="B51" s="13" t="s">
        <v>156</v>
      </c>
      <c r="C51" s="4" t="s">
        <v>8</v>
      </c>
    </row>
    <row r="52" spans="2:3" x14ac:dyDescent="0.2">
      <c r="B52" s="13" t="s">
        <v>131</v>
      </c>
      <c r="C52" s="4" t="s">
        <v>8</v>
      </c>
    </row>
    <row r="53" spans="2:3" x14ac:dyDescent="0.2">
      <c r="B53" t="s">
        <v>67</v>
      </c>
      <c r="C53" s="4" t="s">
        <v>164</v>
      </c>
    </row>
    <row r="54" spans="2:3" x14ac:dyDescent="0.2">
      <c r="B54" t="s">
        <v>64</v>
      </c>
      <c r="C54" s="4" t="s">
        <v>164</v>
      </c>
    </row>
    <row r="55" spans="2:3" x14ac:dyDescent="0.2">
      <c r="B55" t="s">
        <v>44</v>
      </c>
      <c r="C55" s="4" t="s">
        <v>8</v>
      </c>
    </row>
    <row r="56" spans="2:3" x14ac:dyDescent="0.2">
      <c r="B56" s="13" t="s">
        <v>135</v>
      </c>
      <c r="C56" s="4" t="s">
        <v>8</v>
      </c>
    </row>
    <row r="57" spans="2:3" x14ac:dyDescent="0.2">
      <c r="B57" s="13" t="s">
        <v>85</v>
      </c>
      <c r="C57" s="4" t="s">
        <v>164</v>
      </c>
    </row>
    <row r="58" spans="2:3" x14ac:dyDescent="0.2">
      <c r="B58" s="13" t="s">
        <v>130</v>
      </c>
      <c r="C58" s="4" t="s">
        <v>8</v>
      </c>
    </row>
    <row r="59" spans="2:3" x14ac:dyDescent="0.2">
      <c r="B59" t="s">
        <v>20</v>
      </c>
      <c r="C59" s="4" t="s">
        <v>165</v>
      </c>
    </row>
    <row r="60" spans="2:3" x14ac:dyDescent="0.2">
      <c r="B60" t="s">
        <v>47</v>
      </c>
      <c r="C60" s="4" t="s">
        <v>165</v>
      </c>
    </row>
    <row r="61" spans="2:3" x14ac:dyDescent="0.2">
      <c r="B61" s="13" t="s">
        <v>139</v>
      </c>
      <c r="C61" s="4" t="s">
        <v>164</v>
      </c>
    </row>
    <row r="62" spans="2:3" x14ac:dyDescent="0.2">
      <c r="B62" s="13" t="s">
        <v>94</v>
      </c>
      <c r="C62" s="4" t="s">
        <v>8</v>
      </c>
    </row>
    <row r="63" spans="2:3" x14ac:dyDescent="0.2">
      <c r="B63" s="13" t="s">
        <v>75</v>
      </c>
      <c r="C63" s="4" t="s">
        <v>164</v>
      </c>
    </row>
    <row r="64" spans="2:3" x14ac:dyDescent="0.2">
      <c r="B64" t="s">
        <v>45</v>
      </c>
      <c r="C64" s="4" t="s">
        <v>164</v>
      </c>
    </row>
    <row r="65" spans="2:3" x14ac:dyDescent="0.2">
      <c r="B65" t="s">
        <v>37</v>
      </c>
      <c r="C65" s="4" t="s">
        <v>8</v>
      </c>
    </row>
    <row r="66" spans="2:3" x14ac:dyDescent="0.2">
      <c r="B66" s="13" t="s">
        <v>74</v>
      </c>
      <c r="C66" s="4" t="s">
        <v>164</v>
      </c>
    </row>
    <row r="67" spans="2:3" x14ac:dyDescent="0.2">
      <c r="B67" t="s">
        <v>13</v>
      </c>
      <c r="C67" s="4" t="s">
        <v>164</v>
      </c>
    </row>
    <row r="68" spans="2:3" x14ac:dyDescent="0.2">
      <c r="B68" s="13" t="s">
        <v>111</v>
      </c>
      <c r="C68" s="4" t="s">
        <v>8</v>
      </c>
    </row>
    <row r="69" spans="2:3" x14ac:dyDescent="0.2">
      <c r="B69" s="13" t="s">
        <v>144</v>
      </c>
      <c r="C69" s="4" t="s">
        <v>166</v>
      </c>
    </row>
    <row r="70" spans="2:3" x14ac:dyDescent="0.2">
      <c r="B70" s="13" t="s">
        <v>99</v>
      </c>
      <c r="C70" s="4" t="s">
        <v>8</v>
      </c>
    </row>
    <row r="71" spans="2:3" x14ac:dyDescent="0.2">
      <c r="B71" t="s">
        <v>39</v>
      </c>
      <c r="C71" s="4" t="s">
        <v>8</v>
      </c>
    </row>
    <row r="72" spans="2:3" x14ac:dyDescent="0.2">
      <c r="B72" s="13" t="s">
        <v>89</v>
      </c>
      <c r="C72" s="4" t="s">
        <v>8</v>
      </c>
    </row>
    <row r="73" spans="2:3" x14ac:dyDescent="0.2">
      <c r="B73" s="13" t="s">
        <v>91</v>
      </c>
      <c r="C73" s="4" t="s">
        <v>8</v>
      </c>
    </row>
    <row r="74" spans="2:3" x14ac:dyDescent="0.2">
      <c r="B74" t="s">
        <v>65</v>
      </c>
      <c r="C74" s="4" t="s">
        <v>8</v>
      </c>
    </row>
    <row r="75" spans="2:3" x14ac:dyDescent="0.2">
      <c r="B75" s="13" t="s">
        <v>137</v>
      </c>
      <c r="C75" s="4" t="s">
        <v>8</v>
      </c>
    </row>
    <row r="76" spans="2:3" x14ac:dyDescent="0.2">
      <c r="B76" t="s">
        <v>14</v>
      </c>
      <c r="C76" s="4" t="s">
        <v>164</v>
      </c>
    </row>
    <row r="77" spans="2:3" x14ac:dyDescent="0.2">
      <c r="B77" t="s">
        <v>22</v>
      </c>
      <c r="C77" s="4" t="s">
        <v>8</v>
      </c>
    </row>
    <row r="78" spans="2:3" x14ac:dyDescent="0.2">
      <c r="B78" t="s">
        <v>23</v>
      </c>
      <c r="C78" s="4" t="s">
        <v>8</v>
      </c>
    </row>
    <row r="79" spans="2:3" x14ac:dyDescent="0.2">
      <c r="B79" t="s">
        <v>19</v>
      </c>
      <c r="C79" s="4" t="s">
        <v>165</v>
      </c>
    </row>
    <row r="80" spans="2:3" x14ac:dyDescent="0.2">
      <c r="B80" s="13" t="s">
        <v>124</v>
      </c>
      <c r="C80" s="4" t="s">
        <v>8</v>
      </c>
    </row>
    <row r="81" spans="2:3" x14ac:dyDescent="0.2">
      <c r="B81" t="s">
        <v>35</v>
      </c>
      <c r="C81" s="4" t="s">
        <v>165</v>
      </c>
    </row>
    <row r="82" spans="2:3" x14ac:dyDescent="0.2">
      <c r="B82" s="13" t="s">
        <v>127</v>
      </c>
      <c r="C82" s="4" t="s">
        <v>8</v>
      </c>
    </row>
    <row r="83" spans="2:3" x14ac:dyDescent="0.2">
      <c r="B83" s="13" t="s">
        <v>114</v>
      </c>
      <c r="C83" s="4" t="s">
        <v>165</v>
      </c>
    </row>
    <row r="84" spans="2:3" x14ac:dyDescent="0.2">
      <c r="B84" s="13" t="s">
        <v>125</v>
      </c>
      <c r="C84" s="4" t="s">
        <v>8</v>
      </c>
    </row>
    <row r="85" spans="2:3" x14ac:dyDescent="0.2">
      <c r="B85" t="s">
        <v>55</v>
      </c>
      <c r="C85" s="4" t="s">
        <v>8</v>
      </c>
    </row>
    <row r="86" spans="2:3" x14ac:dyDescent="0.2">
      <c r="B86" s="13" t="s">
        <v>117</v>
      </c>
      <c r="C86" s="4" t="s">
        <v>8</v>
      </c>
    </row>
    <row r="87" spans="2:3" x14ac:dyDescent="0.2">
      <c r="B87" s="13" t="s">
        <v>118</v>
      </c>
      <c r="C87" s="4" t="s">
        <v>164</v>
      </c>
    </row>
    <row r="88" spans="2:3" x14ac:dyDescent="0.2">
      <c r="B88" s="13" t="s">
        <v>129</v>
      </c>
      <c r="C88" s="4" t="s">
        <v>166</v>
      </c>
    </row>
    <row r="89" spans="2:3" x14ac:dyDescent="0.2">
      <c r="B89" s="13" t="s">
        <v>134</v>
      </c>
      <c r="C89" s="4" t="s">
        <v>166</v>
      </c>
    </row>
    <row r="90" spans="2:3" x14ac:dyDescent="0.2">
      <c r="B90" s="13" t="s">
        <v>82</v>
      </c>
      <c r="C90" s="4" t="s">
        <v>8</v>
      </c>
    </row>
    <row r="91" spans="2:3" x14ac:dyDescent="0.2">
      <c r="B91" t="s">
        <v>56</v>
      </c>
      <c r="C91" s="4" t="s">
        <v>8</v>
      </c>
    </row>
    <row r="92" spans="2:3" x14ac:dyDescent="0.2">
      <c r="B92" s="13" t="s">
        <v>141</v>
      </c>
      <c r="C92" s="4" t="s">
        <v>166</v>
      </c>
    </row>
    <row r="93" spans="2:3" x14ac:dyDescent="0.2">
      <c r="B93" t="s">
        <v>1</v>
      </c>
      <c r="C93" s="4" t="s">
        <v>166</v>
      </c>
    </row>
    <row r="94" spans="2:3" x14ac:dyDescent="0.2">
      <c r="B94" s="13" t="s">
        <v>97</v>
      </c>
      <c r="C94" s="4" t="s">
        <v>8</v>
      </c>
    </row>
    <row r="95" spans="2:3" x14ac:dyDescent="0.2">
      <c r="B95" t="s">
        <v>43</v>
      </c>
      <c r="C95" s="4" t="s">
        <v>164</v>
      </c>
    </row>
    <row r="96" spans="2:3" x14ac:dyDescent="0.2">
      <c r="B96" t="s">
        <v>2</v>
      </c>
      <c r="C96" s="4" t="s">
        <v>165</v>
      </c>
    </row>
    <row r="97" spans="2:3" x14ac:dyDescent="0.2">
      <c r="B97" t="s">
        <v>31</v>
      </c>
      <c r="C97" s="4" t="s">
        <v>164</v>
      </c>
    </row>
    <row r="98" spans="2:3" x14ac:dyDescent="0.2">
      <c r="B98" s="13" t="s">
        <v>102</v>
      </c>
      <c r="C98" s="4" t="s">
        <v>164</v>
      </c>
    </row>
    <row r="99" spans="2:3" x14ac:dyDescent="0.2">
      <c r="B99" t="s">
        <v>58</v>
      </c>
      <c r="C99" s="4" t="s">
        <v>8</v>
      </c>
    </row>
    <row r="100" spans="2:3" x14ac:dyDescent="0.2">
      <c r="B100" t="s">
        <v>30</v>
      </c>
      <c r="C100" s="4" t="s">
        <v>164</v>
      </c>
    </row>
    <row r="101" spans="2:3" x14ac:dyDescent="0.2">
      <c r="B101" t="s">
        <v>49</v>
      </c>
      <c r="C101" s="4" t="s">
        <v>164</v>
      </c>
    </row>
    <row r="102" spans="2:3" x14ac:dyDescent="0.2">
      <c r="B102" s="13" t="s">
        <v>95</v>
      </c>
      <c r="C102" s="4" t="s">
        <v>165</v>
      </c>
    </row>
    <row r="103" spans="2:3" x14ac:dyDescent="0.2">
      <c r="B103" t="s">
        <v>53</v>
      </c>
      <c r="C103" s="4" t="s">
        <v>8</v>
      </c>
    </row>
    <row r="104" spans="2:3" x14ac:dyDescent="0.2">
      <c r="B104" t="s">
        <v>57</v>
      </c>
      <c r="C104" s="4" t="s">
        <v>8</v>
      </c>
    </row>
    <row r="105" spans="2:3" x14ac:dyDescent="0.2">
      <c r="B105" t="s">
        <v>71</v>
      </c>
      <c r="C105" s="4" t="s">
        <v>164</v>
      </c>
    </row>
    <row r="106" spans="2:3" x14ac:dyDescent="0.2">
      <c r="B106" t="s">
        <v>160</v>
      </c>
      <c r="C106" s="4" t="s">
        <v>166</v>
      </c>
    </row>
    <row r="107" spans="2:3" x14ac:dyDescent="0.2">
      <c r="B107" s="13" t="s">
        <v>146</v>
      </c>
      <c r="C107" s="4" t="s">
        <v>164</v>
      </c>
    </row>
    <row r="108" spans="2:3" x14ac:dyDescent="0.2">
      <c r="B108" s="13" t="s">
        <v>121</v>
      </c>
      <c r="C108" s="4" t="s">
        <v>8</v>
      </c>
    </row>
    <row r="109" spans="2:3" x14ac:dyDescent="0.2">
      <c r="B109" t="s">
        <v>32</v>
      </c>
      <c r="C109" s="4" t="s">
        <v>8</v>
      </c>
    </row>
    <row r="110" spans="2:3" x14ac:dyDescent="0.2">
      <c r="B110" t="s">
        <v>34</v>
      </c>
      <c r="C110" s="4" t="s">
        <v>8</v>
      </c>
    </row>
    <row r="111" spans="2:3" x14ac:dyDescent="0.2">
      <c r="B111" t="s">
        <v>27</v>
      </c>
      <c r="C111" s="4" t="s">
        <v>166</v>
      </c>
    </row>
    <row r="112" spans="2:3" x14ac:dyDescent="0.2">
      <c r="B112" s="13" t="s">
        <v>116</v>
      </c>
      <c r="C112" s="4" t="s">
        <v>166</v>
      </c>
    </row>
    <row r="113" spans="2:3" x14ac:dyDescent="0.2">
      <c r="B113" s="13" t="s">
        <v>150</v>
      </c>
      <c r="C113" s="4" t="s">
        <v>164</v>
      </c>
    </row>
    <row r="114" spans="2:3" x14ac:dyDescent="0.2">
      <c r="B114" t="s">
        <v>72</v>
      </c>
      <c r="C114" s="4" t="s">
        <v>8</v>
      </c>
    </row>
    <row r="115" spans="2:3" x14ac:dyDescent="0.2">
      <c r="B115" t="s">
        <v>16</v>
      </c>
      <c r="C115" s="4" t="s">
        <v>166</v>
      </c>
    </row>
    <row r="116" spans="2:3" x14ac:dyDescent="0.2">
      <c r="B116" t="s">
        <v>18</v>
      </c>
      <c r="C116" s="4" t="s">
        <v>164</v>
      </c>
    </row>
    <row r="117" spans="2:3" x14ac:dyDescent="0.2">
      <c r="B117" s="13" t="s">
        <v>84</v>
      </c>
      <c r="C117" s="4" t="s">
        <v>8</v>
      </c>
    </row>
    <row r="118" spans="2:3" x14ac:dyDescent="0.2">
      <c r="B118" t="s">
        <v>3</v>
      </c>
    </row>
    <row r="119" spans="2:3" x14ac:dyDescent="0.2">
      <c r="B119" t="s">
        <v>3</v>
      </c>
    </row>
    <row r="120" spans="2:3" x14ac:dyDescent="0.2">
      <c r="B120" t="s">
        <v>3</v>
      </c>
    </row>
    <row r="121" spans="2:3" x14ac:dyDescent="0.2">
      <c r="B121" t="s">
        <v>3</v>
      </c>
    </row>
    <row r="122" spans="2:3" x14ac:dyDescent="0.2">
      <c r="B122" t="s">
        <v>3</v>
      </c>
    </row>
    <row r="123" spans="2:3" x14ac:dyDescent="0.2">
      <c r="B123" t="s">
        <v>3</v>
      </c>
    </row>
    <row r="124" spans="2:3" x14ac:dyDescent="0.2">
      <c r="B124" t="s">
        <v>3</v>
      </c>
    </row>
    <row r="125" spans="2:3" x14ac:dyDescent="0.2">
      <c r="B125" t="s">
        <v>3</v>
      </c>
    </row>
    <row r="126" spans="2:3" x14ac:dyDescent="0.2">
      <c r="B126" t="s">
        <v>3</v>
      </c>
    </row>
    <row r="127" spans="2:3" x14ac:dyDescent="0.2">
      <c r="B127" t="s">
        <v>3</v>
      </c>
    </row>
    <row r="128" spans="2:3" x14ac:dyDescent="0.2">
      <c r="B128" t="s">
        <v>3</v>
      </c>
    </row>
    <row r="129" spans="2:2" x14ac:dyDescent="0.2">
      <c r="B129" t="s">
        <v>3</v>
      </c>
    </row>
    <row r="130" spans="2:2" x14ac:dyDescent="0.2">
      <c r="B130" t="s">
        <v>3</v>
      </c>
    </row>
    <row r="131" spans="2:2" x14ac:dyDescent="0.2">
      <c r="B131" t="s">
        <v>3</v>
      </c>
    </row>
    <row r="132" spans="2:2" x14ac:dyDescent="0.2">
      <c r="B132" t="s">
        <v>3</v>
      </c>
    </row>
    <row r="133" spans="2:2" x14ac:dyDescent="0.2">
      <c r="B133" t="s">
        <v>3</v>
      </c>
    </row>
    <row r="134" spans="2:2" x14ac:dyDescent="0.2">
      <c r="B134" t="s">
        <v>3</v>
      </c>
    </row>
    <row r="135" spans="2:2" x14ac:dyDescent="0.2">
      <c r="B135" t="s">
        <v>3</v>
      </c>
    </row>
    <row r="136" spans="2:2" x14ac:dyDescent="0.2">
      <c r="B136" t="s">
        <v>3</v>
      </c>
    </row>
    <row r="137" spans="2:2" x14ac:dyDescent="0.2">
      <c r="B137" t="s">
        <v>3</v>
      </c>
    </row>
    <row r="138" spans="2:2" x14ac:dyDescent="0.2">
      <c r="B138" t="s">
        <v>3</v>
      </c>
    </row>
    <row r="139" spans="2:2" x14ac:dyDescent="0.2">
      <c r="B139" t="s">
        <v>3</v>
      </c>
    </row>
    <row r="140" spans="2:2" x14ac:dyDescent="0.2">
      <c r="B140" t="s">
        <v>3</v>
      </c>
    </row>
    <row r="141" spans="2:2" x14ac:dyDescent="0.2">
      <c r="B141" t="s">
        <v>3</v>
      </c>
    </row>
    <row r="142" spans="2:2" x14ac:dyDescent="0.2">
      <c r="B142" t="s">
        <v>3</v>
      </c>
    </row>
    <row r="143" spans="2:2" x14ac:dyDescent="0.2">
      <c r="B143" t="s">
        <v>3</v>
      </c>
    </row>
    <row r="144" spans="2:2" x14ac:dyDescent="0.2">
      <c r="B144" t="s">
        <v>3</v>
      </c>
    </row>
    <row r="145" spans="2:2" x14ac:dyDescent="0.2">
      <c r="B145" t="s">
        <v>3</v>
      </c>
    </row>
    <row r="146" spans="2:2" x14ac:dyDescent="0.2">
      <c r="B146" t="s">
        <v>3</v>
      </c>
    </row>
    <row r="147" spans="2:2" x14ac:dyDescent="0.2">
      <c r="B147" t="s">
        <v>3</v>
      </c>
    </row>
    <row r="148" spans="2:2" x14ac:dyDescent="0.2">
      <c r="B148" t="s">
        <v>3</v>
      </c>
    </row>
    <row r="149" spans="2:2" x14ac:dyDescent="0.2">
      <c r="B149" t="s">
        <v>3</v>
      </c>
    </row>
    <row r="150" spans="2:2" x14ac:dyDescent="0.2">
      <c r="B150" t="s">
        <v>3</v>
      </c>
    </row>
    <row r="151" spans="2:2" x14ac:dyDescent="0.2">
      <c r="B151" t="s">
        <v>3</v>
      </c>
    </row>
    <row r="152" spans="2:2" x14ac:dyDescent="0.2">
      <c r="B152" t="s">
        <v>3</v>
      </c>
    </row>
    <row r="153" spans="2:2" x14ac:dyDescent="0.2">
      <c r="B153" t="s">
        <v>3</v>
      </c>
    </row>
    <row r="154" spans="2:2" x14ac:dyDescent="0.2">
      <c r="B154" t="s">
        <v>3</v>
      </c>
    </row>
    <row r="155" spans="2:2" x14ac:dyDescent="0.2">
      <c r="B155" t="s">
        <v>3</v>
      </c>
    </row>
    <row r="156" spans="2:2" x14ac:dyDescent="0.2">
      <c r="B156" t="s">
        <v>3</v>
      </c>
    </row>
    <row r="157" spans="2:2" x14ac:dyDescent="0.2">
      <c r="B157" t="s">
        <v>3</v>
      </c>
    </row>
    <row r="158" spans="2:2" x14ac:dyDescent="0.2">
      <c r="B158" t="s">
        <v>3</v>
      </c>
    </row>
    <row r="159" spans="2:2" x14ac:dyDescent="0.2">
      <c r="B159" t="s">
        <v>3</v>
      </c>
    </row>
    <row r="160" spans="2:2" x14ac:dyDescent="0.2">
      <c r="B160" t="s">
        <v>3</v>
      </c>
    </row>
    <row r="161" spans="2:2" x14ac:dyDescent="0.2">
      <c r="B161" t="s">
        <v>3</v>
      </c>
    </row>
    <row r="162" spans="2:2" x14ac:dyDescent="0.2">
      <c r="B162" t="s">
        <v>3</v>
      </c>
    </row>
    <row r="163" spans="2:2" x14ac:dyDescent="0.2">
      <c r="B163" t="s">
        <v>3</v>
      </c>
    </row>
    <row r="164" spans="2:2" x14ac:dyDescent="0.2">
      <c r="B164" t="s">
        <v>3</v>
      </c>
    </row>
    <row r="165" spans="2:2" x14ac:dyDescent="0.2">
      <c r="B165" t="s">
        <v>3</v>
      </c>
    </row>
    <row r="166" spans="2:2" x14ac:dyDescent="0.2">
      <c r="B166" t="s">
        <v>3</v>
      </c>
    </row>
    <row r="167" spans="2:2" x14ac:dyDescent="0.2">
      <c r="B167" t="s">
        <v>3</v>
      </c>
    </row>
    <row r="168" spans="2:2" x14ac:dyDescent="0.2">
      <c r="B168" t="s">
        <v>3</v>
      </c>
    </row>
    <row r="169" spans="2:2" x14ac:dyDescent="0.2">
      <c r="B169" t="s">
        <v>3</v>
      </c>
    </row>
    <row r="170" spans="2:2" x14ac:dyDescent="0.2">
      <c r="B170" t="s">
        <v>3</v>
      </c>
    </row>
    <row r="171" spans="2:2" x14ac:dyDescent="0.2">
      <c r="B171" t="s">
        <v>3</v>
      </c>
    </row>
    <row r="172" spans="2:2" x14ac:dyDescent="0.2">
      <c r="B172" t="s">
        <v>3</v>
      </c>
    </row>
    <row r="173" spans="2:2" x14ac:dyDescent="0.2">
      <c r="B173" t="s">
        <v>3</v>
      </c>
    </row>
    <row r="174" spans="2:2" x14ac:dyDescent="0.2">
      <c r="B174" t="s">
        <v>3</v>
      </c>
    </row>
    <row r="175" spans="2:2" x14ac:dyDescent="0.2">
      <c r="B175" t="s">
        <v>3</v>
      </c>
    </row>
    <row r="176" spans="2:2" x14ac:dyDescent="0.2">
      <c r="B176" t="s">
        <v>3</v>
      </c>
    </row>
    <row r="177" spans="2:2" x14ac:dyDescent="0.2">
      <c r="B177" t="s">
        <v>3</v>
      </c>
    </row>
    <row r="178" spans="2:2" x14ac:dyDescent="0.2">
      <c r="B178" t="s">
        <v>3</v>
      </c>
    </row>
    <row r="179" spans="2:2" x14ac:dyDescent="0.2">
      <c r="B179" t="s">
        <v>3</v>
      </c>
    </row>
    <row r="180" spans="2:2" x14ac:dyDescent="0.2">
      <c r="B180" t="s">
        <v>3</v>
      </c>
    </row>
    <row r="181" spans="2:2" x14ac:dyDescent="0.2">
      <c r="B181" t="s">
        <v>3</v>
      </c>
    </row>
    <row r="182" spans="2:2" x14ac:dyDescent="0.2">
      <c r="B182" t="s">
        <v>3</v>
      </c>
    </row>
    <row r="183" spans="2:2" x14ac:dyDescent="0.2">
      <c r="B183" t="s">
        <v>3</v>
      </c>
    </row>
    <row r="184" spans="2:2" x14ac:dyDescent="0.2">
      <c r="B184" t="s">
        <v>3</v>
      </c>
    </row>
    <row r="185" spans="2:2" x14ac:dyDescent="0.2">
      <c r="B185" t="s">
        <v>3</v>
      </c>
    </row>
    <row r="186" spans="2:2" x14ac:dyDescent="0.2">
      <c r="B186" t="s">
        <v>3</v>
      </c>
    </row>
    <row r="187" spans="2:2" x14ac:dyDescent="0.2">
      <c r="B187" t="s">
        <v>3</v>
      </c>
    </row>
    <row r="188" spans="2:2" x14ac:dyDescent="0.2">
      <c r="B188" t="s">
        <v>3</v>
      </c>
    </row>
    <row r="189" spans="2:2" x14ac:dyDescent="0.2">
      <c r="B189" t="s">
        <v>3</v>
      </c>
    </row>
    <row r="190" spans="2:2" x14ac:dyDescent="0.2">
      <c r="B190" t="s">
        <v>3</v>
      </c>
    </row>
    <row r="191" spans="2:2" x14ac:dyDescent="0.2">
      <c r="B191" t="s">
        <v>3</v>
      </c>
    </row>
    <row r="192" spans="2:2" x14ac:dyDescent="0.2">
      <c r="B192" t="s">
        <v>3</v>
      </c>
    </row>
    <row r="193" spans="2:2" x14ac:dyDescent="0.2">
      <c r="B193" t="s">
        <v>3</v>
      </c>
    </row>
    <row r="194" spans="2:2" x14ac:dyDescent="0.2">
      <c r="B194" t="s">
        <v>3</v>
      </c>
    </row>
    <row r="195" spans="2:2" x14ac:dyDescent="0.2">
      <c r="B195" t="s">
        <v>3</v>
      </c>
    </row>
    <row r="196" spans="2:2" x14ac:dyDescent="0.2">
      <c r="B196" t="s">
        <v>3</v>
      </c>
    </row>
    <row r="197" spans="2:2" x14ac:dyDescent="0.2">
      <c r="B197" t="s">
        <v>3</v>
      </c>
    </row>
    <row r="198" spans="2:2" x14ac:dyDescent="0.2">
      <c r="B198" t="s">
        <v>3</v>
      </c>
    </row>
    <row r="199" spans="2:2" x14ac:dyDescent="0.2">
      <c r="B199" t="s">
        <v>3</v>
      </c>
    </row>
    <row r="200" spans="2:2" x14ac:dyDescent="0.2">
      <c r="B200" t="s">
        <v>3</v>
      </c>
    </row>
    <row r="201" spans="2:2" x14ac:dyDescent="0.2">
      <c r="B201" t="s">
        <v>3</v>
      </c>
    </row>
    <row r="202" spans="2:2" x14ac:dyDescent="0.2">
      <c r="B202" t="s">
        <v>3</v>
      </c>
    </row>
    <row r="203" spans="2:2" x14ac:dyDescent="0.2">
      <c r="B203" t="s">
        <v>3</v>
      </c>
    </row>
    <row r="204" spans="2:2" x14ac:dyDescent="0.2">
      <c r="B204" t="s">
        <v>3</v>
      </c>
    </row>
    <row r="205" spans="2:2" x14ac:dyDescent="0.2">
      <c r="B205" t="s">
        <v>3</v>
      </c>
    </row>
    <row r="206" spans="2:2" x14ac:dyDescent="0.2">
      <c r="B206" t="s">
        <v>3</v>
      </c>
    </row>
    <row r="207" spans="2:2" x14ac:dyDescent="0.2">
      <c r="B207" t="s">
        <v>3</v>
      </c>
    </row>
    <row r="208" spans="2:2" x14ac:dyDescent="0.2">
      <c r="B208" t="s">
        <v>3</v>
      </c>
    </row>
    <row r="209" spans="2:2" x14ac:dyDescent="0.2">
      <c r="B209" t="s">
        <v>3</v>
      </c>
    </row>
    <row r="210" spans="2:2" x14ac:dyDescent="0.2">
      <c r="B210" t="s">
        <v>3</v>
      </c>
    </row>
    <row r="211" spans="2:2" x14ac:dyDescent="0.2">
      <c r="B211" t="s">
        <v>3</v>
      </c>
    </row>
    <row r="212" spans="2:2" x14ac:dyDescent="0.2">
      <c r="B212" t="s">
        <v>3</v>
      </c>
    </row>
    <row r="213" spans="2:2" x14ac:dyDescent="0.2">
      <c r="B213" t="s">
        <v>3</v>
      </c>
    </row>
    <row r="214" spans="2:2" x14ac:dyDescent="0.2">
      <c r="B214" t="s">
        <v>3</v>
      </c>
    </row>
    <row r="215" spans="2:2" x14ac:dyDescent="0.2">
      <c r="B215" t="s">
        <v>3</v>
      </c>
    </row>
    <row r="216" spans="2:2" x14ac:dyDescent="0.2">
      <c r="B216" t="s">
        <v>3</v>
      </c>
    </row>
    <row r="217" spans="2:2" x14ac:dyDescent="0.2">
      <c r="B217" t="s">
        <v>3</v>
      </c>
    </row>
    <row r="218" spans="2:2" x14ac:dyDescent="0.2">
      <c r="B218" t="s">
        <v>3</v>
      </c>
    </row>
    <row r="219" spans="2:2" x14ac:dyDescent="0.2">
      <c r="B219" t="s">
        <v>3</v>
      </c>
    </row>
    <row r="220" spans="2:2" x14ac:dyDescent="0.2">
      <c r="B220" t="s">
        <v>3</v>
      </c>
    </row>
    <row r="221" spans="2:2" x14ac:dyDescent="0.2">
      <c r="B221" t="s">
        <v>3</v>
      </c>
    </row>
    <row r="222" spans="2:2" x14ac:dyDescent="0.2">
      <c r="B222" t="s">
        <v>3</v>
      </c>
    </row>
    <row r="223" spans="2:2" x14ac:dyDescent="0.2">
      <c r="B223" t="s">
        <v>3</v>
      </c>
    </row>
    <row r="224" spans="2:2" x14ac:dyDescent="0.2">
      <c r="B224" t="s">
        <v>3</v>
      </c>
    </row>
    <row r="225" spans="2:2" x14ac:dyDescent="0.2">
      <c r="B225" t="s">
        <v>3</v>
      </c>
    </row>
    <row r="226" spans="2:2" x14ac:dyDescent="0.2">
      <c r="B226" t="s">
        <v>3</v>
      </c>
    </row>
    <row r="227" spans="2:2" x14ac:dyDescent="0.2">
      <c r="B227" t="s">
        <v>3</v>
      </c>
    </row>
    <row r="228" spans="2:2" x14ac:dyDescent="0.2">
      <c r="B228" t="s">
        <v>3</v>
      </c>
    </row>
    <row r="229" spans="2:2" x14ac:dyDescent="0.2">
      <c r="B229" t="s">
        <v>3</v>
      </c>
    </row>
    <row r="230" spans="2:2" x14ac:dyDescent="0.2">
      <c r="B230" t="s">
        <v>3</v>
      </c>
    </row>
    <row r="231" spans="2:2" x14ac:dyDescent="0.2">
      <c r="B231" t="s">
        <v>3</v>
      </c>
    </row>
    <row r="232" spans="2:2" x14ac:dyDescent="0.2">
      <c r="B232" t="s">
        <v>3</v>
      </c>
    </row>
    <row r="233" spans="2:2" x14ac:dyDescent="0.2">
      <c r="B233" t="s">
        <v>3</v>
      </c>
    </row>
    <row r="234" spans="2:2" x14ac:dyDescent="0.2">
      <c r="B234" t="s">
        <v>3</v>
      </c>
    </row>
    <row r="235" spans="2:2" x14ac:dyDescent="0.2">
      <c r="B235" t="s">
        <v>3</v>
      </c>
    </row>
    <row r="236" spans="2:2" x14ac:dyDescent="0.2">
      <c r="B236" t="s">
        <v>3</v>
      </c>
    </row>
    <row r="237" spans="2:2" x14ac:dyDescent="0.2">
      <c r="B237" t="s">
        <v>3</v>
      </c>
    </row>
    <row r="238" spans="2:2" x14ac:dyDescent="0.2">
      <c r="B238" t="s">
        <v>3</v>
      </c>
    </row>
    <row r="239" spans="2:2" x14ac:dyDescent="0.2">
      <c r="B239" t="s">
        <v>3</v>
      </c>
    </row>
    <row r="240" spans="2:2" x14ac:dyDescent="0.2">
      <c r="B240" t="s">
        <v>3</v>
      </c>
    </row>
    <row r="241" spans="2:2" x14ac:dyDescent="0.2">
      <c r="B241" t="s">
        <v>3</v>
      </c>
    </row>
    <row r="242" spans="2:2" x14ac:dyDescent="0.2">
      <c r="B242" t="s">
        <v>3</v>
      </c>
    </row>
    <row r="243" spans="2:2" x14ac:dyDescent="0.2">
      <c r="B243" t="s">
        <v>3</v>
      </c>
    </row>
    <row r="244" spans="2:2" x14ac:dyDescent="0.2">
      <c r="B244" t="s">
        <v>3</v>
      </c>
    </row>
    <row r="245" spans="2:2" x14ac:dyDescent="0.2">
      <c r="B245" t="s">
        <v>3</v>
      </c>
    </row>
    <row r="246" spans="2:2" x14ac:dyDescent="0.2">
      <c r="B246" t="s">
        <v>3</v>
      </c>
    </row>
    <row r="247" spans="2:2" x14ac:dyDescent="0.2">
      <c r="B247" t="s">
        <v>3</v>
      </c>
    </row>
    <row r="248" spans="2:2" x14ac:dyDescent="0.2">
      <c r="B248" t="s">
        <v>3</v>
      </c>
    </row>
    <row r="249" spans="2:2" x14ac:dyDescent="0.2">
      <c r="B249" t="s">
        <v>3</v>
      </c>
    </row>
    <row r="250" spans="2:2" x14ac:dyDescent="0.2">
      <c r="B250" t="s">
        <v>3</v>
      </c>
    </row>
    <row r="251" spans="2:2" x14ac:dyDescent="0.2">
      <c r="B251" t="s">
        <v>3</v>
      </c>
    </row>
    <row r="252" spans="2:2" x14ac:dyDescent="0.2">
      <c r="B252" t="s">
        <v>3</v>
      </c>
    </row>
    <row r="253" spans="2:2" x14ac:dyDescent="0.2">
      <c r="B253" t="s">
        <v>3</v>
      </c>
    </row>
    <row r="254" spans="2:2" x14ac:dyDescent="0.2">
      <c r="B254" t="s">
        <v>3</v>
      </c>
    </row>
    <row r="255" spans="2:2" x14ac:dyDescent="0.2">
      <c r="B255" t="s">
        <v>3</v>
      </c>
    </row>
    <row r="256" spans="2:2" x14ac:dyDescent="0.2">
      <c r="B256" t="s">
        <v>3</v>
      </c>
    </row>
    <row r="257" spans="2:2" x14ac:dyDescent="0.2">
      <c r="B257" t="s">
        <v>3</v>
      </c>
    </row>
    <row r="258" spans="2:2" x14ac:dyDescent="0.2">
      <c r="B258" t="s">
        <v>3</v>
      </c>
    </row>
    <row r="259" spans="2:2" x14ac:dyDescent="0.2">
      <c r="B259" t="s">
        <v>3</v>
      </c>
    </row>
    <row r="260" spans="2:2" x14ac:dyDescent="0.2">
      <c r="B260" t="s">
        <v>3</v>
      </c>
    </row>
    <row r="261" spans="2:2" x14ac:dyDescent="0.2">
      <c r="B261" t="s">
        <v>3</v>
      </c>
    </row>
    <row r="262" spans="2:2" x14ac:dyDescent="0.2">
      <c r="B262" t="s">
        <v>3</v>
      </c>
    </row>
    <row r="263" spans="2:2" x14ac:dyDescent="0.2">
      <c r="B263" t="s">
        <v>3</v>
      </c>
    </row>
  </sheetData>
  <autoFilter ref="B3:C3">
    <sortState ref="B4:C263">
      <sortCondition descending="1" ref="B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168"/>
  <sheetViews>
    <sheetView tabSelected="1" topLeftCell="A27" zoomScale="115" zoomScaleNormal="115" zoomScalePageLayoutView="115" workbookViewId="0">
      <selection activeCell="D17" sqref="D17:D19"/>
    </sheetView>
  </sheetViews>
  <sheetFormatPr baseColWidth="10" defaultColWidth="8.83203125" defaultRowHeight="15" x14ac:dyDescent="0.2"/>
  <cols>
    <col min="1" max="1" width="4.33203125" customWidth="1"/>
    <col min="2" max="2" width="4.5" customWidth="1"/>
    <col min="3" max="3" width="27.6640625" bestFit="1" customWidth="1"/>
    <col min="4" max="4" width="11.5" bestFit="1" customWidth="1"/>
    <col min="5" max="5" width="5.5" customWidth="1"/>
    <col min="6" max="6" width="22.83203125" bestFit="1" customWidth="1"/>
    <col min="7" max="7" width="8.33203125" bestFit="1" customWidth="1"/>
    <col min="8" max="8" width="3.5" customWidth="1"/>
    <col min="9" max="9" width="3.5" style="14" customWidth="1"/>
    <col min="10" max="10" width="3" style="14" customWidth="1"/>
    <col min="11" max="11" width="2.33203125" style="14" customWidth="1"/>
    <col min="12" max="12" width="3.1640625" style="14" customWidth="1"/>
    <col min="13" max="13" width="2.83203125" customWidth="1"/>
    <col min="14" max="14" width="14.83203125" customWidth="1"/>
    <col min="15" max="15" width="7.6640625" customWidth="1"/>
    <col min="16" max="16" width="2.5" customWidth="1"/>
    <col min="17" max="17" width="3.33203125" style="30" customWidth="1"/>
    <col min="18" max="18" width="2.33203125" customWidth="1"/>
    <col min="19" max="19" width="12.83203125" customWidth="1"/>
    <col min="20" max="20" width="7.6640625" customWidth="1"/>
    <col min="21" max="21" width="2" customWidth="1"/>
    <col min="22" max="22" width="3.1640625" style="30" customWidth="1"/>
    <col min="23" max="23" width="2.5" customWidth="1"/>
    <col min="24" max="24" width="13.5" customWidth="1"/>
    <col min="25" max="25" width="7.5" customWidth="1"/>
    <col min="26" max="26" width="1.83203125" customWidth="1"/>
    <col min="27" max="27" width="3.33203125" style="30" customWidth="1"/>
    <col min="28" max="28" width="1.83203125" customWidth="1"/>
    <col min="29" max="29" width="15.6640625" customWidth="1"/>
    <col min="30" max="30" width="8.1640625" customWidth="1"/>
    <col min="31" max="31" width="2.6640625" customWidth="1"/>
    <col min="32" max="32" width="4" style="30" customWidth="1"/>
  </cols>
  <sheetData>
    <row r="1" spans="3:32" ht="16" thickBot="1" x14ac:dyDescent="0.25">
      <c r="Q1"/>
      <c r="V1"/>
      <c r="AA1"/>
      <c r="AF1"/>
    </row>
    <row r="2" spans="3:32" ht="16" thickBot="1" x14ac:dyDescent="0.25">
      <c r="C2" s="25" t="s">
        <v>161</v>
      </c>
      <c r="D2" s="26" t="s">
        <v>162</v>
      </c>
      <c r="F2" s="33" t="s">
        <v>4</v>
      </c>
      <c r="G2" s="34"/>
      <c r="H2" s="35"/>
      <c r="N2" s="36" t="s">
        <v>169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8"/>
    </row>
    <row r="3" spans="3:32" ht="16" thickBot="1" x14ac:dyDescent="0.25">
      <c r="C3" s="31" t="s">
        <v>171</v>
      </c>
      <c r="D3" s="24">
        <v>0</v>
      </c>
      <c r="F3" s="18" t="s">
        <v>0</v>
      </c>
      <c r="G3" s="16" t="s">
        <v>167</v>
      </c>
      <c r="H3" s="17" t="s">
        <v>168</v>
      </c>
      <c r="I3" s="14" t="s">
        <v>8</v>
      </c>
      <c r="J3" s="29" t="s">
        <v>164</v>
      </c>
      <c r="K3" s="29" t="s">
        <v>165</v>
      </c>
      <c r="L3" s="29" t="s">
        <v>166</v>
      </c>
      <c r="M3" s="28"/>
      <c r="N3" s="18" t="s">
        <v>0</v>
      </c>
      <c r="O3" s="16" t="s">
        <v>170</v>
      </c>
      <c r="P3" s="17"/>
      <c r="Q3"/>
      <c r="S3" s="18" t="s">
        <v>0</v>
      </c>
      <c r="T3" s="16" t="s">
        <v>170</v>
      </c>
      <c r="U3" s="17"/>
      <c r="V3"/>
      <c r="X3" s="18" t="s">
        <v>0</v>
      </c>
      <c r="Y3" s="16" t="s">
        <v>170</v>
      </c>
      <c r="Z3" s="17"/>
      <c r="AA3"/>
      <c r="AC3" s="18" t="s">
        <v>0</v>
      </c>
      <c r="AD3" s="16" t="s">
        <v>170</v>
      </c>
      <c r="AE3" s="17"/>
      <c r="AF3"/>
    </row>
    <row r="4" spans="3:32" x14ac:dyDescent="0.2">
      <c r="C4" s="31" t="s">
        <v>172</v>
      </c>
      <c r="D4" s="24">
        <v>0</v>
      </c>
      <c r="F4" s="19" t="s">
        <v>70</v>
      </c>
      <c r="G4" s="27">
        <v>320</v>
      </c>
      <c r="H4" s="20" t="str">
        <f>IFERROR( IF(G4=0,"",(VLOOKUP(F4,'Ingredient master list'!$B$4:$C$577,2,FALSE()))),"")</f>
        <v>V</v>
      </c>
      <c r="I4" s="14" t="str">
        <f>IF(OR(G4=0,H4&lt;&gt;"D"),"",MAX(I$3:I3)+1)</f>
        <v/>
      </c>
      <c r="J4" s="14">
        <f>IF(OR(G4=0,H4&lt;&gt;"V"),"",MAX(J$3:J3)+1)</f>
        <v>1</v>
      </c>
      <c r="K4" s="14" t="str">
        <f>IF(OR(G4=0,H4&lt;&gt;"C"),"",MAX(K$3:K3)+1)</f>
        <v/>
      </c>
      <c r="L4" s="14" t="str">
        <f>IF(OR(G4=0,H4&lt;&gt;"M"),"",MAX(L$3:L3)+1)</f>
        <v/>
      </c>
      <c r="N4" t="str">
        <f>IFERROR(INDEX($F$4:$F$278,MATCH(ROW()-ROW($G$3),$I$4:$I$278,0)),"")</f>
        <v>White beans</v>
      </c>
      <c r="O4">
        <f>IFERROR(INDEX($G$4:$G$278,MATCH(ROW()-ROW($G$3),$I$4:$I$278,0))/1000,"")</f>
        <v>0.24</v>
      </c>
      <c r="P4" t="str">
        <f>IFERROR(INDEX($H$4:$H$278,MATCH(ROW()-ROW($G$3),$I$4:$I$278,0)),"")</f>
        <v>D</v>
      </c>
      <c r="S4" t="str">
        <f>IFERROR(INDEX($F$4:$F$278,MATCH(ROW()-ROW($G$3),$J$4:$J$278,0)),"")</f>
        <v>Zucchini</v>
      </c>
      <c r="T4">
        <f>IFERROR(INDEX($G$4:$G$278,MATCH(ROW()-ROW($G$3),$J$4:$J$278,0))/1000,"")</f>
        <v>0.32</v>
      </c>
      <c r="U4" t="str">
        <f>IFERROR(INDEX($H$4:$H$278,MATCH(ROW()-ROW($G$3),$J$4:$J$278,0)),"")</f>
        <v>V</v>
      </c>
      <c r="X4" t="str">
        <f>IFERROR(INDEX($F$4:$F$278,MATCH(ROW()-ROW($G$3),$K$4:$K$278,0)),"")</f>
        <v>Milk</v>
      </c>
      <c r="Y4">
        <f>IFERROR(INDEX($G$4:$G$278,MATCH(ROW()-ROW($G$3),$K$4:$K$278,0))/1000,"")</f>
        <v>1.1319999999999999</v>
      </c>
      <c r="Z4" t="str">
        <f>IFERROR(INDEX($H$4:$H$278,MATCH(ROW()-ROW($G$3),$K$4:$K$278,0)),"")</f>
        <v>C</v>
      </c>
      <c r="AC4" t="str">
        <f>IFERROR(INDEX($F$4:$F$278,MATCH(ROW()-ROW($G$3),$L$4:$L$278,0)),"")</f>
        <v>Chicken wings</v>
      </c>
      <c r="AD4">
        <f>IFERROR(INDEX($G$4:$G$278,MATCH(ROW()-ROW($G$3),$L$4:$L$278,0))/1000,"")</f>
        <v>1.2</v>
      </c>
      <c r="AE4" t="str">
        <f>IFERROR(INDEX($H$4:$H$278,MATCH(ROW()-ROW($G$3),$L$4:$L$278,0)),"")</f>
        <v>M</v>
      </c>
    </row>
    <row r="5" spans="3:32" x14ac:dyDescent="0.2">
      <c r="C5" s="31" t="s">
        <v>173</v>
      </c>
      <c r="D5" s="24">
        <v>0</v>
      </c>
      <c r="F5" s="19" t="s">
        <v>158</v>
      </c>
      <c r="G5" s="27">
        <v>0</v>
      </c>
      <c r="H5" s="20" t="str">
        <f>IFERROR( IF(G5=0,"",(VLOOKUP(F5,'Ingredient master list'!$B$4:$C$577,2,FALSE()))),"")</f>
        <v/>
      </c>
      <c r="I5" s="14" t="str">
        <f>IF(OR(G5=0,H5&lt;&gt;"D"),"",MAX(I$3:I4)+1)</f>
        <v/>
      </c>
      <c r="J5" s="14" t="str">
        <f>IF(OR(G5=0,H5&lt;&gt;"V"),"",MAX(J$3:J4)+1)</f>
        <v/>
      </c>
      <c r="K5" s="14" t="str">
        <f>IF(OR(G5=0,H5&lt;&gt;"C"),"",MAX(K$3:K4)+1)</f>
        <v/>
      </c>
      <c r="L5" s="14" t="str">
        <f>IF(OR(G5=0,H5&lt;&gt;"M"),"",MAX(L$3:L4)+1)</f>
        <v/>
      </c>
      <c r="N5" t="str">
        <f t="shared" ref="N5:N68" si="0">IFERROR(INDEX($F$4:$F$278,MATCH(ROW()-ROW($G$3),$I$4:$I$278,0)),"")</f>
        <v>Vinegar, brown</v>
      </c>
      <c r="O5">
        <f t="shared" ref="O5:O68" si="1">IFERROR(INDEX($G$4:$G$278,MATCH(ROW()-ROW($G$3),$I$4:$I$278,0))/1000,"")</f>
        <v>1.7600000000000001E-2</v>
      </c>
      <c r="P5" t="str">
        <f t="shared" ref="P5:P68" si="2">IFERROR(INDEX($H$4:$H$278,MATCH(ROW()-ROW($G$3),$I$4:$I$278,0)),"")</f>
        <v>D</v>
      </c>
      <c r="S5" t="str">
        <f t="shared" ref="S5:S51" si="3">IFERROR(INDEX($F$4:$F$278,MATCH(ROW()-ROW($G$3),$J$4:$J$278,0)),"")</f>
        <v>Pumpkin</v>
      </c>
      <c r="T5">
        <f t="shared" ref="T5:T51" si="4">IFERROR(INDEX($G$4:$G$278,MATCH(ROW()-ROW($G$3),$J$4:$J$278,0))/1000,"")</f>
        <v>0.64</v>
      </c>
      <c r="U5" t="str">
        <f t="shared" ref="U5:U51" si="5">IFERROR(INDEX($H$4:$H$278,MATCH(ROW()-ROW($G$3),$J$4:$J$278,0)),"")</f>
        <v>V</v>
      </c>
      <c r="X5" t="str">
        <f t="shared" ref="X5:X17" si="6">IFERROR(INDEX($F$4:$F$278,MATCH(ROW()-ROW($G$3),$K$4:$K$278,0)),"")</f>
        <v>Cream</v>
      </c>
      <c r="Y5">
        <f t="shared" ref="Y5:Y17" si="7">IFERROR(INDEX($G$4:$G$278,MATCH(ROW()-ROW($G$3),$K$4:$K$278,0))/1000,"")</f>
        <v>0.1</v>
      </c>
      <c r="Z5" t="str">
        <f t="shared" ref="Z5:Z17" si="8">IFERROR(INDEX($H$4:$H$278,MATCH(ROW()-ROW($G$3),$K$4:$K$278,0)),"")</f>
        <v>C</v>
      </c>
      <c r="AC5" t="str">
        <f t="shared" ref="AC5:AC22" si="9">IFERROR(INDEX($F$4:$F$278,MATCH(ROW()-ROW($G$3),$L$4:$L$278,0)),"")</f>
        <v>Chicken thigh</v>
      </c>
      <c r="AD5">
        <f t="shared" ref="AD5:AD22" si="10">IFERROR(INDEX($G$4:$G$278,MATCH(ROW()-ROW($G$3),$L$4:$L$278,0))/1000,"")</f>
        <v>0.3</v>
      </c>
      <c r="AE5" t="str">
        <f t="shared" ref="AE5:AE22" si="11">IFERROR(INDEX($H$4:$H$278,MATCH(ROW()-ROW($G$3),$L$4:$L$278,0)),"")</f>
        <v>M</v>
      </c>
    </row>
    <row r="6" spans="3:32" x14ac:dyDescent="0.2">
      <c r="C6" s="31" t="s">
        <v>174</v>
      </c>
      <c r="D6" s="24">
        <v>0</v>
      </c>
      <c r="F6" s="19" t="s">
        <v>148</v>
      </c>
      <c r="G6" s="27">
        <v>240</v>
      </c>
      <c r="H6" s="20" t="str">
        <f>IFERROR( IF(G6=0,"",(VLOOKUP(F6,'Ingredient master list'!$B$4:$C$577,2,FALSE()))),"")</f>
        <v>D</v>
      </c>
      <c r="I6" s="14">
        <f>IF(OR(G6=0,H6&lt;&gt;"D"),"",MAX(I$3:I5)+1)</f>
        <v>1</v>
      </c>
      <c r="J6" s="14" t="str">
        <f>IF(OR(G6=0,H6&lt;&gt;"V"),"",MAX(J$3:J5)+1)</f>
        <v/>
      </c>
      <c r="K6" s="14" t="str">
        <f>IF(OR(G6=0,H6&lt;&gt;"C"),"",MAX(K$3:K5)+1)</f>
        <v/>
      </c>
      <c r="L6" s="14" t="str">
        <f>IF(OR(G6=0,H6&lt;&gt;"M"),"",MAX(L$3:L5)+1)</f>
        <v/>
      </c>
      <c r="N6" t="str">
        <f t="shared" si="0"/>
        <v>Tomato paste</v>
      </c>
      <c r="O6">
        <f t="shared" si="1"/>
        <v>1.4999999999999999E-2</v>
      </c>
      <c r="P6" t="str">
        <f t="shared" si="2"/>
        <v>D</v>
      </c>
      <c r="S6" t="str">
        <f t="shared" si="3"/>
        <v>Potato</v>
      </c>
      <c r="T6">
        <f t="shared" si="4"/>
        <v>0.8</v>
      </c>
      <c r="U6" t="str">
        <f t="shared" si="5"/>
        <v>V</v>
      </c>
      <c r="X6" t="str">
        <f t="shared" si="6"/>
        <v>Corn</v>
      </c>
      <c r="Y6">
        <f t="shared" si="7"/>
        <v>0.15</v>
      </c>
      <c r="Z6" t="str">
        <f t="shared" si="8"/>
        <v>C</v>
      </c>
      <c r="AC6" t="str">
        <f t="shared" si="9"/>
        <v>Chicken breast</v>
      </c>
      <c r="AD6">
        <f t="shared" si="10"/>
        <v>0.97499999999999998</v>
      </c>
      <c r="AE6" t="str">
        <f t="shared" si="11"/>
        <v>M</v>
      </c>
    </row>
    <row r="7" spans="3:32" x14ac:dyDescent="0.2">
      <c r="C7" s="31" t="s">
        <v>175</v>
      </c>
      <c r="D7" s="24">
        <v>0</v>
      </c>
      <c r="F7" s="19" t="s">
        <v>76</v>
      </c>
      <c r="G7" s="27">
        <v>17.600000000000001</v>
      </c>
      <c r="H7" s="20" t="str">
        <f>IFERROR( IF(G7=0,"",(VLOOKUP(F7,'Ingredient master list'!$B$4:$C$577,2,FALSE()))),"")</f>
        <v>D</v>
      </c>
      <c r="I7" s="14">
        <f>IF(OR(G7=0,H7&lt;&gt;"D"),"",MAX(I$3:I6)+1)</f>
        <v>2</v>
      </c>
      <c r="J7" s="14" t="str">
        <f>IF(OR(G7=0,H7&lt;&gt;"V"),"",MAX(J$3:J6)+1)</f>
        <v/>
      </c>
      <c r="K7" s="14" t="str">
        <f>IF(OR(G7=0,H7&lt;&gt;"C"),"",MAX(K$3:K6)+1)</f>
        <v/>
      </c>
      <c r="L7" s="14" t="str">
        <f>IF(OR(G7=0,H7&lt;&gt;"M"),"",MAX(L$3:L6)+1)</f>
        <v/>
      </c>
      <c r="N7" t="str">
        <f t="shared" si="0"/>
        <v>Tandoori Paste</v>
      </c>
      <c r="O7">
        <f t="shared" si="1"/>
        <v>8.0000000000000002E-3</v>
      </c>
      <c r="P7" t="str">
        <f t="shared" si="2"/>
        <v>D</v>
      </c>
      <c r="S7" t="str">
        <f t="shared" si="3"/>
        <v>Parsley</v>
      </c>
      <c r="T7">
        <f t="shared" si="4"/>
        <v>3.4599999999999999E-2</v>
      </c>
      <c r="U7" t="str">
        <f t="shared" si="5"/>
        <v>V</v>
      </c>
      <c r="X7" t="str">
        <f t="shared" si="6"/>
        <v>Cheese</v>
      </c>
      <c r="Y7">
        <f t="shared" si="7"/>
        <v>0.5</v>
      </c>
      <c r="Z7" t="str">
        <f t="shared" si="8"/>
        <v>C</v>
      </c>
      <c r="AC7" t="str">
        <f t="shared" si="9"/>
        <v>Beef mince</v>
      </c>
      <c r="AD7">
        <f t="shared" si="10"/>
        <v>2.4</v>
      </c>
      <c r="AE7" t="str">
        <f t="shared" si="11"/>
        <v>M</v>
      </c>
    </row>
    <row r="8" spans="3:32" x14ac:dyDescent="0.2">
      <c r="C8" s="31" t="s">
        <v>176</v>
      </c>
      <c r="D8" s="24">
        <v>0</v>
      </c>
      <c r="F8" s="19" t="s">
        <v>87</v>
      </c>
      <c r="G8" s="27">
        <v>0</v>
      </c>
      <c r="H8" s="20" t="str">
        <f>IFERROR( IF(G8=0,"",(VLOOKUP(F8,'Ingredient master list'!$B$4:$C$577,2,FALSE()))),"")</f>
        <v/>
      </c>
      <c r="I8" s="14" t="str">
        <f>IF(OR(G8=0,H8&lt;&gt;"D"),"",MAX(I$3:I7)+1)</f>
        <v/>
      </c>
      <c r="J8" s="14" t="str">
        <f>IF(OR(G8=0,H8&lt;&gt;"V"),"",MAX(J$3:J7)+1)</f>
        <v/>
      </c>
      <c r="K8" s="14" t="str">
        <f>IF(OR(G8=0,H8&lt;&gt;"C"),"",MAX(K$3:K7)+1)</f>
        <v/>
      </c>
      <c r="L8" s="14" t="str">
        <f>IF(OR(G8=0,H8&lt;&gt;"M"),"",MAX(L$3:L7)+1)</f>
        <v/>
      </c>
      <c r="N8" t="str">
        <f t="shared" si="0"/>
        <v>Spice, tarragon</v>
      </c>
      <c r="O8">
        <f t="shared" si="1"/>
        <v>3.0000000000000001E-3</v>
      </c>
      <c r="P8" t="str">
        <f t="shared" si="2"/>
        <v>D</v>
      </c>
      <c r="S8" t="str">
        <f t="shared" si="3"/>
        <v>Onion, brown</v>
      </c>
      <c r="T8">
        <f t="shared" si="4"/>
        <v>0.17499999999999999</v>
      </c>
      <c r="U8" t="str">
        <f t="shared" si="5"/>
        <v>V</v>
      </c>
      <c r="X8" t="str">
        <f t="shared" si="6"/>
        <v>Butter</v>
      </c>
      <c r="Y8">
        <f t="shared" si="7"/>
        <v>0.03</v>
      </c>
      <c r="Z8" t="str">
        <f t="shared" si="8"/>
        <v>C</v>
      </c>
      <c r="AC8" t="str">
        <f t="shared" si="9"/>
        <v>Beef chuck</v>
      </c>
      <c r="AD8">
        <f t="shared" si="10"/>
        <v>0.375</v>
      </c>
      <c r="AE8" t="str">
        <f t="shared" si="11"/>
        <v>M</v>
      </c>
    </row>
    <row r="9" spans="3:32" x14ac:dyDescent="0.2">
      <c r="C9" s="31" t="s">
        <v>177</v>
      </c>
      <c r="D9" s="24">
        <v>0</v>
      </c>
      <c r="F9" s="19" t="s">
        <v>157</v>
      </c>
      <c r="G9" s="27">
        <v>0</v>
      </c>
      <c r="H9" s="20" t="str">
        <f>IFERROR( IF(G9=0,"",(VLOOKUP(F9,'Ingredient master list'!$B$4:$C$577,2,FALSE()))),"")</f>
        <v/>
      </c>
      <c r="I9" s="14" t="str">
        <f>IF(OR(G9=0,H9&lt;&gt;"D"),"",MAX(I$3:I8)+1)</f>
        <v/>
      </c>
      <c r="J9" s="14" t="str">
        <f>IF(OR(G9=0,H9&lt;&gt;"V"),"",MAX(J$3:J8)+1)</f>
        <v/>
      </c>
      <c r="K9" s="14" t="str">
        <f>IF(OR(G9=0,H9&lt;&gt;"C"),"",MAX(K$3:K8)+1)</f>
        <v/>
      </c>
      <c r="L9" s="14" t="str">
        <f>IF(OR(G9=0,H9&lt;&gt;"M"),"",MAX(L$3:L8)+1)</f>
        <v/>
      </c>
      <c r="N9" t="str">
        <f t="shared" si="0"/>
        <v>Soy sauce</v>
      </c>
      <c r="O9">
        <f t="shared" si="1"/>
        <v>0.03</v>
      </c>
      <c r="P9" t="str">
        <f t="shared" si="2"/>
        <v>D</v>
      </c>
      <c r="S9" t="str">
        <f t="shared" si="3"/>
        <v>Lime</v>
      </c>
      <c r="T9">
        <f t="shared" si="4"/>
        <v>3.5000000000000001E-3</v>
      </c>
      <c r="U9" t="str">
        <f t="shared" si="5"/>
        <v>V</v>
      </c>
      <c r="X9" t="str">
        <f t="shared" si="6"/>
        <v/>
      </c>
      <c r="Y9" t="str">
        <f t="shared" si="7"/>
        <v/>
      </c>
      <c r="Z9" t="str">
        <f t="shared" si="8"/>
        <v/>
      </c>
      <c r="AC9" t="str">
        <f t="shared" si="9"/>
        <v>Bacon</v>
      </c>
      <c r="AD9">
        <f t="shared" si="10"/>
        <v>2.5000000000000001E-2</v>
      </c>
      <c r="AE9" t="str">
        <f t="shared" si="11"/>
        <v>M</v>
      </c>
    </row>
    <row r="10" spans="3:32" x14ac:dyDescent="0.2">
      <c r="C10" s="31" t="s">
        <v>178</v>
      </c>
      <c r="D10" s="24">
        <v>0</v>
      </c>
      <c r="F10" s="19" t="s">
        <v>29</v>
      </c>
      <c r="G10" s="27">
        <v>15</v>
      </c>
      <c r="H10" s="20" t="str">
        <f>IFERROR( IF(G10=0,"",(VLOOKUP(F10,'Ingredient master list'!$B$4:$C$577,2,FALSE()))),"")</f>
        <v>D</v>
      </c>
      <c r="I10" s="14">
        <f>IF(OR(G10=0,H10&lt;&gt;"D"),"",MAX(I$3:I9)+1)</f>
        <v>3</v>
      </c>
      <c r="J10" s="14" t="str">
        <f>IF(OR(G10=0,H10&lt;&gt;"V"),"",MAX(J$3:J9)+1)</f>
        <v/>
      </c>
      <c r="K10" s="14" t="str">
        <f>IF(OR(G10=0,H10&lt;&gt;"C"),"",MAX(K$3:K9)+1)</f>
        <v/>
      </c>
      <c r="L10" s="14" t="str">
        <f>IF(OR(G10=0,H10&lt;&gt;"M"),"",MAX(L$3:L9)+1)</f>
        <v/>
      </c>
      <c r="N10" t="str">
        <f t="shared" si="0"/>
        <v>Sesame seeds</v>
      </c>
      <c r="O10">
        <f t="shared" si="1"/>
        <v>1.2E-2</v>
      </c>
      <c r="P10" t="str">
        <f t="shared" si="2"/>
        <v>D</v>
      </c>
      <c r="S10" t="str">
        <f t="shared" si="3"/>
        <v>Lemon</v>
      </c>
      <c r="T10">
        <f t="shared" si="4"/>
        <v>2E-3</v>
      </c>
      <c r="U10" t="str">
        <f t="shared" si="5"/>
        <v>V</v>
      </c>
      <c r="X10" t="str">
        <f t="shared" si="6"/>
        <v/>
      </c>
      <c r="Y10" t="str">
        <f t="shared" si="7"/>
        <v/>
      </c>
      <c r="Z10" t="str">
        <f t="shared" si="8"/>
        <v/>
      </c>
      <c r="AC10" t="str">
        <f t="shared" si="9"/>
        <v/>
      </c>
      <c r="AD10" t="str">
        <f t="shared" si="10"/>
        <v/>
      </c>
      <c r="AE10" t="str">
        <f t="shared" si="11"/>
        <v/>
      </c>
    </row>
    <row r="11" spans="3:32" x14ac:dyDescent="0.2">
      <c r="C11" s="31" t="s">
        <v>179</v>
      </c>
      <c r="D11" s="24">
        <v>0</v>
      </c>
      <c r="F11" s="19" t="s">
        <v>107</v>
      </c>
      <c r="G11" s="27">
        <v>0</v>
      </c>
      <c r="H11" s="20" t="str">
        <f>IFERROR( IF(G11=0,"",(VLOOKUP(F11,'Ingredient master list'!$B$4:$C$577,2,FALSE()))),"")</f>
        <v/>
      </c>
      <c r="I11" s="14" t="str">
        <f>IF(OR(G11=0,H11&lt;&gt;"D"),"",MAX(I$3:I10)+1)</f>
        <v/>
      </c>
      <c r="J11" s="14" t="str">
        <f>IF(OR(G11=0,H11&lt;&gt;"V"),"",MAX(J$3:J10)+1)</f>
        <v/>
      </c>
      <c r="K11" s="14" t="str">
        <f>IF(OR(G11=0,H11&lt;&gt;"C"),"",MAX(K$3:K10)+1)</f>
        <v/>
      </c>
      <c r="L11" s="14" t="str">
        <f>IF(OR(G11=0,H11&lt;&gt;"M"),"",MAX(L$3:L10)+1)</f>
        <v/>
      </c>
      <c r="N11" t="str">
        <f t="shared" si="0"/>
        <v>Salt</v>
      </c>
      <c r="O11">
        <f t="shared" si="1"/>
        <v>6.4000000000000003E-3</v>
      </c>
      <c r="P11" t="str">
        <f t="shared" si="2"/>
        <v>D</v>
      </c>
      <c r="S11" t="str">
        <f t="shared" si="3"/>
        <v>Leek</v>
      </c>
      <c r="T11">
        <f t="shared" si="4"/>
        <v>0.06</v>
      </c>
      <c r="U11" t="str">
        <f t="shared" si="5"/>
        <v>V</v>
      </c>
      <c r="X11" t="str">
        <f t="shared" si="6"/>
        <v/>
      </c>
      <c r="Y11" t="str">
        <f t="shared" si="7"/>
        <v/>
      </c>
      <c r="Z11" t="str">
        <f t="shared" si="8"/>
        <v/>
      </c>
      <c r="AC11" t="str">
        <f t="shared" si="9"/>
        <v/>
      </c>
      <c r="AD11" t="str">
        <f t="shared" si="10"/>
        <v/>
      </c>
      <c r="AE11" t="str">
        <f t="shared" si="11"/>
        <v/>
      </c>
    </row>
    <row r="12" spans="3:32" x14ac:dyDescent="0.2">
      <c r="C12" s="31" t="s">
        <v>180</v>
      </c>
      <c r="D12" s="24">
        <v>0</v>
      </c>
      <c r="F12" s="19" t="s">
        <v>153</v>
      </c>
      <c r="G12" s="27">
        <v>0</v>
      </c>
      <c r="H12" s="20" t="str">
        <f>IFERROR( IF(G12=0,"",(VLOOKUP(F12,'Ingredient master list'!$B$4:$C$577,2,FALSE()))),"")</f>
        <v/>
      </c>
      <c r="I12" s="14" t="str">
        <f>IF(OR(G12=0,H12&lt;&gt;"D"),"",MAX(I$3:I11)+1)</f>
        <v/>
      </c>
      <c r="J12" s="14" t="str">
        <f>IF(OR(G12=0,H12&lt;&gt;"V"),"",MAX(J$3:J11)+1)</f>
        <v/>
      </c>
      <c r="K12" s="14" t="str">
        <f>IF(OR(G12=0,H12&lt;&gt;"C"),"",MAX(K$3:K11)+1)</f>
        <v/>
      </c>
      <c r="L12" s="14" t="str">
        <f>IF(OR(G12=0,H12&lt;&gt;"M"),"",MAX(L$3:L11)+1)</f>
        <v/>
      </c>
      <c r="N12" t="str">
        <f t="shared" si="0"/>
        <v>Rice</v>
      </c>
      <c r="O12">
        <f t="shared" si="1"/>
        <v>1.1100000000000001</v>
      </c>
      <c r="P12" t="str">
        <f t="shared" si="2"/>
        <v>D</v>
      </c>
      <c r="S12" t="str">
        <f t="shared" si="3"/>
        <v>Garlic</v>
      </c>
      <c r="T12">
        <f t="shared" si="4"/>
        <v>4.1000000000000002E-2</v>
      </c>
      <c r="U12" t="str">
        <f t="shared" si="5"/>
        <v>V</v>
      </c>
      <c r="X12" t="str">
        <f t="shared" si="6"/>
        <v/>
      </c>
      <c r="Y12" t="str">
        <f t="shared" si="7"/>
        <v/>
      </c>
      <c r="Z12" t="str">
        <f t="shared" si="8"/>
        <v/>
      </c>
      <c r="AC12" t="str">
        <f t="shared" si="9"/>
        <v/>
      </c>
      <c r="AD12" t="str">
        <f t="shared" si="10"/>
        <v/>
      </c>
      <c r="AE12" t="str">
        <f t="shared" si="11"/>
        <v/>
      </c>
    </row>
    <row r="13" spans="3:32" x14ac:dyDescent="0.2">
      <c r="C13" s="31" t="s">
        <v>181</v>
      </c>
      <c r="D13" s="24">
        <v>0</v>
      </c>
      <c r="F13" s="19" t="s">
        <v>98</v>
      </c>
      <c r="G13" s="27">
        <v>8</v>
      </c>
      <c r="H13" s="20" t="str">
        <f>IFERROR( IF(G13=0,"",(VLOOKUP(F13,'Ingredient master list'!$B$4:$C$577,2,FALSE()))),"")</f>
        <v>D</v>
      </c>
      <c r="I13" s="14">
        <f>IF(OR(G13=0,H13&lt;&gt;"D"),"",MAX(I$3:I12)+1)</f>
        <v>4</v>
      </c>
      <c r="J13" s="14" t="str">
        <f>IF(OR(G13=0,H13&lt;&gt;"V"),"",MAX(J$3:J12)+1)</f>
        <v/>
      </c>
      <c r="K13" s="14" t="str">
        <f>IF(OR(G13=0,H13&lt;&gt;"C"),"",MAX(K$3:K12)+1)</f>
        <v/>
      </c>
      <c r="L13" s="14" t="str">
        <f>IF(OR(G13=0,H13&lt;&gt;"M"),"",MAX(L$3:L12)+1)</f>
        <v/>
      </c>
      <c r="N13" t="str">
        <f t="shared" si="0"/>
        <v>Passata</v>
      </c>
      <c r="O13">
        <f t="shared" si="1"/>
        <v>0.24</v>
      </c>
      <c r="P13" t="str">
        <f t="shared" si="2"/>
        <v>D</v>
      </c>
      <c r="S13" t="str">
        <f t="shared" si="3"/>
        <v>Chilli</v>
      </c>
      <c r="T13">
        <f t="shared" si="4"/>
        <v>6.0000000000000001E-3</v>
      </c>
      <c r="U13" t="str">
        <f t="shared" si="5"/>
        <v>V</v>
      </c>
      <c r="X13" t="str">
        <f t="shared" si="6"/>
        <v/>
      </c>
      <c r="Y13" t="str">
        <f t="shared" si="7"/>
        <v/>
      </c>
      <c r="Z13" t="str">
        <f t="shared" si="8"/>
        <v/>
      </c>
      <c r="AC13" t="str">
        <f t="shared" si="9"/>
        <v/>
      </c>
      <c r="AD13" t="str">
        <f t="shared" si="10"/>
        <v/>
      </c>
      <c r="AE13" t="str">
        <f t="shared" si="11"/>
        <v/>
      </c>
    </row>
    <row r="14" spans="3:32" x14ac:dyDescent="0.2">
      <c r="C14" s="31" t="s">
        <v>182</v>
      </c>
      <c r="D14" s="24">
        <v>0</v>
      </c>
      <c r="F14" s="19" t="s">
        <v>105</v>
      </c>
      <c r="G14" s="27">
        <v>0</v>
      </c>
      <c r="H14" s="20" t="str">
        <f>IFERROR( IF(G14=0,"",(VLOOKUP(F14,'Ingredient master list'!$B$4:$C$577,2,FALSE()))),"")</f>
        <v/>
      </c>
      <c r="I14" s="14" t="str">
        <f>IF(OR(G14=0,H14&lt;&gt;"D"),"",MAX(I$3:I13)+1)</f>
        <v/>
      </c>
      <c r="J14" s="14" t="str">
        <f>IF(OR(G14=0,H14&lt;&gt;"V"),"",MAX(J$3:J13)+1)</f>
        <v/>
      </c>
      <c r="K14" s="14" t="str">
        <f>IF(OR(G14=0,H14&lt;&gt;"C"),"",MAX(K$3:K13)+1)</f>
        <v/>
      </c>
      <c r="L14" s="14" t="str">
        <f>IF(OR(G14=0,H14&lt;&gt;"M"),"",MAX(L$3:L13)+1)</f>
        <v/>
      </c>
      <c r="N14" t="str">
        <f t="shared" si="0"/>
        <v>Palm sugar</v>
      </c>
      <c r="O14">
        <f t="shared" si="1"/>
        <v>0.15</v>
      </c>
      <c r="P14" t="str">
        <f t="shared" si="2"/>
        <v>D</v>
      </c>
      <c r="S14" t="str">
        <f t="shared" si="3"/>
        <v>Celery</v>
      </c>
      <c r="T14">
        <f t="shared" si="4"/>
        <v>0.12</v>
      </c>
      <c r="U14" t="str">
        <f t="shared" si="5"/>
        <v>V</v>
      </c>
      <c r="X14" t="str">
        <f t="shared" si="6"/>
        <v/>
      </c>
      <c r="Y14" t="str">
        <f t="shared" si="7"/>
        <v/>
      </c>
      <c r="Z14" t="str">
        <f t="shared" si="8"/>
        <v/>
      </c>
      <c r="AC14" t="str">
        <f t="shared" si="9"/>
        <v/>
      </c>
      <c r="AD14" t="str">
        <f t="shared" si="10"/>
        <v/>
      </c>
      <c r="AE14" t="str">
        <f t="shared" si="11"/>
        <v/>
      </c>
    </row>
    <row r="15" spans="3:32" x14ac:dyDescent="0.2">
      <c r="C15" s="31" t="s">
        <v>183</v>
      </c>
      <c r="D15" s="24">
        <v>0</v>
      </c>
      <c r="F15" s="19" t="s">
        <v>17</v>
      </c>
      <c r="G15" s="27">
        <v>0</v>
      </c>
      <c r="H15" s="20" t="str">
        <f>IFERROR( IF(G15=0,"",(VLOOKUP(F15,'Ingredient master list'!$B$4:$C$577,2,FALSE()))),"")</f>
        <v/>
      </c>
      <c r="I15" s="14" t="str">
        <f>IF(OR(G15=0,H15&lt;&gt;"D"),"",MAX(I$3:I14)+1)</f>
        <v/>
      </c>
      <c r="J15" s="14" t="str">
        <f>IF(OR(G15=0,H15&lt;&gt;"V"),"",MAX(J$3:J14)+1)</f>
        <v/>
      </c>
      <c r="K15" s="14" t="str">
        <f>IF(OR(G15=0,H15&lt;&gt;"C"),"",MAX(K$3:K14)+1)</f>
        <v/>
      </c>
      <c r="L15" s="14" t="str">
        <f>IF(OR(G15=0,H15&lt;&gt;"M"),"",MAX(L$3:L14)+1)</f>
        <v/>
      </c>
      <c r="N15" t="str">
        <f t="shared" si="0"/>
        <v>Miso paste</v>
      </c>
      <c r="O15">
        <f t="shared" si="1"/>
        <v>0.12</v>
      </c>
      <c r="P15" t="str">
        <f t="shared" si="2"/>
        <v>D</v>
      </c>
      <c r="S15" t="str">
        <f t="shared" si="3"/>
        <v>Carrot</v>
      </c>
      <c r="T15">
        <f t="shared" si="4"/>
        <v>0.24</v>
      </c>
      <c r="U15" t="str">
        <f t="shared" si="5"/>
        <v>V</v>
      </c>
      <c r="X15" t="str">
        <f t="shared" si="6"/>
        <v/>
      </c>
      <c r="Y15" t="str">
        <f t="shared" si="7"/>
        <v/>
      </c>
      <c r="Z15" t="str">
        <f t="shared" si="8"/>
        <v/>
      </c>
      <c r="AC15" t="str">
        <f t="shared" si="9"/>
        <v/>
      </c>
      <c r="AD15" t="str">
        <f t="shared" si="10"/>
        <v/>
      </c>
      <c r="AE15" t="str">
        <f t="shared" si="11"/>
        <v/>
      </c>
    </row>
    <row r="16" spans="3:32" x14ac:dyDescent="0.2">
      <c r="C16" s="31" t="s">
        <v>159</v>
      </c>
      <c r="D16" s="24">
        <v>0</v>
      </c>
      <c r="F16" s="19" t="s">
        <v>36</v>
      </c>
      <c r="G16" s="27">
        <v>0</v>
      </c>
      <c r="H16" s="20" t="str">
        <f>IFERROR( IF(G16=0,"",(VLOOKUP(F16,'Ingredient master list'!$B$4:$C$577,2,FALSE()))),"")</f>
        <v/>
      </c>
      <c r="I16" s="14" t="str">
        <f>IF(OR(G16=0,H16&lt;&gt;"D"),"",MAX(I$3:I15)+1)</f>
        <v/>
      </c>
      <c r="J16" s="14" t="str">
        <f>IF(OR(G16=0,H16&lt;&gt;"V"),"",MAX(J$3:J15)+1)</f>
        <v/>
      </c>
      <c r="K16" s="14" t="str">
        <f>IF(OR(G16=0,H16&lt;&gt;"C"),"",MAX(K$3:K15)+1)</f>
        <v/>
      </c>
      <c r="L16" s="14" t="str">
        <f>IF(OR(G16=0,H16&lt;&gt;"M"),"",MAX(L$3:L15)+1)</f>
        <v/>
      </c>
      <c r="N16" t="str">
        <f t="shared" si="0"/>
        <v>Macaroni</v>
      </c>
      <c r="O16">
        <f t="shared" si="1"/>
        <v>0.3</v>
      </c>
      <c r="P16" t="str">
        <f t="shared" si="2"/>
        <v>D</v>
      </c>
      <c r="S16" t="str">
        <f t="shared" si="3"/>
        <v>Broccoli</v>
      </c>
      <c r="T16">
        <f t="shared" si="4"/>
        <v>0.77</v>
      </c>
      <c r="U16" t="str">
        <f t="shared" si="5"/>
        <v>V</v>
      </c>
      <c r="X16" t="str">
        <f t="shared" si="6"/>
        <v/>
      </c>
      <c r="Y16" t="str">
        <f t="shared" si="7"/>
        <v/>
      </c>
      <c r="Z16" t="str">
        <f t="shared" si="8"/>
        <v/>
      </c>
      <c r="AC16" t="str">
        <f t="shared" si="9"/>
        <v/>
      </c>
      <c r="AD16" t="str">
        <f t="shared" si="10"/>
        <v/>
      </c>
      <c r="AE16" t="str">
        <f t="shared" si="11"/>
        <v/>
      </c>
    </row>
    <row r="17" spans="3:31" x14ac:dyDescent="0.2">
      <c r="C17" s="31" t="s">
        <v>154</v>
      </c>
      <c r="D17" s="24">
        <v>0</v>
      </c>
      <c r="F17" s="19" t="s">
        <v>54</v>
      </c>
      <c r="G17" s="27">
        <v>0</v>
      </c>
      <c r="H17" s="20" t="str">
        <f>IFERROR( IF(G17=0,"",(VLOOKUP(F17,'Ingredient master list'!$B$4:$C$577,2,FALSE()))),"")</f>
        <v/>
      </c>
      <c r="I17" s="14" t="str">
        <f>IF(OR(G17=0,H17&lt;&gt;"D"),"",MAX(I$3:I16)+1)</f>
        <v/>
      </c>
      <c r="J17" s="14" t="str">
        <f>IF(OR(G17=0,H17&lt;&gt;"V"),"",MAX(J$3:J16)+1)</f>
        <v/>
      </c>
      <c r="K17" s="14" t="str">
        <f>IF(OR(G17=0,H17&lt;&gt;"C"),"",MAX(K$3:K16)+1)</f>
        <v/>
      </c>
      <c r="L17" s="14" t="str">
        <f>IF(OR(G17=0,H17&lt;&gt;"M"),"",MAX(L$3:L16)+1)</f>
        <v/>
      </c>
      <c r="N17" t="str">
        <f t="shared" si="0"/>
        <v>Lasagne sheets</v>
      </c>
      <c r="O17">
        <f t="shared" si="1"/>
        <v>0.32</v>
      </c>
      <c r="P17" t="str">
        <f t="shared" si="2"/>
        <v>D</v>
      </c>
      <c r="S17" t="str">
        <f t="shared" si="3"/>
        <v/>
      </c>
      <c r="T17" t="str">
        <f t="shared" si="4"/>
        <v/>
      </c>
      <c r="U17" t="str">
        <f t="shared" si="5"/>
        <v/>
      </c>
      <c r="X17" t="str">
        <f t="shared" si="6"/>
        <v/>
      </c>
      <c r="Y17" t="str">
        <f t="shared" si="7"/>
        <v/>
      </c>
      <c r="Z17" t="str">
        <f t="shared" si="8"/>
        <v/>
      </c>
      <c r="AC17" t="str">
        <f t="shared" si="9"/>
        <v/>
      </c>
      <c r="AD17" t="str">
        <f t="shared" si="10"/>
        <v/>
      </c>
      <c r="AE17" t="str">
        <f t="shared" si="11"/>
        <v/>
      </c>
    </row>
    <row r="18" spans="3:31" x14ac:dyDescent="0.2">
      <c r="C18" s="31" t="s">
        <v>184</v>
      </c>
      <c r="D18" s="24">
        <v>0</v>
      </c>
      <c r="F18" s="19" t="s">
        <v>63</v>
      </c>
      <c r="G18" s="27">
        <v>0</v>
      </c>
      <c r="H18" s="20" t="str">
        <f>IFERROR( IF(G18=0,"",(VLOOKUP(F18,'Ingredient master list'!$B$4:$C$577,2,FALSE()))),"")</f>
        <v/>
      </c>
      <c r="I18" s="14" t="str">
        <f>IF(OR(G18=0,H18&lt;&gt;"D"),"",MAX(I$3:I17)+1)</f>
        <v/>
      </c>
      <c r="J18" s="14" t="str">
        <f>IF(OR(G18=0,H18&lt;&gt;"V"),"",MAX(J$3:J17)+1)</f>
        <v/>
      </c>
      <c r="K18" s="14" t="str">
        <f>IF(OR(G18=0,H18&lt;&gt;"C"),"",MAX(K$3:K17)+1)</f>
        <v/>
      </c>
      <c r="L18" s="14" t="str">
        <f>IF(OR(G18=0,H18&lt;&gt;"M"),"",MAX(L$3:L17)+1)</f>
        <v/>
      </c>
      <c r="N18" t="str">
        <f t="shared" si="0"/>
        <v>Korma Paste</v>
      </c>
      <c r="O18">
        <f t="shared" si="1"/>
        <v>1.2E-2</v>
      </c>
      <c r="P18" t="str">
        <f t="shared" si="2"/>
        <v>D</v>
      </c>
      <c r="S18" t="str">
        <f t="shared" si="3"/>
        <v/>
      </c>
      <c r="T18" t="str">
        <f t="shared" si="4"/>
        <v/>
      </c>
      <c r="U18" t="str">
        <f t="shared" si="5"/>
        <v/>
      </c>
      <c r="AC18" t="str">
        <f t="shared" si="9"/>
        <v/>
      </c>
      <c r="AD18" t="str">
        <f t="shared" si="10"/>
        <v/>
      </c>
      <c r="AE18" t="str">
        <f t="shared" si="11"/>
        <v/>
      </c>
    </row>
    <row r="19" spans="3:31" x14ac:dyDescent="0.2">
      <c r="C19" s="31" t="s">
        <v>185</v>
      </c>
      <c r="D19" s="24">
        <v>0</v>
      </c>
      <c r="F19" s="19" t="s">
        <v>86</v>
      </c>
      <c r="G19" s="27">
        <v>0</v>
      </c>
      <c r="H19" s="20" t="str">
        <f>IFERROR( IF(G19=0,"",(VLOOKUP(F19,'Ingredient master list'!$B$4:$C$577,2,FALSE()))),"")</f>
        <v/>
      </c>
      <c r="I19" s="14" t="str">
        <f>IF(OR(G19=0,H19&lt;&gt;"D"),"",MAX(I$3:I18)+1)</f>
        <v/>
      </c>
      <c r="J19" s="14" t="str">
        <f>IF(OR(G19=0,H19&lt;&gt;"V"),"",MAX(J$3:J18)+1)</f>
        <v/>
      </c>
      <c r="K19" s="14" t="str">
        <f>IF(OR(G19=0,H19&lt;&gt;"C"),"",MAX(K$3:K18)+1)</f>
        <v/>
      </c>
      <c r="L19" s="14" t="str">
        <f>IF(OR(G19=0,H19&lt;&gt;"M"),"",MAX(L$3:L18)+1)</f>
        <v/>
      </c>
      <c r="N19" t="str">
        <f t="shared" si="0"/>
        <v>Flour</v>
      </c>
      <c r="O19">
        <f t="shared" si="1"/>
        <v>0.153</v>
      </c>
      <c r="P19" t="str">
        <f t="shared" si="2"/>
        <v>D</v>
      </c>
      <c r="S19" t="str">
        <f t="shared" si="3"/>
        <v/>
      </c>
      <c r="T19" t="str">
        <f t="shared" si="4"/>
        <v/>
      </c>
      <c r="U19" t="str">
        <f t="shared" si="5"/>
        <v/>
      </c>
      <c r="AC19" t="str">
        <f t="shared" si="9"/>
        <v/>
      </c>
      <c r="AD19" t="str">
        <f t="shared" si="10"/>
        <v/>
      </c>
      <c r="AE19" t="str">
        <f t="shared" si="11"/>
        <v/>
      </c>
    </row>
    <row r="20" spans="3:31" x14ac:dyDescent="0.2">
      <c r="C20" s="31" t="s">
        <v>186</v>
      </c>
      <c r="D20" s="24">
        <v>0</v>
      </c>
      <c r="F20" s="19" t="s">
        <v>81</v>
      </c>
      <c r="G20" s="27">
        <v>3</v>
      </c>
      <c r="H20" s="20" t="str">
        <f>IFERROR( IF(G20=0,"",(VLOOKUP(F20,'Ingredient master list'!$B$4:$C$577,2,FALSE()))),"")</f>
        <v>D</v>
      </c>
      <c r="I20" s="14">
        <f>IF(OR(G20=0,H20&lt;&gt;"D"),"",MAX(I$3:I19)+1)</f>
        <v>5</v>
      </c>
      <c r="J20" s="14" t="str">
        <f>IF(OR(G20=0,H20&lt;&gt;"V"),"",MAX(J$3:J19)+1)</f>
        <v/>
      </c>
      <c r="K20" s="14" t="str">
        <f>IF(OR(G20=0,H20&lt;&gt;"C"),"",MAX(K$3:K19)+1)</f>
        <v/>
      </c>
      <c r="L20" s="14" t="str">
        <f>IF(OR(G20=0,H20&lt;&gt;"M"),"",MAX(L$3:L19)+1)</f>
        <v/>
      </c>
      <c r="N20" t="str">
        <f t="shared" si="0"/>
        <v>Fettucine</v>
      </c>
      <c r="O20">
        <f t="shared" si="1"/>
        <v>0.16600000000000001</v>
      </c>
      <c r="P20" t="str">
        <f t="shared" si="2"/>
        <v>D</v>
      </c>
      <c r="S20" t="str">
        <f t="shared" si="3"/>
        <v/>
      </c>
      <c r="T20" t="str">
        <f t="shared" si="4"/>
        <v/>
      </c>
      <c r="U20" t="str">
        <f t="shared" si="5"/>
        <v/>
      </c>
      <c r="AC20" t="str">
        <f t="shared" si="9"/>
        <v/>
      </c>
      <c r="AD20" t="str">
        <f t="shared" si="10"/>
        <v/>
      </c>
      <c r="AE20" t="str">
        <f t="shared" si="11"/>
        <v/>
      </c>
    </row>
    <row r="21" spans="3:31" x14ac:dyDescent="0.2">
      <c r="C21" s="31" t="s">
        <v>140</v>
      </c>
      <c r="D21" s="24">
        <v>0</v>
      </c>
      <c r="F21" s="19" t="s">
        <v>62</v>
      </c>
      <c r="G21" s="27">
        <v>0</v>
      </c>
      <c r="H21" s="20" t="str">
        <f>IFERROR( IF(G21=0,"",(VLOOKUP(F21,'Ingredient master list'!$B$4:$C$577,2,FALSE()))),"")</f>
        <v/>
      </c>
      <c r="I21" s="14" t="str">
        <f>IF(OR(G21=0,H21&lt;&gt;"D"),"",MAX(I$3:I20)+1)</f>
        <v/>
      </c>
      <c r="J21" s="14" t="str">
        <f>IF(OR(G21=0,H21&lt;&gt;"V"),"",MAX(J$3:J20)+1)</f>
        <v/>
      </c>
      <c r="K21" s="14" t="str">
        <f>IF(OR(G21=0,H21&lt;&gt;"C"),"",MAX(K$3:K20)+1)</f>
        <v/>
      </c>
      <c r="L21" s="14" t="str">
        <f>IF(OR(G21=0,H21&lt;&gt;"M"),"",MAX(L$3:L20)+1)</f>
        <v/>
      </c>
      <c r="N21" t="str">
        <f t="shared" si="0"/>
        <v>Chicken stock, powder</v>
      </c>
      <c r="O21">
        <f t="shared" si="1"/>
        <v>2.0000000000000001E-4</v>
      </c>
      <c r="P21" t="str">
        <f t="shared" si="2"/>
        <v>D</v>
      </c>
      <c r="S21" t="str">
        <f t="shared" si="3"/>
        <v/>
      </c>
      <c r="T21" t="str">
        <f t="shared" si="4"/>
        <v/>
      </c>
      <c r="U21" t="str">
        <f t="shared" si="5"/>
        <v/>
      </c>
      <c r="AC21" t="str">
        <f t="shared" si="9"/>
        <v/>
      </c>
      <c r="AD21" t="str">
        <f t="shared" si="10"/>
        <v/>
      </c>
      <c r="AE21" t="str">
        <f t="shared" si="11"/>
        <v/>
      </c>
    </row>
    <row r="22" spans="3:31" x14ac:dyDescent="0.2">
      <c r="C22" s="31" t="s">
        <v>138</v>
      </c>
      <c r="D22" s="24">
        <v>0</v>
      </c>
      <c r="F22" s="19" t="s">
        <v>40</v>
      </c>
      <c r="G22" s="27">
        <v>0</v>
      </c>
      <c r="H22" s="20" t="str">
        <f>IFERROR( IF(G22=0,"",(VLOOKUP(F22,'Ingredient master list'!$B$4:$C$577,2,FALSE()))),"")</f>
        <v/>
      </c>
      <c r="I22" s="14" t="str">
        <f>IF(OR(G22=0,H22&lt;&gt;"D"),"",MAX(I$3:I21)+1)</f>
        <v/>
      </c>
      <c r="J22" s="14" t="str">
        <f>IF(OR(G22=0,H22&lt;&gt;"V"),"",MAX(J$3:J21)+1)</f>
        <v/>
      </c>
      <c r="K22" s="14" t="str">
        <f>IF(OR(G22=0,H22&lt;&gt;"C"),"",MAX(K$3:K21)+1)</f>
        <v/>
      </c>
      <c r="L22" s="14" t="str">
        <f>IF(OR(G22=0,H22&lt;&gt;"M"),"",MAX(L$3:L21)+1)</f>
        <v/>
      </c>
      <c r="N22" t="str">
        <f t="shared" si="0"/>
        <v>Chick peas</v>
      </c>
      <c r="O22">
        <f t="shared" si="1"/>
        <v>0.36</v>
      </c>
      <c r="P22" t="str">
        <f t="shared" si="2"/>
        <v>D</v>
      </c>
      <c r="S22" t="str">
        <f t="shared" si="3"/>
        <v/>
      </c>
      <c r="T22" t="str">
        <f t="shared" si="4"/>
        <v/>
      </c>
      <c r="U22" t="str">
        <f t="shared" si="5"/>
        <v/>
      </c>
      <c r="AC22" t="str">
        <f t="shared" si="9"/>
        <v/>
      </c>
      <c r="AD22" t="str">
        <f t="shared" si="10"/>
        <v/>
      </c>
      <c r="AE22" t="str">
        <f t="shared" si="11"/>
        <v/>
      </c>
    </row>
    <row r="23" spans="3:31" x14ac:dyDescent="0.2">
      <c r="C23" s="31" t="s">
        <v>136</v>
      </c>
      <c r="D23" s="24">
        <v>0</v>
      </c>
      <c r="F23" s="19" t="s">
        <v>52</v>
      </c>
      <c r="G23" s="27">
        <v>0</v>
      </c>
      <c r="H23" s="20" t="str">
        <f>IFERROR( IF(G23=0,"",(VLOOKUP(F23,'Ingredient master list'!$B$4:$C$577,2,FALSE()))),"")</f>
        <v/>
      </c>
      <c r="I23" s="14" t="str">
        <f>IF(OR(G23=0,H23&lt;&gt;"D"),"",MAX(I$3:I22)+1)</f>
        <v/>
      </c>
      <c r="J23" s="14" t="str">
        <f>IF(OR(G23=0,H23&lt;&gt;"V"),"",MAX(J$3:J22)+1)</f>
        <v/>
      </c>
      <c r="K23" s="14" t="str">
        <f>IF(OR(G23=0,H23&lt;&gt;"C"),"",MAX(K$3:K22)+1)</f>
        <v/>
      </c>
      <c r="L23" s="14" t="str">
        <f>IF(OR(G23=0,H23&lt;&gt;"M"),"",MAX(L$3:L22)+1)</f>
        <v/>
      </c>
      <c r="N23" t="str">
        <f t="shared" si="0"/>
        <v>Black bean sauce</v>
      </c>
      <c r="O23">
        <f t="shared" si="1"/>
        <v>0.06</v>
      </c>
      <c r="P23" t="str">
        <f t="shared" si="2"/>
        <v>D</v>
      </c>
    </row>
    <row r="24" spans="3:31" x14ac:dyDescent="0.2">
      <c r="C24" s="31" t="s">
        <v>187</v>
      </c>
      <c r="D24" s="24">
        <v>0</v>
      </c>
      <c r="F24" s="19" t="s">
        <v>59</v>
      </c>
      <c r="G24" s="27">
        <v>0</v>
      </c>
      <c r="H24" s="20" t="str">
        <f>IFERROR( IF(G24=0,"",(VLOOKUP(F24,'Ingredient master list'!$B$4:$C$577,2,FALSE()))),"")</f>
        <v/>
      </c>
      <c r="I24" s="14" t="str">
        <f>IF(OR(G24=0,H24&lt;&gt;"D"),"",MAX(I$3:I23)+1)</f>
        <v/>
      </c>
      <c r="J24" s="14" t="str">
        <f>IF(OR(G24=0,H24&lt;&gt;"V"),"",MAX(J$3:J23)+1)</f>
        <v/>
      </c>
      <c r="K24" s="14" t="str">
        <f>IF(OR(G24=0,H24&lt;&gt;"C"),"",MAX(K$3:K23)+1)</f>
        <v/>
      </c>
      <c r="L24" s="14" t="str">
        <f>IF(OR(G24=0,H24&lt;&gt;"M"),"",MAX(L$3:L23)+1)</f>
        <v/>
      </c>
      <c r="N24" t="str">
        <f t="shared" si="0"/>
        <v>Beef stock, liquid</v>
      </c>
      <c r="O24">
        <f t="shared" si="1"/>
        <v>0.16</v>
      </c>
      <c r="P24" t="str">
        <f t="shared" si="2"/>
        <v>D</v>
      </c>
    </row>
    <row r="25" spans="3:31" x14ac:dyDescent="0.2">
      <c r="C25" s="31" t="s">
        <v>188</v>
      </c>
      <c r="D25" s="24">
        <v>0</v>
      </c>
      <c r="F25" s="19" t="s">
        <v>60</v>
      </c>
      <c r="G25" s="27">
        <v>0</v>
      </c>
      <c r="H25" s="20" t="str">
        <f>IFERROR( IF(G25=0,"",(VLOOKUP(F25,'Ingredient master list'!$B$4:$C$577,2,FALSE()))),"")</f>
        <v/>
      </c>
      <c r="I25" s="14" t="str">
        <f>IF(OR(G25=0,H25&lt;&gt;"D"),"",MAX(I$3:I24)+1)</f>
        <v/>
      </c>
      <c r="J25" s="14" t="str">
        <f>IF(OR(G25=0,H25&lt;&gt;"V"),"",MAX(J$3:J24)+1)</f>
        <v/>
      </c>
      <c r="K25" s="14" t="str">
        <f>IF(OR(G25=0,H25&lt;&gt;"C"),"",MAX(K$3:K24)+1)</f>
        <v/>
      </c>
      <c r="L25" s="14" t="str">
        <f>IF(OR(G25=0,H25&lt;&gt;"M"),"",MAX(L$3:L24)+1)</f>
        <v/>
      </c>
      <c r="N25" t="str">
        <f t="shared" si="0"/>
        <v/>
      </c>
      <c r="O25" t="str">
        <f t="shared" si="1"/>
        <v/>
      </c>
      <c r="P25" t="str">
        <f t="shared" si="2"/>
        <v/>
      </c>
    </row>
    <row r="26" spans="3:31" x14ac:dyDescent="0.2">
      <c r="C26" s="31" t="s">
        <v>128</v>
      </c>
      <c r="D26" s="24">
        <v>0</v>
      </c>
      <c r="F26" s="19" t="s">
        <v>61</v>
      </c>
      <c r="G26" s="27">
        <v>0</v>
      </c>
      <c r="H26" s="20" t="str">
        <f>IFERROR( IF(G26=0,"",(VLOOKUP(F26,'Ingredient master list'!$B$4:$C$577,2,FALSE()))),"")</f>
        <v/>
      </c>
      <c r="I26" s="14" t="str">
        <f>IF(OR(G26=0,H26&lt;&gt;"D"),"",MAX(I$3:I25)+1)</f>
        <v/>
      </c>
      <c r="J26" s="14" t="str">
        <f>IF(OR(G26=0,H26&lt;&gt;"V"),"",MAX(J$3:J25)+1)</f>
        <v/>
      </c>
      <c r="K26" s="14" t="str">
        <f>IF(OR(G26=0,H26&lt;&gt;"C"),"",MAX(K$3:K25)+1)</f>
        <v/>
      </c>
      <c r="L26" s="14" t="str">
        <f>IF(OR(G26=0,H26&lt;&gt;"M"),"",MAX(L$3:L25)+1)</f>
        <v/>
      </c>
      <c r="N26" t="str">
        <f t="shared" si="0"/>
        <v/>
      </c>
      <c r="O26" t="str">
        <f t="shared" si="1"/>
        <v/>
      </c>
      <c r="P26" t="str">
        <f t="shared" si="2"/>
        <v/>
      </c>
    </row>
    <row r="27" spans="3:31" x14ac:dyDescent="0.2">
      <c r="C27" s="31" t="s">
        <v>122</v>
      </c>
      <c r="D27" s="24">
        <v>0</v>
      </c>
      <c r="F27" s="19" t="s">
        <v>50</v>
      </c>
      <c r="G27" s="27">
        <v>0</v>
      </c>
      <c r="H27" s="20" t="str">
        <f>IFERROR( IF(G27=0,"",(VLOOKUP(F27,'Ingredient master list'!$B$4:$C$577,2,FALSE()))),"")</f>
        <v/>
      </c>
      <c r="I27" s="14" t="str">
        <f>IF(OR(G27=0,H27&lt;&gt;"D"),"",MAX(I$3:I26)+1)</f>
        <v/>
      </c>
      <c r="J27" s="14" t="str">
        <f>IF(OR(G27=0,H27&lt;&gt;"V"),"",MAX(J$3:J26)+1)</f>
        <v/>
      </c>
      <c r="K27" s="14" t="str">
        <f>IF(OR(G27=0,H27&lt;&gt;"C"),"",MAX(K$3:K26)+1)</f>
        <v/>
      </c>
      <c r="L27" s="14" t="str">
        <f>IF(OR(G27=0,H27&lt;&gt;"M"),"",MAX(L$3:L26)+1)</f>
        <v/>
      </c>
      <c r="N27" t="str">
        <f t="shared" si="0"/>
        <v/>
      </c>
      <c r="O27" t="str">
        <f t="shared" si="1"/>
        <v/>
      </c>
      <c r="P27" t="str">
        <f t="shared" si="2"/>
        <v/>
      </c>
    </row>
    <row r="28" spans="3:31" x14ac:dyDescent="0.2">
      <c r="C28" s="31" t="s">
        <v>189</v>
      </c>
      <c r="D28" s="24">
        <v>0</v>
      </c>
      <c r="F28" s="19" t="s">
        <v>41</v>
      </c>
      <c r="G28" s="27">
        <v>0</v>
      </c>
      <c r="H28" s="20" t="str">
        <f>IFERROR( IF(G28=0,"",(VLOOKUP(F28,'Ingredient master list'!$B$4:$C$577,2,FALSE()))),"")</f>
        <v/>
      </c>
      <c r="I28" s="14" t="str">
        <f>IF(OR(G28=0,H28&lt;&gt;"D"),"",MAX(I$3:I27)+1)</f>
        <v/>
      </c>
      <c r="J28" s="14" t="str">
        <f>IF(OR(G28=0,H28&lt;&gt;"V"),"",MAX(J$3:J27)+1)</f>
        <v/>
      </c>
      <c r="K28" s="14" t="str">
        <f>IF(OR(G28=0,H28&lt;&gt;"C"),"",MAX(K$3:K27)+1)</f>
        <v/>
      </c>
      <c r="L28" s="14" t="str">
        <f>IF(OR(G28=0,H28&lt;&gt;"M"),"",MAX(L$3:L27)+1)</f>
        <v/>
      </c>
      <c r="N28" t="str">
        <f t="shared" si="0"/>
        <v/>
      </c>
      <c r="O28" t="str">
        <f t="shared" si="1"/>
        <v/>
      </c>
      <c r="P28" t="str">
        <f t="shared" si="2"/>
        <v/>
      </c>
    </row>
    <row r="29" spans="3:31" x14ac:dyDescent="0.2">
      <c r="C29" s="31" t="s">
        <v>100</v>
      </c>
      <c r="D29" s="24">
        <v>0</v>
      </c>
      <c r="F29" s="19" t="s">
        <v>109</v>
      </c>
      <c r="G29" s="27">
        <v>0</v>
      </c>
      <c r="H29" s="20" t="str">
        <f>IFERROR( IF(G29=0,"",(VLOOKUP(F29,'Ingredient master list'!$B$4:$C$577,2,FALSE()))),"")</f>
        <v/>
      </c>
      <c r="I29" s="14" t="str">
        <f>IF(OR(G29=0,H29&lt;&gt;"D"),"",MAX(I$3:I28)+1)</f>
        <v/>
      </c>
      <c r="J29" s="14" t="str">
        <f>IF(OR(G29=0,H29&lt;&gt;"V"),"",MAX(J$3:J28)+1)</f>
        <v/>
      </c>
      <c r="K29" s="14" t="str">
        <f>IF(OR(G29=0,H29&lt;&gt;"C"),"",MAX(K$3:K28)+1)</f>
        <v/>
      </c>
      <c r="L29" s="14" t="str">
        <f>IF(OR(G29=0,H29&lt;&gt;"M"),"",MAX(L$3:L28)+1)</f>
        <v/>
      </c>
      <c r="N29" t="str">
        <f t="shared" si="0"/>
        <v/>
      </c>
      <c r="O29" t="str">
        <f t="shared" si="1"/>
        <v/>
      </c>
      <c r="P29" t="str">
        <f t="shared" si="2"/>
        <v/>
      </c>
    </row>
    <row r="30" spans="3:31" x14ac:dyDescent="0.2">
      <c r="C30" s="31" t="s">
        <v>190</v>
      </c>
      <c r="D30" s="24">
        <v>0</v>
      </c>
      <c r="F30" s="19" t="s">
        <v>90</v>
      </c>
      <c r="G30" s="27">
        <v>30</v>
      </c>
      <c r="H30" s="20" t="str">
        <f>IFERROR( IF(G30=0,"",(VLOOKUP(F30,'Ingredient master list'!$B$4:$C$577,2,FALSE()))),"")</f>
        <v>D</v>
      </c>
      <c r="I30" s="14">
        <f>IF(OR(G30=0,H30&lt;&gt;"D"),"",MAX(I$3:I29)+1)</f>
        <v>6</v>
      </c>
      <c r="J30" s="14" t="str">
        <f>IF(OR(G30=0,H30&lt;&gt;"V"),"",MAX(J$3:J29)+1)</f>
        <v/>
      </c>
      <c r="K30" s="14" t="str">
        <f>IF(OR(G30=0,H30&lt;&gt;"C"),"",MAX(K$3:K29)+1)</f>
        <v/>
      </c>
      <c r="L30" s="14" t="str">
        <f>IF(OR(G30=0,H30&lt;&gt;"M"),"",MAX(L$3:L29)+1)</f>
        <v/>
      </c>
      <c r="N30" t="str">
        <f t="shared" si="0"/>
        <v/>
      </c>
      <c r="O30" t="str">
        <f t="shared" si="1"/>
        <v/>
      </c>
      <c r="P30" t="str">
        <f t="shared" si="2"/>
        <v/>
      </c>
    </row>
    <row r="31" spans="3:31" x14ac:dyDescent="0.2">
      <c r="C31" s="31" t="s">
        <v>191</v>
      </c>
      <c r="D31" s="24">
        <v>0</v>
      </c>
      <c r="F31" s="19" t="s">
        <v>147</v>
      </c>
      <c r="G31" s="27">
        <v>0</v>
      </c>
      <c r="H31" s="20" t="str">
        <f>IFERROR( IF(G31=0,"",(VLOOKUP(F31,'Ingredient master list'!$B$4:$C$577,2,FALSE()))),"")</f>
        <v/>
      </c>
      <c r="I31" s="14" t="str">
        <f>IF(OR(G31=0,H31&lt;&gt;"D"),"",MAX(I$3:I30)+1)</f>
        <v/>
      </c>
      <c r="J31" s="14" t="str">
        <f>IF(OR(G31=0,H31&lt;&gt;"V"),"",MAX(J$3:J30)+1)</f>
        <v/>
      </c>
      <c r="K31" s="14" t="str">
        <f>IF(OR(G31=0,H31&lt;&gt;"C"),"",MAX(K$3:K30)+1)</f>
        <v/>
      </c>
      <c r="L31" s="14" t="str">
        <f>IF(OR(G31=0,H31&lt;&gt;"M"),"",MAX(L$3:L30)+1)</f>
        <v/>
      </c>
      <c r="N31" t="str">
        <f t="shared" si="0"/>
        <v/>
      </c>
      <c r="O31" t="str">
        <f t="shared" si="1"/>
        <v/>
      </c>
      <c r="P31" t="str">
        <f t="shared" si="2"/>
        <v/>
      </c>
    </row>
    <row r="32" spans="3:31" x14ac:dyDescent="0.2">
      <c r="C32" s="31" t="s">
        <v>192</v>
      </c>
      <c r="D32" s="24">
        <v>0</v>
      </c>
      <c r="F32" s="19" t="s">
        <v>132</v>
      </c>
      <c r="G32" s="27">
        <v>12</v>
      </c>
      <c r="H32" s="20" t="str">
        <f>IFERROR( IF(G32=0,"",(VLOOKUP(F32,'Ingredient master list'!$B$4:$C$577,2,FALSE()))),"")</f>
        <v>D</v>
      </c>
      <c r="I32" s="14">
        <f>IF(OR(G32=0,H32&lt;&gt;"D"),"",MAX(I$3:I31)+1)</f>
        <v>7</v>
      </c>
      <c r="J32" s="14" t="str">
        <f>IF(OR(G32=0,H32&lt;&gt;"V"),"",MAX(J$3:J31)+1)</f>
        <v/>
      </c>
      <c r="K32" s="14" t="str">
        <f>IF(OR(G32=0,H32&lt;&gt;"C"),"",MAX(K$3:K31)+1)</f>
        <v/>
      </c>
      <c r="L32" s="14" t="str">
        <f>IF(OR(G32=0,H32&lt;&gt;"M"),"",MAX(L$3:L31)+1)</f>
        <v/>
      </c>
      <c r="N32" t="str">
        <f t="shared" si="0"/>
        <v/>
      </c>
      <c r="O32" t="str">
        <f t="shared" si="1"/>
        <v/>
      </c>
      <c r="P32" t="str">
        <f t="shared" si="2"/>
        <v/>
      </c>
    </row>
    <row r="33" spans="3:21" x14ac:dyDescent="0.2">
      <c r="C33" s="31" t="s">
        <v>80</v>
      </c>
      <c r="D33" s="24">
        <v>0</v>
      </c>
      <c r="F33" s="19" t="s">
        <v>119</v>
      </c>
      <c r="G33" s="27">
        <v>0</v>
      </c>
      <c r="H33" s="20" t="str">
        <f>IFERROR( IF(G33=0,"",(VLOOKUP(F33,'Ingredient master list'!$B$4:$C$577,2,FALSE()))),"")</f>
        <v/>
      </c>
      <c r="I33" s="14" t="str">
        <f>IF(OR(G33=0,H33&lt;&gt;"D"),"",MAX(I$3:I32)+1)</f>
        <v/>
      </c>
      <c r="J33" s="14" t="str">
        <f>IF(OR(G33=0,H33&lt;&gt;"V"),"",MAX(J$3:J32)+1)</f>
        <v/>
      </c>
      <c r="K33" s="14" t="str">
        <f>IF(OR(G33=0,H33&lt;&gt;"C"),"",MAX(K$3:K32)+1)</f>
        <v/>
      </c>
      <c r="L33" s="14" t="str">
        <f>IF(OR(G33=0,H33&lt;&gt;"M"),"",MAX(L$3:L32)+1)</f>
        <v/>
      </c>
      <c r="N33" t="str">
        <f t="shared" si="0"/>
        <v/>
      </c>
      <c r="O33" t="str">
        <f t="shared" si="1"/>
        <v/>
      </c>
      <c r="P33" t="str">
        <f t="shared" si="2"/>
        <v/>
      </c>
    </row>
    <row r="34" spans="3:21" x14ac:dyDescent="0.2">
      <c r="C34" s="31" t="s">
        <v>193</v>
      </c>
      <c r="D34" s="24">
        <v>0</v>
      </c>
      <c r="F34" s="19" t="s">
        <v>78</v>
      </c>
      <c r="G34" s="27">
        <v>6.4</v>
      </c>
      <c r="H34" s="20" t="str">
        <f>IFERROR( IF(G34=0,"",(VLOOKUP(F34,'Ingredient master list'!$B$4:$C$577,2,FALSE()))),"")</f>
        <v>D</v>
      </c>
      <c r="I34" s="14">
        <f>IF(OR(G34=0,H34&lt;&gt;"D"),"",MAX(I$3:I33)+1)</f>
        <v>8</v>
      </c>
      <c r="J34" s="14" t="str">
        <f>IF(OR(G34=0,H34&lt;&gt;"V"),"",MAX(J$3:J33)+1)</f>
        <v/>
      </c>
      <c r="K34" s="14" t="str">
        <f>IF(OR(G34=0,H34&lt;&gt;"C"),"",MAX(K$3:K33)+1)</f>
        <v/>
      </c>
      <c r="L34" s="14" t="str">
        <f>IF(OR(G34=0,H34&lt;&gt;"M"),"",MAX(L$3:L33)+1)</f>
        <v/>
      </c>
      <c r="N34" t="str">
        <f t="shared" si="0"/>
        <v/>
      </c>
      <c r="O34" t="str">
        <f t="shared" si="1"/>
        <v/>
      </c>
      <c r="P34" t="str">
        <f t="shared" si="2"/>
        <v/>
      </c>
    </row>
    <row r="35" spans="3:21" x14ac:dyDescent="0.2">
      <c r="C35" s="31" t="s">
        <v>194</v>
      </c>
      <c r="D35" s="24">
        <v>0</v>
      </c>
      <c r="F35" s="19" t="s">
        <v>25</v>
      </c>
      <c r="G35" s="27">
        <v>0</v>
      </c>
      <c r="H35" s="20" t="str">
        <f>IFERROR( IF(G35=0,"",(VLOOKUP(F35,'Ingredient master list'!$B$4:$C$577,2,FALSE()))),"")</f>
        <v/>
      </c>
      <c r="I35" s="14" t="str">
        <f>IF(OR(G35=0,H35&lt;&gt;"D"),"",MAX(I$3:I34)+1)</f>
        <v/>
      </c>
      <c r="J35" s="14" t="str">
        <f>IF(OR(G35=0,H35&lt;&gt;"V"),"",MAX(J$3:J34)+1)</f>
        <v/>
      </c>
      <c r="K35" s="14" t="str">
        <f>IF(OR(G35=0,H35&lt;&gt;"C"),"",MAX(K$3:K34)+1)</f>
        <v/>
      </c>
      <c r="L35" s="14" t="str">
        <f>IF(OR(G35=0,H35&lt;&gt;"M"),"",MAX(L$3:L34)+1)</f>
        <v/>
      </c>
      <c r="N35" t="str">
        <f t="shared" si="0"/>
        <v/>
      </c>
      <c r="O35" t="str">
        <f t="shared" si="1"/>
        <v/>
      </c>
      <c r="P35" t="str">
        <f t="shared" si="2"/>
        <v/>
      </c>
    </row>
    <row r="36" spans="3:21" x14ac:dyDescent="0.2">
      <c r="C36" s="31" t="s">
        <v>103</v>
      </c>
      <c r="D36" s="32">
        <v>0</v>
      </c>
      <c r="F36" s="19" t="s">
        <v>42</v>
      </c>
      <c r="G36" s="27">
        <v>1110</v>
      </c>
      <c r="H36" s="20" t="str">
        <f>IFERROR( IF(G36=0,"",(VLOOKUP(F36,'Ingredient master list'!$B$4:$C$577,2,FALSE()))),"")</f>
        <v>D</v>
      </c>
      <c r="I36" s="14">
        <f>IF(OR(G36=0,H36&lt;&gt;"D"),"",MAX(I$3:I35)+1)</f>
        <v>9</v>
      </c>
      <c r="J36" s="14" t="str">
        <f>IF(OR(G36=0,H36&lt;&gt;"V"),"",MAX(J$3:J35)+1)</f>
        <v/>
      </c>
      <c r="K36" s="14" t="str">
        <f>IF(OR(G36=0,H36&lt;&gt;"C"),"",MAX(K$3:K35)+1)</f>
        <v/>
      </c>
      <c r="L36" s="14" t="str">
        <f>IF(OR(G36=0,H36&lt;&gt;"M"),"",MAX(L$3:L35)+1)</f>
        <v/>
      </c>
      <c r="N36" t="str">
        <f t="shared" si="0"/>
        <v/>
      </c>
      <c r="O36" t="str">
        <f t="shared" si="1"/>
        <v/>
      </c>
      <c r="P36" t="str">
        <f t="shared" si="2"/>
        <v/>
      </c>
      <c r="S36" t="str">
        <f t="shared" si="3"/>
        <v/>
      </c>
      <c r="T36" t="str">
        <f t="shared" si="4"/>
        <v/>
      </c>
      <c r="U36" t="str">
        <f t="shared" si="5"/>
        <v/>
      </c>
    </row>
    <row r="37" spans="3:21" x14ac:dyDescent="0.2">
      <c r="C37" s="31" t="s">
        <v>195</v>
      </c>
      <c r="D37" s="32">
        <v>0</v>
      </c>
      <c r="F37" s="19" t="s">
        <v>151</v>
      </c>
      <c r="G37" s="27">
        <v>0</v>
      </c>
      <c r="H37" s="20" t="str">
        <f>IFERROR( IF(G37=0,"",(VLOOKUP(F37,'Ingredient master list'!$B$4:$C$577,2,FALSE()))),"")</f>
        <v/>
      </c>
      <c r="I37" s="14" t="str">
        <f>IF(OR(G37=0,H37&lt;&gt;"D"),"",MAX(I$3:I36)+1)</f>
        <v/>
      </c>
      <c r="J37" s="14" t="str">
        <f>IF(OR(G37=0,H37&lt;&gt;"V"),"",MAX(J$3:J36)+1)</f>
        <v/>
      </c>
      <c r="K37" s="14" t="str">
        <f>IF(OR(G37=0,H37&lt;&gt;"C"),"",MAX(K$3:K36)+1)</f>
        <v/>
      </c>
      <c r="L37" s="14" t="str">
        <f>IF(OR(G37=0,H37&lt;&gt;"M"),"",MAX(L$3:L36)+1)</f>
        <v/>
      </c>
      <c r="N37" t="str">
        <f t="shared" si="0"/>
        <v/>
      </c>
      <c r="O37" t="str">
        <f t="shared" si="1"/>
        <v/>
      </c>
      <c r="P37" t="str">
        <f t="shared" si="2"/>
        <v/>
      </c>
      <c r="S37" t="str">
        <f t="shared" si="3"/>
        <v/>
      </c>
      <c r="T37" t="str">
        <f t="shared" si="4"/>
        <v/>
      </c>
      <c r="U37" t="str">
        <f t="shared" si="5"/>
        <v/>
      </c>
    </row>
    <row r="38" spans="3:21" x14ac:dyDescent="0.2">
      <c r="C38" s="31" t="s">
        <v>68</v>
      </c>
      <c r="D38" s="32">
        <v>0</v>
      </c>
      <c r="F38" s="19" t="s">
        <v>66</v>
      </c>
      <c r="G38" s="27">
        <v>640</v>
      </c>
      <c r="H38" s="20" t="str">
        <f>IFERROR( IF(G38=0,"",(VLOOKUP(F38,'Ingredient master list'!$B$4:$C$577,2,FALSE()))),"")</f>
        <v>V</v>
      </c>
      <c r="I38" s="14" t="str">
        <f>IF(OR(G38=0,H38&lt;&gt;"D"),"",MAX(I$3:I37)+1)</f>
        <v/>
      </c>
      <c r="J38" s="14">
        <f>IF(OR(G38=0,H38&lt;&gt;"V"),"",MAX(J$3:J37)+1)</f>
        <v>2</v>
      </c>
      <c r="K38" s="14" t="str">
        <f>IF(OR(G38=0,H38&lt;&gt;"C"),"",MAX(K$3:K37)+1)</f>
        <v/>
      </c>
      <c r="L38" s="14" t="str">
        <f>IF(OR(G38=0,H38&lt;&gt;"M"),"",MAX(L$3:L37)+1)</f>
        <v/>
      </c>
      <c r="N38" t="str">
        <f t="shared" si="0"/>
        <v/>
      </c>
      <c r="O38" t="str">
        <f t="shared" si="1"/>
        <v/>
      </c>
      <c r="P38" t="str">
        <f t="shared" si="2"/>
        <v/>
      </c>
      <c r="S38" t="str">
        <f t="shared" si="3"/>
        <v/>
      </c>
      <c r="T38" t="str">
        <f t="shared" si="4"/>
        <v/>
      </c>
      <c r="U38" t="str">
        <f t="shared" si="5"/>
        <v/>
      </c>
    </row>
    <row r="39" spans="3:21" x14ac:dyDescent="0.2">
      <c r="C39" s="31" t="s">
        <v>196</v>
      </c>
      <c r="D39" s="32">
        <v>0</v>
      </c>
      <c r="F39" s="19" t="s">
        <v>73</v>
      </c>
      <c r="G39" s="27">
        <v>800</v>
      </c>
      <c r="H39" s="20" t="str">
        <f>IFERROR( IF(G39=0,"",(VLOOKUP(F39,'Ingredient master list'!$B$4:$C$577,2,FALSE()))),"")</f>
        <v>V</v>
      </c>
      <c r="I39" s="14" t="str">
        <f>IF(OR(G39=0,H39&lt;&gt;"D"),"",MAX(I$3:I38)+1)</f>
        <v/>
      </c>
      <c r="J39" s="14">
        <f>IF(OR(G39=0,H39&lt;&gt;"V"),"",MAX(J$3:J38)+1)</f>
        <v>3</v>
      </c>
      <c r="K39" s="14" t="str">
        <f>IF(OR(G39=0,H39&lt;&gt;"C"),"",MAX(K$3:K38)+1)</f>
        <v/>
      </c>
      <c r="L39" s="14" t="str">
        <f>IF(OR(G39=0,H39&lt;&gt;"M"),"",MAX(L$3:L38)+1)</f>
        <v/>
      </c>
      <c r="N39" t="str">
        <f t="shared" si="0"/>
        <v/>
      </c>
      <c r="O39" t="str">
        <f t="shared" si="1"/>
        <v/>
      </c>
      <c r="P39" t="str">
        <f t="shared" si="2"/>
        <v/>
      </c>
      <c r="S39" t="str">
        <f t="shared" si="3"/>
        <v/>
      </c>
      <c r="T39" t="str">
        <f t="shared" si="4"/>
        <v/>
      </c>
      <c r="U39" t="str">
        <f t="shared" si="5"/>
        <v/>
      </c>
    </row>
    <row r="40" spans="3:21" x14ac:dyDescent="0.2">
      <c r="C40" s="31" t="s">
        <v>197</v>
      </c>
      <c r="D40" s="32">
        <v>0</v>
      </c>
      <c r="F40" s="19" t="s">
        <v>123</v>
      </c>
      <c r="G40" s="27">
        <v>0</v>
      </c>
      <c r="H40" s="20" t="str">
        <f>IFERROR( IF(G40=0,"",(VLOOKUP(F40,'Ingredient master list'!$B$4:$C$577,2,FALSE()))),"")</f>
        <v/>
      </c>
      <c r="I40" s="14" t="str">
        <f>IF(OR(G40=0,H40&lt;&gt;"D"),"",MAX(I$3:I39)+1)</f>
        <v/>
      </c>
      <c r="J40" s="14" t="str">
        <f>IF(OR(G40=0,H40&lt;&gt;"V"),"",MAX(J$3:J39)+1)</f>
        <v/>
      </c>
      <c r="K40" s="14" t="str">
        <f>IF(OR(G40=0,H40&lt;&gt;"C"),"",MAX(K$3:K39)+1)</f>
        <v/>
      </c>
      <c r="L40" s="14" t="str">
        <f>IF(OR(G40=0,H40&lt;&gt;"M"),"",MAX(L$3:L39)+1)</f>
        <v/>
      </c>
      <c r="N40" t="str">
        <f t="shared" si="0"/>
        <v/>
      </c>
      <c r="O40" t="str">
        <f t="shared" si="1"/>
        <v/>
      </c>
      <c r="P40" t="str">
        <f t="shared" si="2"/>
        <v/>
      </c>
      <c r="S40" t="str">
        <f t="shared" si="3"/>
        <v/>
      </c>
      <c r="T40" t="str">
        <f t="shared" si="4"/>
        <v/>
      </c>
      <c r="U40" t="str">
        <f t="shared" si="5"/>
        <v/>
      </c>
    </row>
    <row r="41" spans="3:21" x14ac:dyDescent="0.2">
      <c r="C41" s="31" t="s">
        <v>15</v>
      </c>
      <c r="D41" s="32">
        <v>0</v>
      </c>
      <c r="F41" s="19" t="s">
        <v>155</v>
      </c>
      <c r="G41" s="27">
        <v>0</v>
      </c>
      <c r="H41" s="20" t="str">
        <f>IFERROR( IF(G41=0,"",(VLOOKUP(F41,'Ingredient master list'!$B$4:$C$577,2,FALSE()))),"")</f>
        <v/>
      </c>
      <c r="I41" s="14" t="str">
        <f>IF(OR(G41=0,H41&lt;&gt;"D"),"",MAX(I$3:I40)+1)</f>
        <v/>
      </c>
      <c r="J41" s="14" t="str">
        <f>IF(OR(G41=0,H41&lt;&gt;"V"),"",MAX(J$3:J40)+1)</f>
        <v/>
      </c>
      <c r="K41" s="14" t="str">
        <f>IF(OR(G41=0,H41&lt;&gt;"C"),"",MAX(K$3:K40)+1)</f>
        <v/>
      </c>
      <c r="L41" s="14" t="str">
        <f>IF(OR(G41=0,H41&lt;&gt;"M"),"",MAX(L$3:L40)+1)</f>
        <v/>
      </c>
      <c r="N41" t="str">
        <f t="shared" si="0"/>
        <v/>
      </c>
      <c r="O41" t="str">
        <f t="shared" si="1"/>
        <v/>
      </c>
      <c r="P41" t="str">
        <f t="shared" si="2"/>
        <v/>
      </c>
      <c r="S41" t="str">
        <f t="shared" si="3"/>
        <v/>
      </c>
      <c r="T41" t="str">
        <f t="shared" si="4"/>
        <v/>
      </c>
      <c r="U41" t="str">
        <f t="shared" si="5"/>
        <v/>
      </c>
    </row>
    <row r="42" spans="3:21" x14ac:dyDescent="0.2">
      <c r="C42" s="31" t="s">
        <v>198</v>
      </c>
      <c r="D42" s="32">
        <v>0</v>
      </c>
      <c r="F42" s="19" t="s">
        <v>21</v>
      </c>
      <c r="G42" s="27">
        <v>0</v>
      </c>
      <c r="H42" s="20" t="str">
        <f>IFERROR( IF(G42=0,"",(VLOOKUP(F42,'Ingredient master list'!$B$4:$C$577,2,FALSE()))),"")</f>
        <v/>
      </c>
      <c r="I42" s="14" t="str">
        <f>IF(OR(G42=0,H42&lt;&gt;"D"),"",MAX(I$3:I41)+1)</f>
        <v/>
      </c>
      <c r="J42" s="14" t="str">
        <f>IF(OR(G42=0,H42&lt;&gt;"V"),"",MAX(J$3:J41)+1)</f>
        <v/>
      </c>
      <c r="K42" s="14" t="str">
        <f>IF(OR(G42=0,H42&lt;&gt;"C"),"",MAX(K$3:K41)+1)</f>
        <v/>
      </c>
      <c r="L42" s="14" t="str">
        <f>IF(OR(G42=0,H42&lt;&gt;"M"),"",MAX(L$3:L41)+1)</f>
        <v/>
      </c>
      <c r="N42" t="str">
        <f t="shared" si="0"/>
        <v/>
      </c>
      <c r="O42" t="str">
        <f t="shared" si="1"/>
        <v/>
      </c>
      <c r="P42" t="str">
        <f t="shared" si="2"/>
        <v/>
      </c>
      <c r="S42" t="str">
        <f t="shared" si="3"/>
        <v/>
      </c>
      <c r="T42" t="str">
        <f t="shared" si="4"/>
        <v/>
      </c>
      <c r="U42" t="str">
        <f t="shared" si="5"/>
        <v/>
      </c>
    </row>
    <row r="43" spans="3:21" x14ac:dyDescent="0.2">
      <c r="C43" s="31" t="s">
        <v>26</v>
      </c>
      <c r="D43" s="32">
        <v>0</v>
      </c>
      <c r="F43" s="19" t="s">
        <v>142</v>
      </c>
      <c r="G43" s="27">
        <v>0</v>
      </c>
      <c r="H43" s="20" t="str">
        <f>IFERROR( IF(G43=0,"",(VLOOKUP(F43,'Ingredient master list'!$B$4:$C$577,2,FALSE()))),"")</f>
        <v/>
      </c>
      <c r="I43" s="14" t="str">
        <f>IF(OR(G43=0,H43&lt;&gt;"D"),"",MAX(I$3:I42)+1)</f>
        <v/>
      </c>
      <c r="J43" s="14" t="str">
        <f>IF(OR(G43=0,H43&lt;&gt;"V"),"",MAX(J$3:J42)+1)</f>
        <v/>
      </c>
      <c r="K43" s="14" t="str">
        <f>IF(OR(G43=0,H43&lt;&gt;"C"),"",MAX(K$3:K42)+1)</f>
        <v/>
      </c>
      <c r="L43" s="14" t="str">
        <f>IF(OR(G43=0,H43&lt;&gt;"M"),"",MAX(L$3:L42)+1)</f>
        <v/>
      </c>
      <c r="N43" t="str">
        <f t="shared" si="0"/>
        <v/>
      </c>
      <c r="O43" t="str">
        <f t="shared" si="1"/>
        <v/>
      </c>
      <c r="P43" t="str">
        <f t="shared" si="2"/>
        <v/>
      </c>
      <c r="S43" t="str">
        <f t="shared" si="3"/>
        <v/>
      </c>
      <c r="T43" t="str">
        <f t="shared" si="4"/>
        <v/>
      </c>
      <c r="U43" t="str">
        <f t="shared" si="5"/>
        <v/>
      </c>
    </row>
    <row r="44" spans="3:21" x14ac:dyDescent="0.2">
      <c r="C44" s="31" t="s">
        <v>48</v>
      </c>
      <c r="D44" s="32">
        <v>0</v>
      </c>
      <c r="F44" s="19" t="s">
        <v>69</v>
      </c>
      <c r="G44" s="27">
        <v>0</v>
      </c>
      <c r="H44" s="20" t="str">
        <f>IFERROR( IF(G44=0,"",(VLOOKUP(F44,'Ingredient master list'!$B$4:$C$577,2,FALSE()))),"")</f>
        <v/>
      </c>
      <c r="I44" s="14" t="str">
        <f>IF(OR(G44=0,H44&lt;&gt;"D"),"",MAX(I$3:I43)+1)</f>
        <v/>
      </c>
      <c r="J44" s="14" t="str">
        <f>IF(OR(G44=0,H44&lt;&gt;"V"),"",MAX(J$3:J43)+1)</f>
        <v/>
      </c>
      <c r="K44" s="14" t="str">
        <f>IF(OR(G44=0,H44&lt;&gt;"C"),"",MAX(K$3:K43)+1)</f>
        <v/>
      </c>
      <c r="L44" s="14" t="str">
        <f>IF(OR(G44=0,H44&lt;&gt;"M"),"",MAX(L$3:L43)+1)</f>
        <v/>
      </c>
      <c r="N44" t="str">
        <f t="shared" si="0"/>
        <v/>
      </c>
      <c r="O44" t="str">
        <f t="shared" si="1"/>
        <v/>
      </c>
      <c r="P44" t="str">
        <f t="shared" si="2"/>
        <v/>
      </c>
      <c r="S44" t="str">
        <f t="shared" si="3"/>
        <v/>
      </c>
      <c r="T44" t="str">
        <f t="shared" si="4"/>
        <v/>
      </c>
      <c r="U44" t="str">
        <f t="shared" si="5"/>
        <v/>
      </c>
    </row>
    <row r="45" spans="3:21" x14ac:dyDescent="0.2">
      <c r="C45" s="31" t="s">
        <v>93</v>
      </c>
      <c r="D45" s="32">
        <v>0</v>
      </c>
      <c r="F45" s="19" t="s">
        <v>113</v>
      </c>
      <c r="G45" s="27">
        <v>0</v>
      </c>
      <c r="H45" s="20" t="str">
        <f>IFERROR( IF(G45=0,"",(VLOOKUP(F45,'Ingredient master list'!$B$4:$C$577,2,FALSE()))),"")</f>
        <v/>
      </c>
      <c r="I45" s="14" t="str">
        <f>IF(OR(G45=0,H45&lt;&gt;"D"),"",MAX(I$3:I44)+1)</f>
        <v/>
      </c>
      <c r="J45" s="14" t="str">
        <f>IF(OR(G45=0,H45&lt;&gt;"V"),"",MAX(J$3:J44)+1)</f>
        <v/>
      </c>
      <c r="K45" s="14" t="str">
        <f>IF(OR(G45=0,H45&lt;&gt;"C"),"",MAX(K$3:K44)+1)</f>
        <v/>
      </c>
      <c r="L45" s="14" t="str">
        <f>IF(OR(G45=0,H45&lt;&gt;"M"),"",MAX(L$3:L44)+1)</f>
        <v/>
      </c>
      <c r="N45" t="str">
        <f t="shared" si="0"/>
        <v/>
      </c>
      <c r="O45" t="str">
        <f t="shared" si="1"/>
        <v/>
      </c>
      <c r="P45" t="str">
        <f t="shared" si="2"/>
        <v/>
      </c>
      <c r="S45" t="str">
        <f t="shared" si="3"/>
        <v/>
      </c>
      <c r="T45" t="str">
        <f t="shared" si="4"/>
        <v/>
      </c>
      <c r="U45" t="str">
        <f t="shared" si="5"/>
        <v/>
      </c>
    </row>
    <row r="46" spans="3:21" x14ac:dyDescent="0.2">
      <c r="F46" s="19" t="s">
        <v>92</v>
      </c>
      <c r="G46" s="27">
        <v>0</v>
      </c>
      <c r="H46" s="20" t="str">
        <f>IFERROR( IF(G46=0,"",(VLOOKUP(F46,'Ingredient master list'!$B$4:$C$577,2,FALSE()))),"")</f>
        <v/>
      </c>
      <c r="I46" s="14" t="str">
        <f>IF(OR(G46=0,H46&lt;&gt;"D"),"",MAX(I$3:I45)+1)</f>
        <v/>
      </c>
      <c r="J46" s="14" t="str">
        <f>IF(OR(G46=0,H46&lt;&gt;"V"),"",MAX(J$3:J45)+1)</f>
        <v/>
      </c>
      <c r="K46" s="14" t="str">
        <f>IF(OR(G46=0,H46&lt;&gt;"C"),"",MAX(K$3:K45)+1)</f>
        <v/>
      </c>
      <c r="L46" s="14" t="str">
        <f>IF(OR(G46=0,H46&lt;&gt;"M"),"",MAX(L$3:L45)+1)</f>
        <v/>
      </c>
      <c r="N46" t="str">
        <f t="shared" si="0"/>
        <v/>
      </c>
      <c r="O46" t="str">
        <f t="shared" si="1"/>
        <v/>
      </c>
      <c r="P46" t="str">
        <f t="shared" si="2"/>
        <v/>
      </c>
      <c r="S46" t="str">
        <f t="shared" si="3"/>
        <v/>
      </c>
      <c r="T46" t="str">
        <f t="shared" si="4"/>
        <v/>
      </c>
      <c r="U46" t="str">
        <f t="shared" si="5"/>
        <v/>
      </c>
    </row>
    <row r="47" spans="3:21" x14ac:dyDescent="0.2">
      <c r="F47" s="19" t="s">
        <v>24</v>
      </c>
      <c r="G47" s="27">
        <v>0</v>
      </c>
      <c r="H47" s="20" t="str">
        <f>IFERROR( IF(G47=0,"",(VLOOKUP(F47,'Ingredient master list'!$B$4:$C$577,2,FALSE()))),"")</f>
        <v/>
      </c>
      <c r="I47" s="14" t="str">
        <f>IF(OR(G47=0,H47&lt;&gt;"D"),"",MAX(I$3:I46)+1)</f>
        <v/>
      </c>
      <c r="J47" s="14" t="str">
        <f>IF(OR(G47=0,H47&lt;&gt;"V"),"",MAX(J$3:J46)+1)</f>
        <v/>
      </c>
      <c r="K47" s="14" t="str">
        <f>IF(OR(G47=0,H47&lt;&gt;"C"),"",MAX(K$3:K46)+1)</f>
        <v/>
      </c>
      <c r="L47" s="14" t="str">
        <f>IF(OR(G47=0,H47&lt;&gt;"M"),"",MAX(L$3:L46)+1)</f>
        <v/>
      </c>
      <c r="N47" t="str">
        <f t="shared" si="0"/>
        <v/>
      </c>
      <c r="O47" t="str">
        <f t="shared" si="1"/>
        <v/>
      </c>
      <c r="P47" t="str">
        <f t="shared" si="2"/>
        <v/>
      </c>
      <c r="S47" t="str">
        <f t="shared" si="3"/>
        <v/>
      </c>
      <c r="T47" t="str">
        <f t="shared" si="4"/>
        <v/>
      </c>
      <c r="U47" t="str">
        <f t="shared" si="5"/>
        <v/>
      </c>
    </row>
    <row r="48" spans="3:21" x14ac:dyDescent="0.2">
      <c r="F48" s="19" t="s">
        <v>28</v>
      </c>
      <c r="G48" s="27">
        <v>240</v>
      </c>
      <c r="H48" s="20" t="str">
        <f>IFERROR( IF(G48=0,"",(VLOOKUP(F48,'Ingredient master list'!$B$4:$C$577,2,FALSE()))),"")</f>
        <v>D</v>
      </c>
      <c r="I48" s="14">
        <f>IF(OR(G48=0,H48&lt;&gt;"D"),"",MAX(I$3:I47)+1)</f>
        <v>10</v>
      </c>
      <c r="J48" s="14" t="str">
        <f>IF(OR(G48=0,H48&lt;&gt;"V"),"",MAX(J$3:J47)+1)</f>
        <v/>
      </c>
      <c r="K48" s="14" t="str">
        <f>IF(OR(G48=0,H48&lt;&gt;"C"),"",MAX(K$3:K47)+1)</f>
        <v/>
      </c>
      <c r="L48" s="14" t="str">
        <f>IF(OR(G48=0,H48&lt;&gt;"M"),"",MAX(L$3:L47)+1)</f>
        <v/>
      </c>
      <c r="N48" t="str">
        <f t="shared" si="0"/>
        <v/>
      </c>
      <c r="O48" t="str">
        <f t="shared" si="1"/>
        <v/>
      </c>
      <c r="P48" t="str">
        <f t="shared" si="2"/>
        <v/>
      </c>
      <c r="S48" t="str">
        <f t="shared" si="3"/>
        <v/>
      </c>
      <c r="T48" t="str">
        <f t="shared" si="4"/>
        <v/>
      </c>
      <c r="U48" t="str">
        <f t="shared" si="5"/>
        <v/>
      </c>
    </row>
    <row r="49" spans="6:21" x14ac:dyDescent="0.2">
      <c r="F49" s="19" t="s">
        <v>77</v>
      </c>
      <c r="G49" s="27">
        <v>34.6</v>
      </c>
      <c r="H49" s="20" t="str">
        <f>IFERROR( IF(G49=0,"",(VLOOKUP(F49,'Ingredient master list'!$B$4:$C$577,2,FALSE()))),"")</f>
        <v>V</v>
      </c>
      <c r="I49" s="14" t="str">
        <f>IF(OR(G49=0,H49&lt;&gt;"D"),"",MAX(I$3:I48)+1)</f>
        <v/>
      </c>
      <c r="J49" s="14">
        <f>IF(OR(G49=0,H49&lt;&gt;"V"),"",MAX(J$3:J48)+1)</f>
        <v>4</v>
      </c>
      <c r="K49" s="14" t="str">
        <f>IF(OR(G49=0,H49&lt;&gt;"C"),"",MAX(K$3:K48)+1)</f>
        <v/>
      </c>
      <c r="L49" s="14" t="str">
        <f>IF(OR(G49=0,H49&lt;&gt;"M"),"",MAX(L$3:L48)+1)</f>
        <v/>
      </c>
      <c r="N49" t="str">
        <f t="shared" si="0"/>
        <v/>
      </c>
      <c r="O49" t="str">
        <f t="shared" si="1"/>
        <v/>
      </c>
      <c r="P49" t="str">
        <f t="shared" si="2"/>
        <v/>
      </c>
      <c r="S49" t="str">
        <f t="shared" si="3"/>
        <v/>
      </c>
      <c r="T49" t="str">
        <f t="shared" si="4"/>
        <v/>
      </c>
      <c r="U49" t="str">
        <f t="shared" si="5"/>
        <v/>
      </c>
    </row>
    <row r="50" spans="6:21" x14ac:dyDescent="0.2">
      <c r="F50" s="19" t="s">
        <v>46</v>
      </c>
      <c r="G50" s="27">
        <v>0</v>
      </c>
      <c r="H50" s="20" t="str">
        <f>IFERROR( IF(G50=0,"",(VLOOKUP(F50,'Ingredient master list'!$B$4:$C$577,2,FALSE()))),"")</f>
        <v/>
      </c>
      <c r="I50" s="14" t="str">
        <f>IF(OR(G50=0,H50&lt;&gt;"D"),"",MAX(I$3:I49)+1)</f>
        <v/>
      </c>
      <c r="J50" s="14" t="str">
        <f>IF(OR(G50=0,H50&lt;&gt;"V"),"",MAX(J$3:J49)+1)</f>
        <v/>
      </c>
      <c r="K50" s="14" t="str">
        <f>IF(OR(G50=0,H50&lt;&gt;"C"),"",MAX(K$3:K49)+1)</f>
        <v/>
      </c>
      <c r="L50" s="14" t="str">
        <f>IF(OR(G50=0,H50&lt;&gt;"M"),"",MAX(L$3:L49)+1)</f>
        <v/>
      </c>
      <c r="N50" t="str">
        <f t="shared" si="0"/>
        <v/>
      </c>
      <c r="O50" t="str">
        <f t="shared" si="1"/>
        <v/>
      </c>
      <c r="P50" t="str">
        <f t="shared" si="2"/>
        <v/>
      </c>
      <c r="S50" t="str">
        <f t="shared" si="3"/>
        <v/>
      </c>
      <c r="T50" t="str">
        <f t="shared" si="4"/>
        <v/>
      </c>
      <c r="U50" t="str">
        <f t="shared" si="5"/>
        <v/>
      </c>
    </row>
    <row r="51" spans="6:21" x14ac:dyDescent="0.2">
      <c r="F51" s="19" t="s">
        <v>156</v>
      </c>
      <c r="G51" s="27">
        <v>0</v>
      </c>
      <c r="H51" s="20" t="str">
        <f>IFERROR( IF(G51=0,"",(VLOOKUP(F51,'Ingredient master list'!$B$4:$C$577,2,FALSE()))),"")</f>
        <v/>
      </c>
      <c r="I51" s="14" t="str">
        <f>IF(OR(G51=0,H51&lt;&gt;"D"),"",MAX(I$3:I50)+1)</f>
        <v/>
      </c>
      <c r="J51" s="14" t="str">
        <f>IF(OR(G51=0,H51&lt;&gt;"V"),"",MAX(J$3:J50)+1)</f>
        <v/>
      </c>
      <c r="K51" s="14" t="str">
        <f>IF(OR(G51=0,H51&lt;&gt;"C"),"",MAX(K$3:K50)+1)</f>
        <v/>
      </c>
      <c r="L51" s="14" t="str">
        <f>IF(OR(G51=0,H51&lt;&gt;"M"),"",MAX(L$3:L50)+1)</f>
        <v/>
      </c>
      <c r="N51" t="str">
        <f t="shared" si="0"/>
        <v/>
      </c>
      <c r="O51" t="str">
        <f t="shared" si="1"/>
        <v/>
      </c>
      <c r="P51" t="str">
        <f t="shared" si="2"/>
        <v/>
      </c>
      <c r="S51" t="str">
        <f t="shared" si="3"/>
        <v/>
      </c>
      <c r="T51" t="str">
        <f t="shared" si="4"/>
        <v/>
      </c>
      <c r="U51" t="str">
        <f t="shared" si="5"/>
        <v/>
      </c>
    </row>
    <row r="52" spans="6:21" x14ac:dyDescent="0.2">
      <c r="F52" s="19" t="s">
        <v>131</v>
      </c>
      <c r="G52" s="27">
        <v>150</v>
      </c>
      <c r="H52" s="20" t="str">
        <f>IFERROR( IF(G52=0,"",(VLOOKUP(F52,'Ingredient master list'!$B$4:$C$577,2,FALSE()))),"")</f>
        <v>D</v>
      </c>
      <c r="I52" s="14">
        <f>IF(OR(G52=0,H52&lt;&gt;"D"),"",MAX(I$3:I51)+1)</f>
        <v>11</v>
      </c>
      <c r="J52" s="14" t="str">
        <f>IF(OR(G52=0,H52&lt;&gt;"V"),"",MAX(J$3:J51)+1)</f>
        <v/>
      </c>
      <c r="K52" s="14" t="str">
        <f>IF(OR(G52=0,H52&lt;&gt;"C"),"",MAX(K$3:K51)+1)</f>
        <v/>
      </c>
      <c r="L52" s="14" t="str">
        <f>IF(OR(G52=0,H52&lt;&gt;"M"),"",MAX(L$3:L51)+1)</f>
        <v/>
      </c>
      <c r="N52" t="str">
        <f t="shared" si="0"/>
        <v/>
      </c>
      <c r="O52" t="str">
        <f t="shared" si="1"/>
        <v/>
      </c>
      <c r="P52" t="str">
        <f t="shared" si="2"/>
        <v/>
      </c>
    </row>
    <row r="53" spans="6:21" x14ac:dyDescent="0.2">
      <c r="F53" s="19" t="s">
        <v>67</v>
      </c>
      <c r="G53" s="27">
        <v>0</v>
      </c>
      <c r="H53" s="20" t="str">
        <f>IFERROR( IF(G53=0,"",(VLOOKUP(F53,'Ingredient master list'!$B$4:$C$577,2,FALSE()))),"")</f>
        <v/>
      </c>
      <c r="I53" s="14" t="str">
        <f>IF(OR(G53=0,H53&lt;&gt;"D"),"",MAX(I$3:I52)+1)</f>
        <v/>
      </c>
      <c r="J53" s="14" t="str">
        <f>IF(OR(G53=0,H53&lt;&gt;"V"),"",MAX(J$3:J52)+1)</f>
        <v/>
      </c>
      <c r="K53" s="14" t="str">
        <f>IF(OR(G53=0,H53&lt;&gt;"C"),"",MAX(K$3:K52)+1)</f>
        <v/>
      </c>
      <c r="L53" s="14" t="str">
        <f>IF(OR(G53=0,H53&lt;&gt;"M"),"",MAX(L$3:L52)+1)</f>
        <v/>
      </c>
      <c r="N53" t="str">
        <f t="shared" si="0"/>
        <v/>
      </c>
      <c r="O53" t="str">
        <f t="shared" si="1"/>
        <v/>
      </c>
      <c r="P53" t="str">
        <f t="shared" si="2"/>
        <v/>
      </c>
    </row>
    <row r="54" spans="6:21" x14ac:dyDescent="0.2">
      <c r="F54" s="19" t="s">
        <v>64</v>
      </c>
      <c r="G54" s="27">
        <v>175</v>
      </c>
      <c r="H54" s="20" t="str">
        <f>IFERROR( IF(G54=0,"",(VLOOKUP(F54,'Ingredient master list'!$B$4:$C$577,2,FALSE()))),"")</f>
        <v>V</v>
      </c>
      <c r="I54" s="14" t="str">
        <f>IF(OR(G54=0,H54&lt;&gt;"D"),"",MAX(I$3:I53)+1)</f>
        <v/>
      </c>
      <c r="J54" s="14">
        <f>IF(OR(G54=0,H54&lt;&gt;"V"),"",MAX(J$3:J53)+1)</f>
        <v>5</v>
      </c>
      <c r="K54" s="14" t="str">
        <f>IF(OR(G54=0,H54&lt;&gt;"C"),"",MAX(K$3:K53)+1)</f>
        <v/>
      </c>
      <c r="L54" s="14" t="str">
        <f>IF(OR(G54=0,H54&lt;&gt;"M"),"",MAX(L$3:L53)+1)</f>
        <v/>
      </c>
      <c r="N54" t="str">
        <f t="shared" si="0"/>
        <v/>
      </c>
      <c r="O54" t="str">
        <f t="shared" si="1"/>
        <v/>
      </c>
      <c r="P54" t="str">
        <f t="shared" si="2"/>
        <v/>
      </c>
    </row>
    <row r="55" spans="6:21" x14ac:dyDescent="0.2">
      <c r="F55" s="19" t="s">
        <v>44</v>
      </c>
      <c r="G55" s="27">
        <v>0</v>
      </c>
      <c r="H55" s="20" t="str">
        <f>IFERROR( IF(G55=0,"",(VLOOKUP(F55,'Ingredient master list'!$B$4:$C$577,2,FALSE()))),"")</f>
        <v/>
      </c>
      <c r="I55" s="14" t="str">
        <f>IF(OR(G55=0,H55&lt;&gt;"D"),"",MAX(I$3:I54)+1)</f>
        <v/>
      </c>
      <c r="J55" s="14" t="str">
        <f>IF(OR(G55=0,H55&lt;&gt;"V"),"",MAX(J$3:J54)+1)</f>
        <v/>
      </c>
      <c r="K55" s="14" t="str">
        <f>IF(OR(G55=0,H55&lt;&gt;"C"),"",MAX(K$3:K54)+1)</f>
        <v/>
      </c>
      <c r="L55" s="14" t="str">
        <f>IF(OR(G55=0,H55&lt;&gt;"M"),"",MAX(L$3:L54)+1)</f>
        <v/>
      </c>
      <c r="N55" t="str">
        <f t="shared" si="0"/>
        <v/>
      </c>
      <c r="O55" t="str">
        <f t="shared" si="1"/>
        <v/>
      </c>
      <c r="P55" t="str">
        <f t="shared" si="2"/>
        <v/>
      </c>
    </row>
    <row r="56" spans="6:21" x14ac:dyDescent="0.2">
      <c r="F56" s="19" t="s">
        <v>135</v>
      </c>
      <c r="G56" s="27">
        <v>0</v>
      </c>
      <c r="H56" s="20" t="str">
        <f>IFERROR( IF(G56=0,"",(VLOOKUP(F56,'Ingredient master list'!$B$4:$C$577,2,FALSE()))),"")</f>
        <v/>
      </c>
      <c r="I56" s="14" t="str">
        <f>IF(OR(G56=0,H56&lt;&gt;"D"),"",MAX(I$3:I55)+1)</f>
        <v/>
      </c>
      <c r="J56" s="14" t="str">
        <f>IF(OR(G56=0,H56&lt;&gt;"V"),"",MAX(J$3:J55)+1)</f>
        <v/>
      </c>
      <c r="K56" s="14" t="str">
        <f>IF(OR(G56=0,H56&lt;&gt;"C"),"",MAX(K$3:K55)+1)</f>
        <v/>
      </c>
      <c r="L56" s="14" t="str">
        <f>IF(OR(G56=0,H56&lt;&gt;"M"),"",MAX(L$3:L55)+1)</f>
        <v/>
      </c>
      <c r="N56" t="str">
        <f t="shared" si="0"/>
        <v/>
      </c>
      <c r="O56" t="str">
        <f t="shared" si="1"/>
        <v/>
      </c>
      <c r="P56" t="str">
        <f t="shared" si="2"/>
        <v/>
      </c>
    </row>
    <row r="57" spans="6:21" x14ac:dyDescent="0.2">
      <c r="F57" s="19" t="s">
        <v>85</v>
      </c>
      <c r="G57" s="27">
        <v>0</v>
      </c>
      <c r="H57" s="20" t="str">
        <f>IFERROR( IF(G57=0,"",(VLOOKUP(F57,'Ingredient master list'!$B$4:$C$577,2,FALSE()))),"")</f>
        <v/>
      </c>
      <c r="I57" s="14" t="str">
        <f>IF(OR(G57=0,H57&lt;&gt;"D"),"",MAX(I$3:I56)+1)</f>
        <v/>
      </c>
      <c r="J57" s="14" t="str">
        <f>IF(OR(G57=0,H57&lt;&gt;"V"),"",MAX(J$3:J56)+1)</f>
        <v/>
      </c>
      <c r="K57" s="14" t="str">
        <f>IF(OR(G57=0,H57&lt;&gt;"C"),"",MAX(K$3:K56)+1)</f>
        <v/>
      </c>
      <c r="L57" s="14" t="str">
        <f>IF(OR(G57=0,H57&lt;&gt;"M"),"",MAX(L$3:L56)+1)</f>
        <v/>
      </c>
      <c r="N57" t="str">
        <f t="shared" si="0"/>
        <v/>
      </c>
      <c r="O57" t="str">
        <f t="shared" si="1"/>
        <v/>
      </c>
      <c r="P57" t="str">
        <f t="shared" si="2"/>
        <v/>
      </c>
    </row>
    <row r="58" spans="6:21" x14ac:dyDescent="0.2">
      <c r="F58" s="19" t="s">
        <v>130</v>
      </c>
      <c r="G58" s="27">
        <v>120</v>
      </c>
      <c r="H58" s="20" t="str">
        <f>IFERROR( IF(G58=0,"",(VLOOKUP(F58,'Ingredient master list'!$B$4:$C$577,2,FALSE()))),"")</f>
        <v>D</v>
      </c>
      <c r="I58" s="14">
        <f>IF(OR(G58=0,H58&lt;&gt;"D"),"",MAX(I$3:I57)+1)</f>
        <v>12</v>
      </c>
      <c r="J58" s="14" t="str">
        <f>IF(OR(G58=0,H58&lt;&gt;"V"),"",MAX(J$3:J57)+1)</f>
        <v/>
      </c>
      <c r="K58" s="14" t="str">
        <f>IF(OR(G58=0,H58&lt;&gt;"C"),"",MAX(K$3:K57)+1)</f>
        <v/>
      </c>
      <c r="L58" s="14" t="str">
        <f>IF(OR(G58=0,H58&lt;&gt;"M"),"",MAX(L$3:L57)+1)</f>
        <v/>
      </c>
      <c r="N58" t="str">
        <f t="shared" si="0"/>
        <v/>
      </c>
      <c r="O58" t="str">
        <f t="shared" si="1"/>
        <v/>
      </c>
      <c r="P58" t="str">
        <f t="shared" si="2"/>
        <v/>
      </c>
    </row>
    <row r="59" spans="6:21" x14ac:dyDescent="0.2">
      <c r="F59" s="19" t="s">
        <v>20</v>
      </c>
      <c r="G59" s="27">
        <v>1132</v>
      </c>
      <c r="H59" s="20" t="str">
        <f>IFERROR( IF(G59=0,"",(VLOOKUP(F59,'Ingredient master list'!$B$4:$C$577,2,FALSE()))),"")</f>
        <v>C</v>
      </c>
      <c r="I59" s="14" t="str">
        <f>IF(OR(G59=0,H59&lt;&gt;"D"),"",MAX(I$3:I58)+1)</f>
        <v/>
      </c>
      <c r="J59" s="14" t="str">
        <f>IF(OR(G59=0,H59&lt;&gt;"V"),"",MAX(J$3:J58)+1)</f>
        <v/>
      </c>
      <c r="K59" s="14">
        <f>IF(OR(G59=0,H59&lt;&gt;"C"),"",MAX(K$3:K58)+1)</f>
        <v>1</v>
      </c>
      <c r="L59" s="14" t="str">
        <f>IF(OR(G59=0,H59&lt;&gt;"M"),"",MAX(L$3:L58)+1)</f>
        <v/>
      </c>
      <c r="N59" t="str">
        <f t="shared" si="0"/>
        <v/>
      </c>
      <c r="O59" t="str">
        <f t="shared" si="1"/>
        <v/>
      </c>
      <c r="P59" t="str">
        <f t="shared" si="2"/>
        <v/>
      </c>
    </row>
    <row r="60" spans="6:21" x14ac:dyDescent="0.2">
      <c r="F60" s="19" t="s">
        <v>47</v>
      </c>
      <c r="G60" s="27">
        <v>0</v>
      </c>
      <c r="H60" s="20" t="str">
        <f>IFERROR( IF(G60=0,"",(VLOOKUP(F60,'Ingredient master list'!$B$4:$C$577,2,FALSE()))),"")</f>
        <v/>
      </c>
      <c r="I60" s="14" t="str">
        <f>IF(OR(G60=0,H60&lt;&gt;"D"),"",MAX(I$3:I59)+1)</f>
        <v/>
      </c>
      <c r="J60" s="14" t="str">
        <f>IF(OR(G60=0,H60&lt;&gt;"V"),"",MAX(J$3:J59)+1)</f>
        <v/>
      </c>
      <c r="K60" s="14" t="str">
        <f>IF(OR(G60=0,H60&lt;&gt;"C"),"",MAX(K$3:K59)+1)</f>
        <v/>
      </c>
      <c r="L60" s="14" t="str">
        <f>IF(OR(G60=0,H60&lt;&gt;"M"),"",MAX(L$3:L59)+1)</f>
        <v/>
      </c>
      <c r="N60" t="str">
        <f t="shared" si="0"/>
        <v/>
      </c>
      <c r="O60" t="str">
        <f t="shared" si="1"/>
        <v/>
      </c>
      <c r="P60" t="str">
        <f t="shared" si="2"/>
        <v/>
      </c>
    </row>
    <row r="61" spans="6:21" x14ac:dyDescent="0.2">
      <c r="F61" s="19" t="s">
        <v>139</v>
      </c>
      <c r="G61" s="27">
        <v>0</v>
      </c>
      <c r="H61" s="20" t="str">
        <f>IFERROR( IF(G61=0,"",(VLOOKUP(F61,'Ingredient master list'!$B$4:$C$577,2,FALSE()))),"")</f>
        <v/>
      </c>
      <c r="I61" s="14" t="str">
        <f>IF(OR(G61=0,H61&lt;&gt;"D"),"",MAX(I$3:I60)+1)</f>
        <v/>
      </c>
      <c r="J61" s="14" t="str">
        <f>IF(OR(G61=0,H61&lt;&gt;"V"),"",MAX(J$3:J60)+1)</f>
        <v/>
      </c>
      <c r="K61" s="14" t="str">
        <f>IF(OR(G61=0,H61&lt;&gt;"C"),"",MAX(K$3:K60)+1)</f>
        <v/>
      </c>
      <c r="L61" s="14" t="str">
        <f>IF(OR(G61=0,H61&lt;&gt;"M"),"",MAX(L$3:L60)+1)</f>
        <v/>
      </c>
      <c r="N61" t="str">
        <f t="shared" si="0"/>
        <v/>
      </c>
      <c r="O61" t="str">
        <f t="shared" si="1"/>
        <v/>
      </c>
      <c r="P61" t="str">
        <f t="shared" si="2"/>
        <v/>
      </c>
    </row>
    <row r="62" spans="6:21" x14ac:dyDescent="0.2">
      <c r="F62" s="19" t="s">
        <v>94</v>
      </c>
      <c r="G62" s="27">
        <v>300</v>
      </c>
      <c r="H62" s="20" t="str">
        <f>IFERROR( IF(G62=0,"",(VLOOKUP(F62,'Ingredient master list'!$B$4:$C$577,2,FALSE()))),"")</f>
        <v>D</v>
      </c>
      <c r="I62" s="14">
        <f>IF(OR(G62=0,H62&lt;&gt;"D"),"",MAX(I$3:I61)+1)</f>
        <v>13</v>
      </c>
      <c r="J62" s="14" t="str">
        <f>IF(OR(G62=0,H62&lt;&gt;"V"),"",MAX(J$3:J61)+1)</f>
        <v/>
      </c>
      <c r="K62" s="14" t="str">
        <f>IF(OR(G62=0,H62&lt;&gt;"C"),"",MAX(K$3:K61)+1)</f>
        <v/>
      </c>
      <c r="L62" s="14" t="str">
        <f>IF(OR(G62=0,H62&lt;&gt;"M"),"",MAX(L$3:L61)+1)</f>
        <v/>
      </c>
      <c r="N62" t="str">
        <f t="shared" si="0"/>
        <v/>
      </c>
      <c r="O62" t="str">
        <f t="shared" si="1"/>
        <v/>
      </c>
      <c r="P62" t="str">
        <f t="shared" si="2"/>
        <v/>
      </c>
    </row>
    <row r="63" spans="6:21" x14ac:dyDescent="0.2">
      <c r="F63" s="19" t="s">
        <v>75</v>
      </c>
      <c r="G63" s="27">
        <v>3.5</v>
      </c>
      <c r="H63" s="20" t="str">
        <f>IFERROR( IF(G63=0,"",(VLOOKUP(F63,'Ingredient master list'!$B$4:$C$577,2,FALSE()))),"")</f>
        <v>V</v>
      </c>
      <c r="I63" s="14" t="str">
        <f>IF(OR(G63=0,H63&lt;&gt;"D"),"",MAX(I$3:I62)+1)</f>
        <v/>
      </c>
      <c r="J63" s="14">
        <f>IF(OR(G63=0,H63&lt;&gt;"V"),"",MAX(J$3:J62)+1)</f>
        <v>6</v>
      </c>
      <c r="K63" s="14" t="str">
        <f>IF(OR(G63=0,H63&lt;&gt;"C"),"",MAX(K$3:K62)+1)</f>
        <v/>
      </c>
      <c r="L63" s="14" t="str">
        <f>IF(OR(G63=0,H63&lt;&gt;"M"),"",MAX(L$3:L62)+1)</f>
        <v/>
      </c>
      <c r="N63" t="str">
        <f t="shared" si="0"/>
        <v/>
      </c>
      <c r="O63" t="str">
        <f t="shared" si="1"/>
        <v/>
      </c>
      <c r="P63" t="str">
        <f t="shared" si="2"/>
        <v/>
      </c>
    </row>
    <row r="64" spans="6:21" x14ac:dyDescent="0.2">
      <c r="F64" s="19" t="s">
        <v>45</v>
      </c>
      <c r="G64" s="27">
        <v>0</v>
      </c>
      <c r="H64" s="20" t="str">
        <f>IFERROR( IF(G64=0,"",(VLOOKUP(F64,'Ingredient master list'!$B$4:$C$577,2,FALSE()))),"")</f>
        <v/>
      </c>
      <c r="I64" s="14" t="str">
        <f>IF(OR(G64=0,H64&lt;&gt;"D"),"",MAX(I$3:I63)+1)</f>
        <v/>
      </c>
      <c r="J64" s="14" t="str">
        <f>IF(OR(G64=0,H64&lt;&gt;"V"),"",MAX(J$3:J63)+1)</f>
        <v/>
      </c>
      <c r="K64" s="14" t="str">
        <f>IF(OR(G64=0,H64&lt;&gt;"C"),"",MAX(K$3:K63)+1)</f>
        <v/>
      </c>
      <c r="L64" s="14" t="str">
        <f>IF(OR(G64=0,H64&lt;&gt;"M"),"",MAX(L$3:L63)+1)</f>
        <v/>
      </c>
      <c r="N64" t="str">
        <f t="shared" si="0"/>
        <v/>
      </c>
      <c r="O64" t="str">
        <f t="shared" si="1"/>
        <v/>
      </c>
      <c r="P64" t="str">
        <f t="shared" si="2"/>
        <v/>
      </c>
    </row>
    <row r="65" spans="6:16" x14ac:dyDescent="0.2">
      <c r="F65" s="19" t="s">
        <v>37</v>
      </c>
      <c r="G65" s="27">
        <v>0</v>
      </c>
      <c r="H65" s="20" t="str">
        <f>IFERROR( IF(G65=0,"",(VLOOKUP(F65,'Ingredient master list'!$B$4:$C$577,2,FALSE()))),"")</f>
        <v/>
      </c>
      <c r="I65" s="14" t="str">
        <f>IF(OR(G65=0,H65&lt;&gt;"D"),"",MAX(I$3:I64)+1)</f>
        <v/>
      </c>
      <c r="J65" s="14" t="str">
        <f>IF(OR(G65=0,H65&lt;&gt;"V"),"",MAX(J$3:J64)+1)</f>
        <v/>
      </c>
      <c r="K65" s="14" t="str">
        <f>IF(OR(G65=0,H65&lt;&gt;"C"),"",MAX(K$3:K64)+1)</f>
        <v/>
      </c>
      <c r="L65" s="14" t="str">
        <f>IF(OR(G65=0,H65&lt;&gt;"M"),"",MAX(L$3:L64)+1)</f>
        <v/>
      </c>
      <c r="N65" t="str">
        <f t="shared" si="0"/>
        <v/>
      </c>
      <c r="O65" t="str">
        <f t="shared" si="1"/>
        <v/>
      </c>
      <c r="P65" t="str">
        <f t="shared" si="2"/>
        <v/>
      </c>
    </row>
    <row r="66" spans="6:16" x14ac:dyDescent="0.2">
      <c r="F66" s="19" t="s">
        <v>74</v>
      </c>
      <c r="G66" s="27">
        <v>2</v>
      </c>
      <c r="H66" s="20" t="str">
        <f>IFERROR( IF(G66=0,"",(VLOOKUP(F66,'Ingredient master list'!$B$4:$C$577,2,FALSE()))),"")</f>
        <v>V</v>
      </c>
      <c r="I66" s="14" t="str">
        <f>IF(OR(G66=0,H66&lt;&gt;"D"),"",MAX(I$3:I65)+1)</f>
        <v/>
      </c>
      <c r="J66" s="14">
        <f>IF(OR(G66=0,H66&lt;&gt;"V"),"",MAX(J$3:J65)+1)</f>
        <v>7</v>
      </c>
      <c r="K66" s="14" t="str">
        <f>IF(OR(G66=0,H66&lt;&gt;"C"),"",MAX(K$3:K65)+1)</f>
        <v/>
      </c>
      <c r="L66" s="14" t="str">
        <f>IF(OR(G66=0,H66&lt;&gt;"M"),"",MAX(L$3:L65)+1)</f>
        <v/>
      </c>
      <c r="N66" t="str">
        <f t="shared" si="0"/>
        <v/>
      </c>
      <c r="O66" t="str">
        <f t="shared" si="1"/>
        <v/>
      </c>
      <c r="P66" t="str">
        <f t="shared" si="2"/>
        <v/>
      </c>
    </row>
    <row r="67" spans="6:16" x14ac:dyDescent="0.2">
      <c r="F67" s="19" t="s">
        <v>13</v>
      </c>
      <c r="G67" s="27">
        <v>60</v>
      </c>
      <c r="H67" s="20" t="str">
        <f>IFERROR( IF(G67=0,"",(VLOOKUP(F67,'Ingredient master list'!$B$4:$C$577,2,FALSE()))),"")</f>
        <v>V</v>
      </c>
      <c r="I67" s="14" t="str">
        <f>IF(OR(G67=0,H67&lt;&gt;"D"),"",MAX(I$3:I66)+1)</f>
        <v/>
      </c>
      <c r="J67" s="14">
        <f>IF(OR(G67=0,H67&lt;&gt;"V"),"",MAX(J$3:J66)+1)</f>
        <v>8</v>
      </c>
      <c r="K67" s="14" t="str">
        <f>IF(OR(G67=0,H67&lt;&gt;"C"),"",MAX(K$3:K66)+1)</f>
        <v/>
      </c>
      <c r="L67" s="14" t="str">
        <f>IF(OR(G67=0,H67&lt;&gt;"M"),"",MAX(L$3:L66)+1)</f>
        <v/>
      </c>
      <c r="N67" t="str">
        <f t="shared" si="0"/>
        <v/>
      </c>
      <c r="O67" t="str">
        <f t="shared" si="1"/>
        <v/>
      </c>
      <c r="P67" t="str">
        <f t="shared" si="2"/>
        <v/>
      </c>
    </row>
    <row r="68" spans="6:16" x14ac:dyDescent="0.2">
      <c r="F68" s="19" t="s">
        <v>111</v>
      </c>
      <c r="G68" s="27">
        <v>320</v>
      </c>
      <c r="H68" s="20" t="str">
        <f>IFERROR( IF(G68=0,"",(VLOOKUP(F68,'Ingredient master list'!$B$4:$C$577,2,FALSE()))),"")</f>
        <v>D</v>
      </c>
      <c r="I68" s="14">
        <f>IF(OR(G68=0,H68&lt;&gt;"D"),"",MAX(I$3:I67)+1)</f>
        <v>14</v>
      </c>
      <c r="J68" s="14" t="str">
        <f>IF(OR(G68=0,H68&lt;&gt;"V"),"",MAX(J$3:J67)+1)</f>
        <v/>
      </c>
      <c r="K68" s="14" t="str">
        <f>IF(OR(G68=0,H68&lt;&gt;"C"),"",MAX(K$3:K67)+1)</f>
        <v/>
      </c>
      <c r="L68" s="14" t="str">
        <f>IF(OR(G68=0,H68&lt;&gt;"M"),"",MAX(L$3:L67)+1)</f>
        <v/>
      </c>
      <c r="N68" t="str">
        <f t="shared" si="0"/>
        <v/>
      </c>
      <c r="O68" t="str">
        <f t="shared" si="1"/>
        <v/>
      </c>
      <c r="P68" t="str">
        <f t="shared" si="2"/>
        <v/>
      </c>
    </row>
    <row r="69" spans="6:16" x14ac:dyDescent="0.2">
      <c r="F69" s="19" t="s">
        <v>144</v>
      </c>
      <c r="G69" s="27">
        <v>0</v>
      </c>
      <c r="H69" s="20" t="str">
        <f>IFERROR( IF(G69=0,"",(VLOOKUP(F69,'Ingredient master list'!$B$4:$C$577,2,FALSE()))),"")</f>
        <v/>
      </c>
      <c r="I69" s="14" t="str">
        <f>IF(OR(G69=0,H69&lt;&gt;"D"),"",MAX(I$3:I68)+1)</f>
        <v/>
      </c>
      <c r="J69" s="14" t="str">
        <f>IF(OR(G69=0,H69&lt;&gt;"V"),"",MAX(J$3:J68)+1)</f>
        <v/>
      </c>
      <c r="K69" s="14" t="str">
        <f>IF(OR(G69=0,H69&lt;&gt;"C"),"",MAX(K$3:K68)+1)</f>
        <v/>
      </c>
      <c r="L69" s="14" t="str">
        <f>IF(OR(G69=0,H69&lt;&gt;"M"),"",MAX(L$3:L68)+1)</f>
        <v/>
      </c>
      <c r="N69" t="str">
        <f t="shared" ref="N69:N78" si="12">IFERROR(INDEX($F$4:$F$278,MATCH(ROW()-ROW($G$3),$I$4:$I$278,0)),"")</f>
        <v/>
      </c>
      <c r="O69" t="str">
        <f t="shared" ref="O69:O78" si="13">IFERROR(INDEX($G$4:$G$278,MATCH(ROW()-ROW($G$3),$I$4:$I$278,0))/1000,"")</f>
        <v/>
      </c>
      <c r="P69" t="str">
        <f t="shared" ref="P69:P78" si="14">IFERROR(INDEX($H$4:$H$278,MATCH(ROW()-ROW($G$3),$I$4:$I$278,0)),"")</f>
        <v/>
      </c>
    </row>
    <row r="70" spans="6:16" x14ac:dyDescent="0.2">
      <c r="F70" s="19" t="s">
        <v>99</v>
      </c>
      <c r="G70" s="27">
        <v>12</v>
      </c>
      <c r="H70" s="20" t="str">
        <f>IFERROR( IF(G70=0,"",(VLOOKUP(F70,'Ingredient master list'!$B$4:$C$577,2,FALSE()))),"")</f>
        <v>D</v>
      </c>
      <c r="I70" s="14">
        <f>IF(OR(G70=0,H70&lt;&gt;"D"),"",MAX(I$3:I69)+1)</f>
        <v>15</v>
      </c>
      <c r="J70" s="14" t="str">
        <f>IF(OR(G70=0,H70&lt;&gt;"V"),"",MAX(J$3:J69)+1)</f>
        <v/>
      </c>
      <c r="K70" s="14" t="str">
        <f>IF(OR(G70=0,H70&lt;&gt;"C"),"",MAX(K$3:K69)+1)</f>
        <v/>
      </c>
      <c r="L70" s="14" t="str">
        <f>IF(OR(G70=0,H70&lt;&gt;"M"),"",MAX(L$3:L69)+1)</f>
        <v/>
      </c>
      <c r="N70" t="str">
        <f t="shared" si="12"/>
        <v/>
      </c>
      <c r="O70" t="str">
        <f t="shared" si="13"/>
        <v/>
      </c>
      <c r="P70" t="str">
        <f t="shared" si="14"/>
        <v/>
      </c>
    </row>
    <row r="71" spans="6:16" x14ac:dyDescent="0.2">
      <c r="F71" s="19" t="s">
        <v>39</v>
      </c>
      <c r="G71" s="27">
        <v>0</v>
      </c>
      <c r="H71" s="20" t="str">
        <f>IFERROR( IF(G71=0,"",(VLOOKUP(F71,'Ingredient master list'!$B$4:$C$577,2,FALSE()))),"")</f>
        <v/>
      </c>
      <c r="I71" s="14" t="str">
        <f>IF(OR(G71=0,H71&lt;&gt;"D"),"",MAX(I$3:I70)+1)</f>
        <v/>
      </c>
      <c r="J71" s="14" t="str">
        <f>IF(OR(G71=0,H71&lt;&gt;"V"),"",MAX(J$3:J70)+1)</f>
        <v/>
      </c>
      <c r="K71" s="14" t="str">
        <f>IF(OR(G71=0,H71&lt;&gt;"C"),"",MAX(K$3:K70)+1)</f>
        <v/>
      </c>
      <c r="L71" s="14" t="str">
        <f>IF(OR(G71=0,H71&lt;&gt;"M"),"",MAX(L$3:L70)+1)</f>
        <v/>
      </c>
      <c r="N71" t="str">
        <f t="shared" si="12"/>
        <v/>
      </c>
      <c r="O71" t="str">
        <f t="shared" si="13"/>
        <v/>
      </c>
      <c r="P71" t="str">
        <f t="shared" si="14"/>
        <v/>
      </c>
    </row>
    <row r="72" spans="6:16" x14ac:dyDescent="0.2">
      <c r="F72" s="19" t="s">
        <v>89</v>
      </c>
      <c r="G72" s="27">
        <v>0</v>
      </c>
      <c r="H72" s="20" t="str">
        <f>IFERROR( IF(G72=0,"",(VLOOKUP(F72,'Ingredient master list'!$B$4:$C$577,2,FALSE()))),"")</f>
        <v/>
      </c>
      <c r="I72" s="14" t="str">
        <f>IF(OR(G72=0,H72&lt;&gt;"D"),"",MAX(I$3:I71)+1)</f>
        <v/>
      </c>
      <c r="J72" s="14" t="str">
        <f>IF(OR(G72=0,H72&lt;&gt;"V"),"",MAX(J$3:J71)+1)</f>
        <v/>
      </c>
      <c r="K72" s="14" t="str">
        <f>IF(OR(G72=0,H72&lt;&gt;"C"),"",MAX(K$3:K71)+1)</f>
        <v/>
      </c>
      <c r="L72" s="14" t="str">
        <f>IF(OR(G72=0,H72&lt;&gt;"M"),"",MAX(L$3:L71)+1)</f>
        <v/>
      </c>
      <c r="N72" t="str">
        <f t="shared" si="12"/>
        <v/>
      </c>
      <c r="O72" t="str">
        <f t="shared" si="13"/>
        <v/>
      </c>
      <c r="P72" t="str">
        <f t="shared" si="14"/>
        <v/>
      </c>
    </row>
    <row r="73" spans="6:16" x14ac:dyDescent="0.2">
      <c r="F73" s="19" t="s">
        <v>91</v>
      </c>
      <c r="G73" s="27">
        <v>0</v>
      </c>
      <c r="H73" s="20" t="str">
        <f>IFERROR( IF(G73=0,"",(VLOOKUP(F73,'Ingredient master list'!$B$4:$C$577,2,FALSE()))),"")</f>
        <v/>
      </c>
      <c r="I73" s="14" t="str">
        <f>IF(OR(G73=0,H73&lt;&gt;"D"),"",MAX(I$3:I72)+1)</f>
        <v/>
      </c>
      <c r="J73" s="14" t="str">
        <f>IF(OR(G73=0,H73&lt;&gt;"V"),"",MAX(J$3:J72)+1)</f>
        <v/>
      </c>
      <c r="K73" s="14" t="str">
        <f>IF(OR(G73=0,H73&lt;&gt;"C"),"",MAX(K$3:K72)+1)</f>
        <v/>
      </c>
      <c r="L73" s="14" t="str">
        <f>IF(OR(G73=0,H73&lt;&gt;"M"),"",MAX(L$3:L72)+1)</f>
        <v/>
      </c>
      <c r="N73" t="str">
        <f t="shared" si="12"/>
        <v/>
      </c>
      <c r="O73" t="str">
        <f t="shared" si="13"/>
        <v/>
      </c>
      <c r="P73" t="str">
        <f t="shared" si="14"/>
        <v/>
      </c>
    </row>
    <row r="74" spans="6:16" x14ac:dyDescent="0.2">
      <c r="F74" s="19" t="s">
        <v>65</v>
      </c>
      <c r="G74" s="27">
        <v>0</v>
      </c>
      <c r="H74" s="20" t="str">
        <f>IFERROR( IF(G74=0,"",(VLOOKUP(F74,'Ingredient master list'!$B$4:$C$577,2,FALSE()))),"")</f>
        <v/>
      </c>
      <c r="I74" s="14" t="str">
        <f>IF(OR(G74=0,H74&lt;&gt;"D"),"",MAX(I$3:I73)+1)</f>
        <v/>
      </c>
      <c r="J74" s="14" t="str">
        <f>IF(OR(G74=0,H74&lt;&gt;"V"),"",MAX(J$3:J73)+1)</f>
        <v/>
      </c>
      <c r="K74" s="14" t="str">
        <f>IF(OR(G74=0,H74&lt;&gt;"C"),"",MAX(K$3:K73)+1)</f>
        <v/>
      </c>
      <c r="L74" s="14" t="str">
        <f>IF(OR(G74=0,H74&lt;&gt;"M"),"",MAX(L$3:L73)+1)</f>
        <v/>
      </c>
      <c r="N74" t="str">
        <f t="shared" si="12"/>
        <v/>
      </c>
      <c r="O74" t="str">
        <f t="shared" si="13"/>
        <v/>
      </c>
      <c r="P74" t="str">
        <f t="shared" si="14"/>
        <v/>
      </c>
    </row>
    <row r="75" spans="6:16" x14ac:dyDescent="0.2">
      <c r="F75" s="19" t="s">
        <v>137</v>
      </c>
      <c r="G75" s="27">
        <v>0</v>
      </c>
      <c r="H75" s="20" t="str">
        <f>IFERROR( IF(G75=0,"",(VLOOKUP(F75,'Ingredient master list'!$B$4:$C$577,2,FALSE()))),"")</f>
        <v/>
      </c>
      <c r="I75" s="14" t="str">
        <f>IF(OR(G75=0,H75&lt;&gt;"D"),"",MAX(I$3:I74)+1)</f>
        <v/>
      </c>
      <c r="J75" s="14" t="str">
        <f>IF(OR(G75=0,H75&lt;&gt;"V"),"",MAX(J$3:J74)+1)</f>
        <v/>
      </c>
      <c r="K75" s="14" t="str">
        <f>IF(OR(G75=0,H75&lt;&gt;"C"),"",MAX(K$3:K74)+1)</f>
        <v/>
      </c>
      <c r="L75" s="14" t="str">
        <f>IF(OR(G75=0,H75&lt;&gt;"M"),"",MAX(L$3:L74)+1)</f>
        <v/>
      </c>
      <c r="N75" t="str">
        <f t="shared" si="12"/>
        <v/>
      </c>
      <c r="O75" t="str">
        <f t="shared" si="13"/>
        <v/>
      </c>
      <c r="P75" t="str">
        <f t="shared" si="14"/>
        <v/>
      </c>
    </row>
    <row r="76" spans="6:16" x14ac:dyDescent="0.2">
      <c r="F76" s="19" t="s">
        <v>14</v>
      </c>
      <c r="G76" s="27">
        <v>41</v>
      </c>
      <c r="H76" s="20" t="str">
        <f>IFERROR( IF(G76=0,"",(VLOOKUP(F76,'Ingredient master list'!$B$4:$C$577,2,FALSE()))),"")</f>
        <v>V</v>
      </c>
      <c r="I76" s="14" t="str">
        <f>IF(OR(G76=0,H76&lt;&gt;"D"),"",MAX(I$3:I75)+1)</f>
        <v/>
      </c>
      <c r="J76" s="14">
        <f>IF(OR(G76=0,H76&lt;&gt;"V"),"",MAX(J$3:J75)+1)</f>
        <v>9</v>
      </c>
      <c r="K76" s="14" t="str">
        <f>IF(OR(G76=0,H76&lt;&gt;"C"),"",MAX(K$3:K75)+1)</f>
        <v/>
      </c>
      <c r="L76" s="14" t="str">
        <f>IF(OR(G76=0,H76&lt;&gt;"M"),"",MAX(L$3:L75)+1)</f>
        <v/>
      </c>
      <c r="N76" t="str">
        <f t="shared" si="12"/>
        <v/>
      </c>
      <c r="O76" t="str">
        <f t="shared" si="13"/>
        <v/>
      </c>
      <c r="P76" t="str">
        <f t="shared" si="14"/>
        <v/>
      </c>
    </row>
    <row r="77" spans="6:16" x14ac:dyDescent="0.2">
      <c r="F77" s="19" t="s">
        <v>22</v>
      </c>
      <c r="G77" s="27">
        <v>153</v>
      </c>
      <c r="H77" s="20" t="str">
        <f>IFERROR( IF(G77=0,"",(VLOOKUP(F77,'Ingredient master list'!$B$4:$C$577,2,FALSE()))),"")</f>
        <v>D</v>
      </c>
      <c r="I77" s="14">
        <f>IF(OR(G77=0,H77&lt;&gt;"D"),"",MAX(I$3:I76)+1)</f>
        <v>16</v>
      </c>
      <c r="J77" s="14" t="str">
        <f>IF(OR(G77=0,H77&lt;&gt;"V"),"",MAX(J$3:J76)+1)</f>
        <v/>
      </c>
      <c r="K77" s="14" t="str">
        <f>IF(OR(G77=0,H77&lt;&gt;"C"),"",MAX(K$3:K76)+1)</f>
        <v/>
      </c>
      <c r="L77" s="14" t="str">
        <f>IF(OR(G77=0,H77&lt;&gt;"M"),"",MAX(L$3:L76)+1)</f>
        <v/>
      </c>
      <c r="N77" t="str">
        <f t="shared" si="12"/>
        <v/>
      </c>
      <c r="O77" t="str">
        <f t="shared" si="13"/>
        <v/>
      </c>
      <c r="P77" t="str">
        <f t="shared" si="14"/>
        <v/>
      </c>
    </row>
    <row r="78" spans="6:16" x14ac:dyDescent="0.2">
      <c r="F78" s="19" t="s">
        <v>23</v>
      </c>
      <c r="G78" s="27">
        <v>166</v>
      </c>
      <c r="H78" s="20" t="str">
        <f>IFERROR( IF(G78=0,"",(VLOOKUP(F78,'Ingredient master list'!$B$4:$C$577,2,FALSE()))),"")</f>
        <v>D</v>
      </c>
      <c r="I78" s="14">
        <f>IF(OR(G78=0,H78&lt;&gt;"D"),"",MAX(I$3:I77)+1)</f>
        <v>17</v>
      </c>
      <c r="J78" s="14" t="str">
        <f>IF(OR(G78=0,H78&lt;&gt;"V"),"",MAX(J$3:J77)+1)</f>
        <v/>
      </c>
      <c r="K78" s="14" t="str">
        <f>IF(OR(G78=0,H78&lt;&gt;"C"),"",MAX(K$3:K77)+1)</f>
        <v/>
      </c>
      <c r="L78" s="14" t="str">
        <f>IF(OR(G78=0,H78&lt;&gt;"M"),"",MAX(L$3:L77)+1)</f>
        <v/>
      </c>
      <c r="N78" t="str">
        <f t="shared" si="12"/>
        <v/>
      </c>
      <c r="O78" t="str">
        <f t="shared" si="13"/>
        <v/>
      </c>
      <c r="P78" t="str">
        <f t="shared" si="14"/>
        <v/>
      </c>
    </row>
    <row r="79" spans="6:16" x14ac:dyDescent="0.2">
      <c r="F79" s="19" t="s">
        <v>19</v>
      </c>
      <c r="G79" s="27">
        <v>0</v>
      </c>
      <c r="H79" s="20" t="str">
        <f>IFERROR( IF(G79=0,"",(VLOOKUP(F79,'Ingredient master list'!$B$4:$C$577,2,FALSE()))),"")</f>
        <v/>
      </c>
      <c r="I79" s="14" t="str">
        <f>IF(OR(G79=0,H79&lt;&gt;"D"),"",MAX(I$3:I78)+1)</f>
        <v/>
      </c>
      <c r="J79" s="14" t="str">
        <f>IF(OR(G79=0,H79&lt;&gt;"V"),"",MAX(J$3:J78)+1)</f>
        <v/>
      </c>
      <c r="K79" s="14" t="str">
        <f>IF(OR(G79=0,H79&lt;&gt;"C"),"",MAX(K$3:K78)+1)</f>
        <v/>
      </c>
      <c r="L79" s="14" t="str">
        <f>IF(OR(G79=0,H79&lt;&gt;"M"),"",MAX(L$3:L78)+1)</f>
        <v/>
      </c>
    </row>
    <row r="80" spans="6:16" x14ac:dyDescent="0.2">
      <c r="F80" s="19" t="s">
        <v>124</v>
      </c>
      <c r="G80" s="27">
        <v>0</v>
      </c>
      <c r="H80" s="20" t="str">
        <f>IFERROR( IF(G80=0,"",(VLOOKUP(F80,'Ingredient master list'!$B$4:$C$577,2,FALSE()))),"")</f>
        <v/>
      </c>
      <c r="I80" s="14" t="str">
        <f>IF(OR(G80=0,H80&lt;&gt;"D"),"",MAX(I$3:I79)+1)</f>
        <v/>
      </c>
      <c r="J80" s="14" t="str">
        <f>IF(OR(G80=0,H80&lt;&gt;"V"),"",MAX(J$3:J79)+1)</f>
        <v/>
      </c>
      <c r="K80" s="14" t="str">
        <f>IF(OR(G80=0,H80&lt;&gt;"C"),"",MAX(K$3:K79)+1)</f>
        <v/>
      </c>
      <c r="L80" s="14" t="str">
        <f>IF(OR(G80=0,H80&lt;&gt;"M"),"",MAX(L$3:L79)+1)</f>
        <v/>
      </c>
    </row>
    <row r="81" spans="6:12" x14ac:dyDescent="0.2">
      <c r="F81" s="19" t="s">
        <v>35</v>
      </c>
      <c r="G81" s="27">
        <v>100</v>
      </c>
      <c r="H81" s="20" t="str">
        <f>IFERROR( IF(G81=0,"",(VLOOKUP(F81,'Ingredient master list'!$B$4:$C$577,2,FALSE()))),"")</f>
        <v>C</v>
      </c>
      <c r="I81" s="14" t="str">
        <f>IF(OR(G81=0,H81&lt;&gt;"D"),"",MAX(I$3:I80)+1)</f>
        <v/>
      </c>
      <c r="J81" s="14" t="str">
        <f>IF(OR(G81=0,H81&lt;&gt;"V"),"",MAX(J$3:J80)+1)</f>
        <v/>
      </c>
      <c r="K81" s="14">
        <f>IF(OR(G81=0,H81&lt;&gt;"C"),"",MAX(K$3:K80)+1)</f>
        <v>2</v>
      </c>
      <c r="L81" s="14" t="str">
        <f>IF(OR(G81=0,H81&lt;&gt;"M"),"",MAX(L$3:L80)+1)</f>
        <v/>
      </c>
    </row>
    <row r="82" spans="6:12" x14ac:dyDescent="0.2">
      <c r="F82" s="19" t="s">
        <v>127</v>
      </c>
      <c r="G82" s="27">
        <v>0</v>
      </c>
      <c r="H82" s="20" t="str">
        <f>IFERROR( IF(G82=0,"",(VLOOKUP(F82,'Ingredient master list'!$B$4:$C$577,2,FALSE()))),"")</f>
        <v/>
      </c>
      <c r="I82" s="14" t="str">
        <f>IF(OR(G82=0,H82&lt;&gt;"D"),"",MAX(I$3:I81)+1)</f>
        <v/>
      </c>
      <c r="J82" s="14" t="str">
        <f>IF(OR(G82=0,H82&lt;&gt;"V"),"",MAX(J$3:J81)+1)</f>
        <v/>
      </c>
      <c r="K82" s="14" t="str">
        <f>IF(OR(G82=0,H82&lt;&gt;"C"),"",MAX(K$3:K81)+1)</f>
        <v/>
      </c>
      <c r="L82" s="14" t="str">
        <f>IF(OR(G82=0,H82&lt;&gt;"M"),"",MAX(L$3:L81)+1)</f>
        <v/>
      </c>
    </row>
    <row r="83" spans="6:12" x14ac:dyDescent="0.2">
      <c r="F83" s="19" t="s">
        <v>114</v>
      </c>
      <c r="G83" s="27">
        <v>150</v>
      </c>
      <c r="H83" s="20" t="str">
        <f>IFERROR( IF(G83=0,"",(VLOOKUP(F83,'Ingredient master list'!$B$4:$C$577,2,FALSE()))),"")</f>
        <v>C</v>
      </c>
      <c r="I83" s="14" t="str">
        <f>IF(OR(G83=0,H83&lt;&gt;"D"),"",MAX(I$3:I82)+1)</f>
        <v/>
      </c>
      <c r="J83" s="14" t="str">
        <f>IF(OR(G83=0,H83&lt;&gt;"V"),"",MAX(J$3:J82)+1)</f>
        <v/>
      </c>
      <c r="K83" s="14">
        <f>IF(OR(G83=0,H83&lt;&gt;"C"),"",MAX(K$3:K82)+1)</f>
        <v>3</v>
      </c>
      <c r="L83" s="14" t="str">
        <f>IF(OR(G83=0,H83&lt;&gt;"M"),"",MAX(L$3:L82)+1)</f>
        <v/>
      </c>
    </row>
    <row r="84" spans="6:12" x14ac:dyDescent="0.2">
      <c r="F84" s="19" t="s">
        <v>125</v>
      </c>
      <c r="G84" s="27">
        <v>0</v>
      </c>
      <c r="H84" s="20" t="str">
        <f>IFERROR( IF(G84=0,"",(VLOOKUP(F84,'Ingredient master list'!$B$4:$C$577,2,FALSE()))),"")</f>
        <v/>
      </c>
      <c r="I84" s="14" t="str">
        <f>IF(OR(G84=0,H84&lt;&gt;"D"),"",MAX(I$3:I83)+1)</f>
        <v/>
      </c>
      <c r="J84" s="14" t="str">
        <f>IF(OR(G84=0,H84&lt;&gt;"V"),"",MAX(J$3:J83)+1)</f>
        <v/>
      </c>
      <c r="K84" s="14" t="str">
        <f>IF(OR(G84=0,H84&lt;&gt;"C"),"",MAX(K$3:K83)+1)</f>
        <v/>
      </c>
      <c r="L84" s="14" t="str">
        <f>IF(OR(G84=0,H84&lt;&gt;"M"),"",MAX(L$3:L83)+1)</f>
        <v/>
      </c>
    </row>
    <row r="85" spans="6:12" x14ac:dyDescent="0.2">
      <c r="F85" s="19" t="s">
        <v>55</v>
      </c>
      <c r="G85" s="27">
        <v>0</v>
      </c>
      <c r="H85" s="20" t="str">
        <f>IFERROR( IF(G85=0,"",(VLOOKUP(F85,'Ingredient master list'!$B$4:$C$577,2,FALSE()))),"")</f>
        <v/>
      </c>
      <c r="I85" s="14" t="str">
        <f>IF(OR(G85=0,H85&lt;&gt;"D"),"",MAX(I$3:I84)+1)</f>
        <v/>
      </c>
      <c r="J85" s="14" t="str">
        <f>IF(OR(G85=0,H85&lt;&gt;"V"),"",MAX(J$3:J84)+1)</f>
        <v/>
      </c>
      <c r="K85" s="14" t="str">
        <f>IF(OR(G85=0,H85&lt;&gt;"C"),"",MAX(K$3:K84)+1)</f>
        <v/>
      </c>
      <c r="L85" s="14" t="str">
        <f>IF(OR(G85=0,H85&lt;&gt;"M"),"",MAX(L$3:L84)+1)</f>
        <v/>
      </c>
    </row>
    <row r="86" spans="6:12" x14ac:dyDescent="0.2">
      <c r="F86" s="19" t="s">
        <v>117</v>
      </c>
      <c r="G86" s="27">
        <v>0</v>
      </c>
      <c r="H86" s="20" t="str">
        <f>IFERROR( IF(G86=0,"",(VLOOKUP(F86,'Ingredient master list'!$B$4:$C$577,2,FALSE()))),"")</f>
        <v/>
      </c>
      <c r="I86" s="14" t="str">
        <f>IF(OR(G86=0,H86&lt;&gt;"D"),"",MAX(I$3:I85)+1)</f>
        <v/>
      </c>
      <c r="J86" s="14" t="str">
        <f>IF(OR(G86=0,H86&lt;&gt;"V"),"",MAX(J$3:J85)+1)</f>
        <v/>
      </c>
      <c r="K86" s="14" t="str">
        <f>IF(OR(G86=0,H86&lt;&gt;"C"),"",MAX(K$3:K85)+1)</f>
        <v/>
      </c>
      <c r="L86" s="14" t="str">
        <f>IF(OR(G86=0,H86&lt;&gt;"M"),"",MAX(L$3:L85)+1)</f>
        <v/>
      </c>
    </row>
    <row r="87" spans="6:12" x14ac:dyDescent="0.2">
      <c r="F87" s="19" t="s">
        <v>118</v>
      </c>
      <c r="G87" s="27">
        <v>6</v>
      </c>
      <c r="H87" s="20" t="str">
        <f>IFERROR( IF(G87=0,"",(VLOOKUP(F87,'Ingredient master list'!$B$4:$C$577,2,FALSE()))),"")</f>
        <v>V</v>
      </c>
      <c r="I87" s="14" t="str">
        <f>IF(OR(G87=0,H87&lt;&gt;"D"),"",MAX(I$3:I86)+1)</f>
        <v/>
      </c>
      <c r="J87" s="14">
        <f>IF(OR(G87=0,H87&lt;&gt;"V"),"",MAX(J$3:J86)+1)</f>
        <v>10</v>
      </c>
      <c r="K87" s="14" t="str">
        <f>IF(OR(G87=0,H87&lt;&gt;"C"),"",MAX(K$3:K86)+1)</f>
        <v/>
      </c>
      <c r="L87" s="14" t="str">
        <f>IF(OR(G87=0,H87&lt;&gt;"M"),"",MAX(L$3:L86)+1)</f>
        <v/>
      </c>
    </row>
    <row r="88" spans="6:12" x14ac:dyDescent="0.2">
      <c r="F88" s="19" t="s">
        <v>129</v>
      </c>
      <c r="G88" s="27">
        <v>1200</v>
      </c>
      <c r="H88" s="20" t="str">
        <f>IFERROR( IF(G88=0,"",(VLOOKUP(F88,'Ingredient master list'!$B$4:$C$577,2,FALSE()))),"")</f>
        <v>M</v>
      </c>
      <c r="I88" s="14" t="str">
        <f>IF(OR(G88=0,H88&lt;&gt;"D"),"",MAX(I$3:I87)+1)</f>
        <v/>
      </c>
      <c r="J88" s="14" t="str">
        <f>IF(OR(G88=0,H88&lt;&gt;"V"),"",MAX(J$3:J87)+1)</f>
        <v/>
      </c>
      <c r="K88" s="14" t="str">
        <f>IF(OR(G88=0,H88&lt;&gt;"C"),"",MAX(K$3:K87)+1)</f>
        <v/>
      </c>
      <c r="L88" s="14">
        <f>IF(OR(G88=0,H88&lt;&gt;"M"),"",MAX(L$3:L87)+1)</f>
        <v>1</v>
      </c>
    </row>
    <row r="89" spans="6:12" x14ac:dyDescent="0.2">
      <c r="F89" s="19" t="s">
        <v>134</v>
      </c>
      <c r="G89" s="27">
        <v>300</v>
      </c>
      <c r="H89" s="20" t="str">
        <f>IFERROR( IF(G89=0,"",(VLOOKUP(F89,'Ingredient master list'!$B$4:$C$577,2,FALSE()))),"")</f>
        <v>M</v>
      </c>
      <c r="I89" s="14" t="str">
        <f>IF(OR(G89=0,H89&lt;&gt;"D"),"",MAX(I$3:I88)+1)</f>
        <v/>
      </c>
      <c r="J89" s="14" t="str">
        <f>IF(OR(G89=0,H89&lt;&gt;"V"),"",MAX(J$3:J88)+1)</f>
        <v/>
      </c>
      <c r="K89" s="14" t="str">
        <f>IF(OR(G89=0,H89&lt;&gt;"C"),"",MAX(K$3:K88)+1)</f>
        <v/>
      </c>
      <c r="L89" s="14">
        <f>IF(OR(G89=0,H89&lt;&gt;"M"),"",MAX(L$3:L88)+1)</f>
        <v>2</v>
      </c>
    </row>
    <row r="90" spans="6:12" x14ac:dyDescent="0.2">
      <c r="F90" s="19" t="s">
        <v>82</v>
      </c>
      <c r="G90" s="27">
        <v>0.2</v>
      </c>
      <c r="H90" s="20" t="str">
        <f>IFERROR( IF(G90=0,"",(VLOOKUP(F90,'Ingredient master list'!$B$4:$C$577,2,FALSE()))),"")</f>
        <v>D</v>
      </c>
      <c r="I90" s="14">
        <f>IF(OR(G90=0,H90&lt;&gt;"D"),"",MAX(I$3:I89)+1)</f>
        <v>18</v>
      </c>
      <c r="J90" s="14" t="str">
        <f>IF(OR(G90=0,H90&lt;&gt;"V"),"",MAX(J$3:J89)+1)</f>
        <v/>
      </c>
      <c r="K90" s="14" t="str">
        <f>IF(OR(G90=0,H90&lt;&gt;"C"),"",MAX(K$3:K89)+1)</f>
        <v/>
      </c>
      <c r="L90" s="14" t="str">
        <f>IF(OR(G90=0,H90&lt;&gt;"M"),"",MAX(L$3:L89)+1)</f>
        <v/>
      </c>
    </row>
    <row r="91" spans="6:12" x14ac:dyDescent="0.2">
      <c r="F91" s="19" t="s">
        <v>56</v>
      </c>
      <c r="G91" s="27">
        <v>0</v>
      </c>
      <c r="H91" s="20" t="str">
        <f>IFERROR( IF(G91=0,"",(VLOOKUP(F91,'Ingredient master list'!$B$4:$C$577,2,FALSE()))),"")</f>
        <v/>
      </c>
      <c r="I91" s="14" t="str">
        <f>IF(OR(G91=0,H91&lt;&gt;"D"),"",MAX(I$3:I90)+1)</f>
        <v/>
      </c>
      <c r="J91" s="14" t="str">
        <f>IF(OR(G91=0,H91&lt;&gt;"V"),"",MAX(J$3:J90)+1)</f>
        <v/>
      </c>
      <c r="K91" s="14" t="str">
        <f>IF(OR(G91=0,H91&lt;&gt;"C"),"",MAX(K$3:K90)+1)</f>
        <v/>
      </c>
      <c r="L91" s="14" t="str">
        <f>IF(OR(G91=0,H91&lt;&gt;"M"),"",MAX(L$3:L90)+1)</f>
        <v/>
      </c>
    </row>
    <row r="92" spans="6:12" x14ac:dyDescent="0.2">
      <c r="F92" s="19" t="s">
        <v>141</v>
      </c>
      <c r="G92" s="27">
        <v>0</v>
      </c>
      <c r="H92" s="20" t="str">
        <f>IFERROR( IF(G92=0,"",(VLOOKUP(F92,'Ingredient master list'!$B$4:$C$577,2,FALSE()))),"")</f>
        <v/>
      </c>
      <c r="I92" s="14" t="str">
        <f>IF(OR(G92=0,H92&lt;&gt;"D"),"",MAX(I$3:I91)+1)</f>
        <v/>
      </c>
      <c r="J92" s="14" t="str">
        <f>IF(OR(G92=0,H92&lt;&gt;"V"),"",MAX(J$3:J91)+1)</f>
        <v/>
      </c>
      <c r="K92" s="14" t="str">
        <f>IF(OR(G92=0,H92&lt;&gt;"C"),"",MAX(K$3:K91)+1)</f>
        <v/>
      </c>
      <c r="L92" s="14" t="str">
        <f>IF(OR(G92=0,H92&lt;&gt;"M"),"",MAX(L$3:L91)+1)</f>
        <v/>
      </c>
    </row>
    <row r="93" spans="6:12" x14ac:dyDescent="0.2">
      <c r="F93" s="19" t="s">
        <v>1</v>
      </c>
      <c r="G93" s="27">
        <v>975</v>
      </c>
      <c r="H93" s="20" t="str">
        <f>IFERROR( IF(G93=0,"",(VLOOKUP(F93,'Ingredient master list'!$B$4:$C$577,2,FALSE()))),"")</f>
        <v>M</v>
      </c>
      <c r="I93" s="14" t="str">
        <f>IF(OR(G93=0,H93&lt;&gt;"D"),"",MAX(I$3:I92)+1)</f>
        <v/>
      </c>
      <c r="J93" s="14" t="str">
        <f>IF(OR(G93=0,H93&lt;&gt;"V"),"",MAX(J$3:J92)+1)</f>
        <v/>
      </c>
      <c r="K93" s="14" t="str">
        <f>IF(OR(G93=0,H93&lt;&gt;"C"),"",MAX(K$3:K92)+1)</f>
        <v/>
      </c>
      <c r="L93" s="14">
        <f>IF(OR(G93=0,H93&lt;&gt;"M"),"",MAX(L$3:L92)+1)</f>
        <v>3</v>
      </c>
    </row>
    <row r="94" spans="6:12" x14ac:dyDescent="0.2">
      <c r="F94" s="19" t="s">
        <v>97</v>
      </c>
      <c r="G94" s="27">
        <v>360</v>
      </c>
      <c r="H94" s="20" t="str">
        <f>IFERROR( IF(G94=0,"",(VLOOKUP(F94,'Ingredient master list'!$B$4:$C$577,2,FALSE()))),"")</f>
        <v>D</v>
      </c>
      <c r="I94" s="14">
        <f>IF(OR(G94=0,H94&lt;&gt;"D"),"",MAX(I$3:I93)+1)</f>
        <v>19</v>
      </c>
      <c r="J94" s="14" t="str">
        <f>IF(OR(G94=0,H94&lt;&gt;"V"),"",MAX(J$3:J93)+1)</f>
        <v/>
      </c>
      <c r="K94" s="14" t="str">
        <f>IF(OR(G94=0,H94&lt;&gt;"C"),"",MAX(K$3:K93)+1)</f>
        <v/>
      </c>
      <c r="L94" s="14" t="str">
        <f>IF(OR(G94=0,H94&lt;&gt;"M"),"",MAX(L$3:L93)+1)</f>
        <v/>
      </c>
    </row>
    <row r="95" spans="6:12" x14ac:dyDescent="0.2">
      <c r="F95" s="19" t="s">
        <v>43</v>
      </c>
      <c r="G95" s="27">
        <v>0</v>
      </c>
      <c r="H95" s="20" t="str">
        <f>IFERROR( IF(G95=0,"",(VLOOKUP(F95,'Ingredient master list'!$B$4:$C$577,2,FALSE()))),"")</f>
        <v/>
      </c>
      <c r="I95" s="14" t="str">
        <f>IF(OR(G95=0,H95&lt;&gt;"D"),"",MAX(I$3:I94)+1)</f>
        <v/>
      </c>
      <c r="J95" s="14" t="str">
        <f>IF(OR(G95=0,H95&lt;&gt;"V"),"",MAX(J$3:J94)+1)</f>
        <v/>
      </c>
      <c r="K95" s="14" t="str">
        <f>IF(OR(G95=0,H95&lt;&gt;"C"),"",MAX(K$3:K94)+1)</f>
        <v/>
      </c>
      <c r="L95" s="14" t="str">
        <f>IF(OR(G95=0,H95&lt;&gt;"M"),"",MAX(L$3:L94)+1)</f>
        <v/>
      </c>
    </row>
    <row r="96" spans="6:12" x14ac:dyDescent="0.2">
      <c r="F96" s="19" t="s">
        <v>2</v>
      </c>
      <c r="G96" s="27">
        <v>500</v>
      </c>
      <c r="H96" s="20" t="str">
        <f>IFERROR( IF(G96=0,"",(VLOOKUP(F96,'Ingredient master list'!$B$4:$C$577,2,FALSE()))),"")</f>
        <v>C</v>
      </c>
      <c r="I96" s="14" t="str">
        <f>IF(OR(G96=0,H96&lt;&gt;"D"),"",MAX(I$3:I95)+1)</f>
        <v/>
      </c>
      <c r="J96" s="14" t="str">
        <f>IF(OR(G96=0,H96&lt;&gt;"V"),"",MAX(J$3:J95)+1)</f>
        <v/>
      </c>
      <c r="K96" s="14">
        <f>IF(OR(G96=0,H96&lt;&gt;"C"),"",MAX(K$3:K95)+1)</f>
        <v>4</v>
      </c>
      <c r="L96" s="14" t="str">
        <f>IF(OR(G96=0,H96&lt;&gt;"M"),"",MAX(L$3:L95)+1)</f>
        <v/>
      </c>
    </row>
    <row r="97" spans="6:13" x14ac:dyDescent="0.2">
      <c r="F97" s="19" t="s">
        <v>31</v>
      </c>
      <c r="G97" s="27">
        <v>120</v>
      </c>
      <c r="H97" s="20" t="str">
        <f>IFERROR( IF(G97=0,"",(VLOOKUP(F97,'Ingredient master list'!$B$4:$C$577,2,FALSE()))),"")</f>
        <v>V</v>
      </c>
      <c r="I97" s="14" t="str">
        <f>IF(OR(G97=0,H97&lt;&gt;"D"),"",MAX(I$3:I96)+1)</f>
        <v/>
      </c>
      <c r="J97" s="14">
        <f>IF(OR(G97=0,H97&lt;&gt;"V"),"",MAX(J$3:J96)+1)</f>
        <v>11</v>
      </c>
      <c r="K97" s="14" t="str">
        <f>IF(OR(G97=0,H97&lt;&gt;"C"),"",MAX(K$3:K96)+1)</f>
        <v/>
      </c>
      <c r="L97" s="14" t="str">
        <f>IF(OR(G97=0,H97&lt;&gt;"M"),"",MAX(L$3:L96)+1)</f>
        <v/>
      </c>
    </row>
    <row r="98" spans="6:13" x14ac:dyDescent="0.2">
      <c r="F98" s="19" t="s">
        <v>102</v>
      </c>
      <c r="G98" s="27">
        <v>0</v>
      </c>
      <c r="H98" s="20" t="str">
        <f>IFERROR( IF(G98=0,"",(VLOOKUP(F98,'Ingredient master list'!$B$4:$C$577,2,FALSE()))),"")</f>
        <v/>
      </c>
      <c r="I98" s="14" t="str">
        <f>IF(OR(G98=0,H98&lt;&gt;"D"),"",MAX(I$3:I97)+1)</f>
        <v/>
      </c>
      <c r="J98" s="14" t="str">
        <f>IF(OR(G98=0,H98&lt;&gt;"V"),"",MAX(J$3:J97)+1)</f>
        <v/>
      </c>
      <c r="K98" s="14" t="str">
        <f>IF(OR(G98=0,H98&lt;&gt;"C"),"",MAX(K$3:K97)+1)</f>
        <v/>
      </c>
      <c r="L98" s="14" t="str">
        <f>IF(OR(G98=0,H98&lt;&gt;"M"),"",MAX(L$3:L97)+1)</f>
        <v/>
      </c>
    </row>
    <row r="99" spans="6:13" x14ac:dyDescent="0.2">
      <c r="F99" s="19" t="s">
        <v>58</v>
      </c>
      <c r="G99" s="27">
        <v>0</v>
      </c>
      <c r="H99" s="20" t="str">
        <f>IFERROR( IF(G99=0,"",(VLOOKUP(F99,'Ingredient master list'!$B$4:$C$577,2,FALSE()))),"")</f>
        <v/>
      </c>
      <c r="I99" s="14" t="str">
        <f>IF(OR(G99=0,H99&lt;&gt;"D"),"",MAX(I$3:I98)+1)</f>
        <v/>
      </c>
      <c r="J99" s="14" t="str">
        <f>IF(OR(G99=0,H99&lt;&gt;"V"),"",MAX(J$3:J98)+1)</f>
        <v/>
      </c>
      <c r="K99" s="14" t="str">
        <f>IF(OR(G99=0,H99&lt;&gt;"C"),"",MAX(K$3:K98)+1)</f>
        <v/>
      </c>
      <c r="L99" s="14" t="str">
        <f>IF(OR(G99=0,H99&lt;&gt;"M"),"",MAX(L$3:L98)+1)</f>
        <v/>
      </c>
      <c r="M99" t="str">
        <f t="shared" ref="M99:M115" si="15">IFERROR(INDEX($H$4:$H$278,MATCH(ROW()-ROW($G$3),$I$4:$I$278,0)),"")</f>
        <v/>
      </c>
    </row>
    <row r="100" spans="6:13" x14ac:dyDescent="0.2">
      <c r="F100" s="19" t="s">
        <v>30</v>
      </c>
      <c r="G100" s="27">
        <v>240</v>
      </c>
      <c r="H100" s="20" t="str">
        <f>IFERROR( IF(G100=0,"",(VLOOKUP(F100,'Ingredient master list'!$B$4:$C$577,2,FALSE()))),"")</f>
        <v>V</v>
      </c>
      <c r="I100" s="14" t="str">
        <f>IF(OR(G100=0,H100&lt;&gt;"D"),"",MAX(I$3:I99)+1)</f>
        <v/>
      </c>
      <c r="J100" s="14">
        <f>IF(OR(G100=0,H100&lt;&gt;"V"),"",MAX(J$3:J99)+1)</f>
        <v>12</v>
      </c>
      <c r="K100" s="14" t="str">
        <f>IF(OR(G100=0,H100&lt;&gt;"C"),"",MAX(K$3:K99)+1)</f>
        <v/>
      </c>
      <c r="L100" s="14" t="str">
        <f>IF(OR(G100=0,H100&lt;&gt;"M"),"",MAX(L$3:L99)+1)</f>
        <v/>
      </c>
      <c r="M100" t="str">
        <f t="shared" si="15"/>
        <v/>
      </c>
    </row>
    <row r="101" spans="6:13" x14ac:dyDescent="0.2">
      <c r="F101" s="19" t="s">
        <v>49</v>
      </c>
      <c r="G101" s="27">
        <v>0</v>
      </c>
      <c r="H101" s="20" t="str">
        <f>IFERROR( IF(G101=0,"",(VLOOKUP(F101,'Ingredient master list'!$B$4:$C$577,2,FALSE()))),"")</f>
        <v/>
      </c>
      <c r="I101" s="14" t="str">
        <f>IF(OR(G101=0,H101&lt;&gt;"D"),"",MAX(I$3:I100)+1)</f>
        <v/>
      </c>
      <c r="J101" s="14" t="str">
        <f>IF(OR(G101=0,H101&lt;&gt;"V"),"",MAX(J$3:J100)+1)</f>
        <v/>
      </c>
      <c r="K101" s="14" t="str">
        <f>IF(OR(G101=0,H101&lt;&gt;"C"),"",MAX(K$3:K100)+1)</f>
        <v/>
      </c>
      <c r="L101" s="14" t="str">
        <f>IF(OR(G101=0,H101&lt;&gt;"M"),"",MAX(L$3:L100)+1)</f>
        <v/>
      </c>
      <c r="M101" t="str">
        <f t="shared" si="15"/>
        <v/>
      </c>
    </row>
    <row r="102" spans="6:13" x14ac:dyDescent="0.2">
      <c r="F102" s="19" t="s">
        <v>95</v>
      </c>
      <c r="G102" s="27">
        <v>30</v>
      </c>
      <c r="H102" s="20" t="str">
        <f>IFERROR( IF(G102=0,"",(VLOOKUP(F102,'Ingredient master list'!$B$4:$C$577,2,FALSE()))),"")</f>
        <v>C</v>
      </c>
      <c r="I102" s="14" t="str">
        <f>IF(OR(G102=0,H102&lt;&gt;"D"),"",MAX(I$3:I101)+1)</f>
        <v/>
      </c>
      <c r="J102" s="14" t="str">
        <f>IF(OR(G102=0,H102&lt;&gt;"V"),"",MAX(J$3:J101)+1)</f>
        <v/>
      </c>
      <c r="K102" s="14">
        <f>IF(OR(G102=0,H102&lt;&gt;"C"),"",MAX(K$3:K101)+1)</f>
        <v>5</v>
      </c>
      <c r="L102" s="14" t="str">
        <f>IF(OR(G102=0,H102&lt;&gt;"M"),"",MAX(L$3:L101)+1)</f>
        <v/>
      </c>
      <c r="M102" t="str">
        <f t="shared" si="15"/>
        <v/>
      </c>
    </row>
    <row r="103" spans="6:13" x14ac:dyDescent="0.2">
      <c r="F103" s="19" t="s">
        <v>53</v>
      </c>
      <c r="G103" s="27">
        <v>0</v>
      </c>
      <c r="H103" s="20" t="str">
        <f>IFERROR( IF(G103=0,"",(VLOOKUP(F103,'Ingredient master list'!$B$4:$C$577,2,FALSE()))),"")</f>
        <v/>
      </c>
      <c r="I103" s="14" t="str">
        <f>IF(OR(G103=0,H103&lt;&gt;"D"),"",MAX(I$3:I102)+1)</f>
        <v/>
      </c>
      <c r="J103" s="14" t="str">
        <f>IF(OR(G103=0,H103&lt;&gt;"V"),"",MAX(J$3:J102)+1)</f>
        <v/>
      </c>
      <c r="K103" s="14" t="str">
        <f>IF(OR(G103=0,H103&lt;&gt;"C"),"",MAX(K$3:K102)+1)</f>
        <v/>
      </c>
      <c r="L103" s="14" t="str">
        <f>IF(OR(G103=0,H103&lt;&gt;"M"),"",MAX(L$3:L102)+1)</f>
        <v/>
      </c>
      <c r="M103" t="str">
        <f t="shared" si="15"/>
        <v/>
      </c>
    </row>
    <row r="104" spans="6:13" x14ac:dyDescent="0.2">
      <c r="F104" s="19" t="s">
        <v>57</v>
      </c>
      <c r="G104" s="27">
        <v>0</v>
      </c>
      <c r="H104" s="20" t="str">
        <f>IFERROR( IF(G104=0,"",(VLOOKUP(F104,'Ingredient master list'!$B$4:$C$577,2,FALSE()))),"")</f>
        <v/>
      </c>
      <c r="I104" s="14" t="str">
        <f>IF(OR(G104=0,H104&lt;&gt;"D"),"",MAX(I$3:I103)+1)</f>
        <v/>
      </c>
      <c r="J104" s="14" t="str">
        <f>IF(OR(G104=0,H104&lt;&gt;"V"),"",MAX(J$3:J103)+1)</f>
        <v/>
      </c>
      <c r="K104" s="14" t="str">
        <f>IF(OR(G104=0,H104&lt;&gt;"C"),"",MAX(K$3:K103)+1)</f>
        <v/>
      </c>
      <c r="L104" s="14" t="str">
        <f>IF(OR(G104=0,H104&lt;&gt;"M"),"",MAX(L$3:L103)+1)</f>
        <v/>
      </c>
      <c r="M104" t="str">
        <f t="shared" si="15"/>
        <v/>
      </c>
    </row>
    <row r="105" spans="6:13" x14ac:dyDescent="0.2">
      <c r="F105" s="19" t="s">
        <v>71</v>
      </c>
      <c r="G105" s="27">
        <v>770</v>
      </c>
      <c r="H105" s="20" t="str">
        <f>IFERROR( IF(G105=0,"",(VLOOKUP(F105,'Ingredient master list'!$B$4:$C$577,2,FALSE()))),"")</f>
        <v>V</v>
      </c>
      <c r="I105" s="14" t="str">
        <f>IF(OR(G105=0,H105&lt;&gt;"D"),"",MAX(I$3:I104)+1)</f>
        <v/>
      </c>
      <c r="J105" s="14">
        <f>IF(OR(G105=0,H105&lt;&gt;"V"),"",MAX(J$3:J104)+1)</f>
        <v>13</v>
      </c>
      <c r="K105" s="14" t="str">
        <f>IF(OR(G105=0,H105&lt;&gt;"C"),"",MAX(K$3:K104)+1)</f>
        <v/>
      </c>
      <c r="L105" s="14" t="str">
        <f>IF(OR(G105=0,H105&lt;&gt;"M"),"",MAX(L$3:L104)+1)</f>
        <v/>
      </c>
      <c r="M105" t="str">
        <f t="shared" si="15"/>
        <v/>
      </c>
    </row>
    <row r="106" spans="6:13" x14ac:dyDescent="0.2">
      <c r="F106" s="19" t="s">
        <v>160</v>
      </c>
      <c r="G106" s="27">
        <v>0</v>
      </c>
      <c r="H106" s="20" t="str">
        <f>IFERROR( IF(G106=0,"",(VLOOKUP(F106,'Ingredient master list'!$B$4:$C$577,2,FALSE()))),"")</f>
        <v/>
      </c>
      <c r="I106" s="14" t="str">
        <f>IF(OR(G106=0,H106&lt;&gt;"D"),"",MAX(I$3:I105)+1)</f>
        <v/>
      </c>
      <c r="J106" s="14" t="str">
        <f>IF(OR(G106=0,H106&lt;&gt;"V"),"",MAX(J$3:J105)+1)</f>
        <v/>
      </c>
      <c r="K106" s="14" t="str">
        <f>IF(OR(G106=0,H106&lt;&gt;"C"),"",MAX(K$3:K105)+1)</f>
        <v/>
      </c>
      <c r="L106" s="14" t="str">
        <f>IF(OR(G106=0,H106&lt;&gt;"M"),"",MAX(L$3:L105)+1)</f>
        <v/>
      </c>
      <c r="M106" t="str">
        <f t="shared" si="15"/>
        <v/>
      </c>
    </row>
    <row r="107" spans="6:13" x14ac:dyDescent="0.2">
      <c r="F107" s="19" t="s">
        <v>146</v>
      </c>
      <c r="G107" s="27">
        <v>0</v>
      </c>
      <c r="H107" s="20" t="str">
        <f>IFERROR( IF(G107=0,"",(VLOOKUP(F107,'Ingredient master list'!$B$4:$C$577,2,FALSE()))),"")</f>
        <v/>
      </c>
      <c r="I107" s="14" t="str">
        <f>IF(OR(G107=0,H107&lt;&gt;"D"),"",MAX(I$3:I106)+1)</f>
        <v/>
      </c>
      <c r="J107" s="14" t="str">
        <f>IF(OR(G107=0,H107&lt;&gt;"V"),"",MAX(J$3:J106)+1)</f>
        <v/>
      </c>
      <c r="K107" s="14" t="str">
        <f>IF(OR(G107=0,H107&lt;&gt;"C"),"",MAX(K$3:K106)+1)</f>
        <v/>
      </c>
      <c r="L107" s="14" t="str">
        <f>IF(OR(G107=0,H107&lt;&gt;"M"),"",MAX(L$3:L106)+1)</f>
        <v/>
      </c>
      <c r="M107" t="str">
        <f t="shared" si="15"/>
        <v/>
      </c>
    </row>
    <row r="108" spans="6:13" x14ac:dyDescent="0.2">
      <c r="F108" s="19" t="s">
        <v>121</v>
      </c>
      <c r="G108" s="27">
        <v>60</v>
      </c>
      <c r="H108" s="20" t="str">
        <f>IFERROR( IF(G108=0,"",(VLOOKUP(F108,'Ingredient master list'!$B$4:$C$577,2,FALSE()))),"")</f>
        <v>D</v>
      </c>
      <c r="I108" s="14">
        <f>IF(OR(G108=0,H108&lt;&gt;"D"),"",MAX(I$3:I107)+1)</f>
        <v>20</v>
      </c>
      <c r="J108" s="14" t="str">
        <f>IF(OR(G108=0,H108&lt;&gt;"V"),"",MAX(J$3:J107)+1)</f>
        <v/>
      </c>
      <c r="K108" s="14" t="str">
        <f>IF(OR(G108=0,H108&lt;&gt;"C"),"",MAX(K$3:K107)+1)</f>
        <v/>
      </c>
      <c r="L108" s="14" t="str">
        <f>IF(OR(G108=0,H108&lt;&gt;"M"),"",MAX(L$3:L107)+1)</f>
        <v/>
      </c>
      <c r="M108" t="str">
        <f t="shared" si="15"/>
        <v/>
      </c>
    </row>
    <row r="109" spans="6:13" x14ac:dyDescent="0.2">
      <c r="F109" s="19" t="s">
        <v>32</v>
      </c>
      <c r="G109" s="27">
        <v>0</v>
      </c>
      <c r="H109" s="20" t="str">
        <f>IFERROR( IF(G109=0,"",(VLOOKUP(F109,'Ingredient master list'!$B$4:$C$577,2,FALSE()))),"")</f>
        <v/>
      </c>
      <c r="I109" s="14" t="str">
        <f>IF(OR(G109=0,H109&lt;&gt;"D"),"",MAX(I$3:I108)+1)</f>
        <v/>
      </c>
      <c r="J109" s="14" t="str">
        <f>IF(OR(G109=0,H109&lt;&gt;"V"),"",MAX(J$3:J108)+1)</f>
        <v/>
      </c>
      <c r="K109" s="14" t="str">
        <f>IF(OR(G109=0,H109&lt;&gt;"C"),"",MAX(K$3:K108)+1)</f>
        <v/>
      </c>
      <c r="L109" s="14" t="str">
        <f>IF(OR(G109=0,H109&lt;&gt;"M"),"",MAX(L$3:L108)+1)</f>
        <v/>
      </c>
      <c r="M109" t="str">
        <f t="shared" si="15"/>
        <v/>
      </c>
    </row>
    <row r="110" spans="6:13" x14ac:dyDescent="0.2">
      <c r="F110" s="19" t="s">
        <v>34</v>
      </c>
      <c r="G110" s="27">
        <v>160</v>
      </c>
      <c r="H110" s="20" t="str">
        <f>IFERROR( IF(G110=0,"",(VLOOKUP(F110,'Ingredient master list'!$B$4:$C$577,2,FALSE()))),"")</f>
        <v>D</v>
      </c>
      <c r="I110" s="14">
        <f>IF(OR(G110=0,H110&lt;&gt;"D"),"",MAX(I$3:I109)+1)</f>
        <v>21</v>
      </c>
      <c r="J110" s="14" t="str">
        <f>IF(OR(G110=0,H110&lt;&gt;"V"),"",MAX(J$3:J109)+1)</f>
        <v/>
      </c>
      <c r="K110" s="14" t="str">
        <f>IF(OR(G110=0,H110&lt;&gt;"C"),"",MAX(K$3:K109)+1)</f>
        <v/>
      </c>
      <c r="L110" s="14" t="str">
        <f>IF(OR(G110=0,H110&lt;&gt;"M"),"",MAX(L$3:L109)+1)</f>
        <v/>
      </c>
      <c r="M110" t="str">
        <f t="shared" si="15"/>
        <v/>
      </c>
    </row>
    <row r="111" spans="6:13" x14ac:dyDescent="0.2">
      <c r="F111" s="19" t="s">
        <v>27</v>
      </c>
      <c r="G111" s="27">
        <v>2400</v>
      </c>
      <c r="H111" s="20" t="str">
        <f>IFERROR( IF(G111=0,"",(VLOOKUP(F111,'Ingredient master list'!$B$4:$C$577,2,FALSE()))),"")</f>
        <v>M</v>
      </c>
      <c r="I111" s="14" t="str">
        <f>IF(OR(G111=0,H111&lt;&gt;"D"),"",MAX(I$3:I110)+1)</f>
        <v/>
      </c>
      <c r="J111" s="14" t="str">
        <f>IF(OR(G111=0,H111&lt;&gt;"V"),"",MAX(J$3:J110)+1)</f>
        <v/>
      </c>
      <c r="K111" s="14" t="str">
        <f>IF(OR(G111=0,H111&lt;&gt;"C"),"",MAX(K$3:K110)+1)</f>
        <v/>
      </c>
      <c r="L111" s="14">
        <f>IF(OR(G111=0,H111&lt;&gt;"M"),"",MAX(L$3:L110)+1)</f>
        <v>4</v>
      </c>
      <c r="M111" t="str">
        <f t="shared" si="15"/>
        <v/>
      </c>
    </row>
    <row r="112" spans="6:13" x14ac:dyDescent="0.2">
      <c r="F112" s="19" t="s">
        <v>116</v>
      </c>
      <c r="G112" s="27">
        <v>375</v>
      </c>
      <c r="H112" s="20" t="str">
        <f>IFERROR( IF(G112=0,"",(VLOOKUP(F112,'Ingredient master list'!$B$4:$C$577,2,FALSE()))),"")</f>
        <v>M</v>
      </c>
      <c r="I112" s="14" t="str">
        <f>IF(OR(G112=0,H112&lt;&gt;"D"),"",MAX(I$3:I111)+1)</f>
        <v/>
      </c>
      <c r="J112" s="14" t="str">
        <f>IF(OR(G112=0,H112&lt;&gt;"V"),"",MAX(J$3:J111)+1)</f>
        <v/>
      </c>
      <c r="K112" s="14" t="str">
        <f>IF(OR(G112=0,H112&lt;&gt;"C"),"",MAX(K$3:K111)+1)</f>
        <v/>
      </c>
      <c r="L112" s="14">
        <f>IF(OR(G112=0,H112&lt;&gt;"M"),"",MAX(L$3:L111)+1)</f>
        <v>5</v>
      </c>
      <c r="M112" t="str">
        <f t="shared" si="15"/>
        <v/>
      </c>
    </row>
    <row r="113" spans="6:13" x14ac:dyDescent="0.2">
      <c r="F113" s="19" t="s">
        <v>150</v>
      </c>
      <c r="G113" s="27">
        <v>0</v>
      </c>
      <c r="H113" s="20" t="str">
        <f>IFERROR( IF(G113=0,"",(VLOOKUP(F113,'Ingredient master list'!$B$4:$C$577,2,FALSE()))),"")</f>
        <v/>
      </c>
      <c r="I113" s="14" t="str">
        <f>IF(OR(G113=0,H113&lt;&gt;"D"),"",MAX(I$3:I112)+1)</f>
        <v/>
      </c>
      <c r="J113" s="14" t="str">
        <f>IF(OR(G113=0,H113&lt;&gt;"V"),"",MAX(J$3:J112)+1)</f>
        <v/>
      </c>
      <c r="K113" s="14" t="str">
        <f>IF(OR(G113=0,H113&lt;&gt;"C"),"",MAX(K$3:K112)+1)</f>
        <v/>
      </c>
      <c r="L113" s="14" t="str">
        <f>IF(OR(G113=0,H113&lt;&gt;"M"),"",MAX(L$3:L112)+1)</f>
        <v/>
      </c>
      <c r="M113" t="str">
        <f t="shared" si="15"/>
        <v/>
      </c>
    </row>
    <row r="114" spans="6:13" x14ac:dyDescent="0.2">
      <c r="F114" s="19" t="s">
        <v>72</v>
      </c>
      <c r="G114" s="27">
        <v>0</v>
      </c>
      <c r="H114" s="20" t="str">
        <f>IFERROR( IF(G114=0,"",(VLOOKUP(F114,'Ingredient master list'!$B$4:$C$577,2,FALSE()))),"")</f>
        <v/>
      </c>
      <c r="I114" s="14" t="str">
        <f>IF(OR(G114=0,H114&lt;&gt;"D"),"",MAX(I$3:I113)+1)</f>
        <v/>
      </c>
      <c r="J114" s="14" t="str">
        <f>IF(OR(G114=0,H114&lt;&gt;"V"),"",MAX(J$3:J113)+1)</f>
        <v/>
      </c>
      <c r="K114" s="14" t="str">
        <f>IF(OR(G114=0,H114&lt;&gt;"C"),"",MAX(K$3:K113)+1)</f>
        <v/>
      </c>
      <c r="L114" s="14" t="str">
        <f>IF(OR(G114=0,H114&lt;&gt;"M"),"",MAX(L$3:L113)+1)</f>
        <v/>
      </c>
      <c r="M114" t="str">
        <f t="shared" si="15"/>
        <v/>
      </c>
    </row>
    <row r="115" spans="6:13" x14ac:dyDescent="0.2">
      <c r="F115" s="19" t="s">
        <v>16</v>
      </c>
      <c r="G115" s="27">
        <v>25</v>
      </c>
      <c r="H115" s="20" t="str">
        <f>IFERROR( IF(G115=0,"",(VLOOKUP(F115,'Ingredient master list'!$B$4:$C$577,2,FALSE()))),"")</f>
        <v>M</v>
      </c>
      <c r="I115" s="14" t="str">
        <f>IF(OR(G115=0,H115&lt;&gt;"D"),"",MAX(I$3:I114)+1)</f>
        <v/>
      </c>
      <c r="J115" s="14" t="str">
        <f>IF(OR(G115=0,H115&lt;&gt;"V"),"",MAX(J$3:J114)+1)</f>
        <v/>
      </c>
      <c r="K115" s="14" t="str">
        <f>IF(OR(G115=0,H115&lt;&gt;"C"),"",MAX(K$3:K114)+1)</f>
        <v/>
      </c>
      <c r="L115" s="14">
        <f>IF(OR(G115=0,H115&lt;&gt;"M"),"",MAX(L$3:L114)+1)</f>
        <v>6</v>
      </c>
      <c r="M115" t="str">
        <f t="shared" si="15"/>
        <v/>
      </c>
    </row>
    <row r="116" spans="6:13" x14ac:dyDescent="0.2">
      <c r="F116" s="19" t="s">
        <v>18</v>
      </c>
      <c r="G116" s="27">
        <v>0</v>
      </c>
      <c r="H116" s="20" t="str">
        <f>IFERROR( IF(G116=0,"",(VLOOKUP(F116,'Ingredient master list'!$B$4:$C$577,2,FALSE()))),"")</f>
        <v/>
      </c>
      <c r="I116" s="14" t="str">
        <f>IF(OR(G116=0,H116&lt;&gt;"D"),"",MAX(I$3:I115)+1)</f>
        <v/>
      </c>
      <c r="J116" s="14" t="str">
        <f>IF(OR(G116=0,H116&lt;&gt;"V"),"",MAX(J$3:J115)+1)</f>
        <v/>
      </c>
      <c r="K116" s="14" t="str">
        <f>IF(OR(G116=0,H116&lt;&gt;"C"),"",MAX(K$3:K115)+1)</f>
        <v/>
      </c>
      <c r="L116" s="14" t="str">
        <f>IF(OR(G116=0,H116&lt;&gt;"M"),"",MAX(L$3:L115)+1)</f>
        <v/>
      </c>
    </row>
    <row r="117" spans="6:13" x14ac:dyDescent="0.2">
      <c r="F117" s="19" t="s">
        <v>84</v>
      </c>
      <c r="G117" s="27">
        <v>0</v>
      </c>
      <c r="H117" s="20" t="str">
        <f>IFERROR( IF(G117=0,"",(VLOOKUP(F117,'Ingredient master list'!$B$4:$C$577,2,FALSE()))),"")</f>
        <v/>
      </c>
      <c r="I117" s="14" t="str">
        <f>IF(OR(G117=0,H117&lt;&gt;"D"),"",MAX(I$3:I116)+1)</f>
        <v/>
      </c>
      <c r="J117" s="14" t="str">
        <f>IF(OR(G117=0,H117&lt;&gt;"V"),"",MAX(J$3:J116)+1)</f>
        <v/>
      </c>
      <c r="K117" s="14" t="str">
        <f>IF(OR(G117=0,H117&lt;&gt;"C"),"",MAX(K$3:K116)+1)</f>
        <v/>
      </c>
      <c r="L117" s="14" t="str">
        <f>IF(OR(G117=0,H117&lt;&gt;"M"),"",MAX(L$3:L116)+1)</f>
        <v/>
      </c>
    </row>
    <row r="118" spans="6:13" x14ac:dyDescent="0.2">
      <c r="F118" s="19"/>
      <c r="G118" s="27"/>
      <c r="H118" s="20" t="str">
        <f>IFERROR( IF(G118=0,"",(VLOOKUP(F118,'Ingredient master list'!$B$4:$C$577,2,FALSE()))),"")</f>
        <v/>
      </c>
      <c r="I118" s="14" t="str">
        <f>IF(OR(G118=0,H118&lt;&gt;"D"),"",MAX(I$3:I117)+1)</f>
        <v/>
      </c>
      <c r="J118" s="14" t="str">
        <f>IF(OR(G118=0,H118&lt;&gt;"V"),"",MAX(J$3:J117)+1)</f>
        <v/>
      </c>
      <c r="K118" s="14" t="str">
        <f>IF(OR(G118=0,H118&lt;&gt;"C"),"",MAX(K$3:K117)+1)</f>
        <v/>
      </c>
      <c r="L118" s="14" t="str">
        <f>IF(OR(G118=0,H118&lt;&gt;"M"),"",MAX(L$3:L117)+1)</f>
        <v/>
      </c>
    </row>
    <row r="119" spans="6:13" x14ac:dyDescent="0.2">
      <c r="F119" s="19"/>
      <c r="G119" s="27"/>
      <c r="H119" s="20" t="str">
        <f>IFERROR( IF(G119=0,"",(VLOOKUP(F119,'Ingredient master list'!$B$4:$C$577,2,FALSE()))),"")</f>
        <v/>
      </c>
      <c r="I119" s="14" t="str">
        <f>IF(OR(G119=0,H119&lt;&gt;"D"),"",MAX(I$3:I118)+1)</f>
        <v/>
      </c>
      <c r="J119" s="14" t="str">
        <f>IF(OR(G119=0,H119&lt;&gt;"V"),"",MAX(J$3:J118)+1)</f>
        <v/>
      </c>
      <c r="K119" s="14" t="str">
        <f>IF(OR(G119=0,H119&lt;&gt;"C"),"",MAX(K$3:K118)+1)</f>
        <v/>
      </c>
      <c r="L119" s="14" t="str">
        <f>IF(OR(G119=0,H119&lt;&gt;"M"),"",MAX(L$3:L118)+1)</f>
        <v/>
      </c>
    </row>
    <row r="120" spans="6:13" x14ac:dyDescent="0.2">
      <c r="F120" s="19"/>
      <c r="G120" s="27"/>
      <c r="H120" s="20" t="str">
        <f>IFERROR( IF(G120=0,"",(VLOOKUP(F120,'Ingredient master list'!$B$4:$C$577,2,FALSE()))),"")</f>
        <v/>
      </c>
      <c r="I120" s="14" t="str">
        <f>IF(OR(G120=0,H120&lt;&gt;"D"),"",MAX(I$3:I119)+1)</f>
        <v/>
      </c>
      <c r="J120" s="14" t="str">
        <f>IF(OR(G120=0,H120&lt;&gt;"V"),"",MAX(J$3:J119)+1)</f>
        <v/>
      </c>
      <c r="K120" s="14" t="str">
        <f>IF(OR(G120=0,H120&lt;&gt;"C"),"",MAX(K$3:K119)+1)</f>
        <v/>
      </c>
      <c r="L120" s="14" t="str">
        <f>IF(OR(G120=0,H120&lt;&gt;"M"),"",MAX(L$3:L119)+1)</f>
        <v/>
      </c>
    </row>
    <row r="121" spans="6:13" x14ac:dyDescent="0.2">
      <c r="F121" s="19"/>
      <c r="G121" s="27"/>
      <c r="H121" s="20" t="str">
        <f>IFERROR( IF(G121=0,"",(VLOOKUP(F121,'Ingredient master list'!$B$4:$C$577,2,FALSE()))),"")</f>
        <v/>
      </c>
      <c r="I121" s="14" t="str">
        <f>IF(OR(G121=0,H121&lt;&gt;"D"),"",MAX(I$3:I120)+1)</f>
        <v/>
      </c>
      <c r="J121" s="14" t="str">
        <f>IF(OR(G121=0,H121&lt;&gt;"V"),"",MAX(J$3:J120)+1)</f>
        <v/>
      </c>
      <c r="K121" s="14" t="str">
        <f>IF(OR(G121=0,H121&lt;&gt;"C"),"",MAX(K$3:K120)+1)</f>
        <v/>
      </c>
      <c r="L121" s="14" t="str">
        <f>IF(OR(G121=0,H121&lt;&gt;"M"),"",MAX(L$3:L120)+1)</f>
        <v/>
      </c>
    </row>
    <row r="122" spans="6:13" x14ac:dyDescent="0.2">
      <c r="F122" s="19"/>
      <c r="G122" s="27"/>
      <c r="H122" s="20" t="str">
        <f>IFERROR( IF(G122=0,"",(VLOOKUP(F122,'Ingredient master list'!$B$4:$C$577,2,FALSE()))),"")</f>
        <v/>
      </c>
      <c r="I122" s="14" t="str">
        <f>IF(OR(G122=0,H122&lt;&gt;"D"),"",MAX(I$3:I121)+1)</f>
        <v/>
      </c>
      <c r="J122" s="14" t="str">
        <f>IF(OR(G122=0,H122&lt;&gt;"V"),"",MAX(J$3:J121)+1)</f>
        <v/>
      </c>
      <c r="K122" s="14" t="str">
        <f>IF(OR(G122=0,H122&lt;&gt;"C"),"",MAX(K$3:K121)+1)</f>
        <v/>
      </c>
      <c r="L122" s="14" t="str">
        <f>IF(OR(G122=0,H122&lt;&gt;"M"),"",MAX(L$3:L121)+1)</f>
        <v/>
      </c>
    </row>
    <row r="123" spans="6:13" x14ac:dyDescent="0.2">
      <c r="F123" s="19"/>
      <c r="G123" s="27"/>
      <c r="H123" s="20" t="str">
        <f>IFERROR( IF(G123=0,"",(VLOOKUP(F123,'Ingredient master list'!$B$4:$C$577,2,FALSE()))),"")</f>
        <v/>
      </c>
      <c r="I123" s="14" t="str">
        <f>IF(OR(G123=0,H123&lt;&gt;"D"),"",MAX(I$3:I122)+1)</f>
        <v/>
      </c>
      <c r="J123" s="14" t="str">
        <f>IF(OR(G123=0,H123&lt;&gt;"V"),"",MAX(J$3:J122)+1)</f>
        <v/>
      </c>
      <c r="K123" s="14" t="str">
        <f>IF(OR(G123=0,H123&lt;&gt;"C"),"",MAX(K$3:K122)+1)</f>
        <v/>
      </c>
      <c r="L123" s="14" t="str">
        <f>IF(OR(G123=0,H123&lt;&gt;"M"),"",MAX(L$3:L122)+1)</f>
        <v/>
      </c>
    </row>
    <row r="124" spans="6:13" x14ac:dyDescent="0.2">
      <c r="F124" s="19"/>
      <c r="G124" s="27"/>
      <c r="H124" s="20" t="str">
        <f>IFERROR( IF(G124=0,"",(VLOOKUP(F124,'Ingredient master list'!$B$4:$C$577,2,FALSE()))),"")</f>
        <v/>
      </c>
      <c r="I124" s="14" t="str">
        <f>IF(OR(G124=0,H124&lt;&gt;"D"),"",MAX(I$3:I123)+1)</f>
        <v/>
      </c>
      <c r="J124" s="14" t="str">
        <f>IF(OR(G124=0,H124&lt;&gt;"V"),"",MAX(J$3:J123)+1)</f>
        <v/>
      </c>
      <c r="K124" s="14" t="str">
        <f>IF(OR(G124=0,H124&lt;&gt;"C"),"",MAX(K$3:K123)+1)</f>
        <v/>
      </c>
      <c r="L124" s="14" t="str">
        <f>IF(OR(G124=0,H124&lt;&gt;"M"),"",MAX(L$3:L123)+1)</f>
        <v/>
      </c>
    </row>
    <row r="125" spans="6:13" x14ac:dyDescent="0.2">
      <c r="F125" s="19"/>
      <c r="G125" s="27"/>
      <c r="H125" s="20" t="str">
        <f>IFERROR( IF(G125=0,"",(VLOOKUP(F125,'Ingredient master list'!$B$4:$C$577,2,FALSE()))),"")</f>
        <v/>
      </c>
      <c r="I125" s="14" t="str">
        <f>IF(OR(G125=0,H125&lt;&gt;"D"),"",MAX(I$3:I124)+1)</f>
        <v/>
      </c>
      <c r="J125" s="14" t="str">
        <f>IF(OR(G125=0,H125&lt;&gt;"V"),"",MAX(J$3:J124)+1)</f>
        <v/>
      </c>
      <c r="K125" s="14" t="str">
        <f>IF(OR(G125=0,H125&lt;&gt;"C"),"",MAX(K$3:K124)+1)</f>
        <v/>
      </c>
      <c r="L125" s="14" t="str">
        <f>IF(OR(G125=0,H125&lt;&gt;"M"),"",MAX(L$3:L124)+1)</f>
        <v/>
      </c>
    </row>
    <row r="126" spans="6:13" x14ac:dyDescent="0.2">
      <c r="F126" s="19"/>
      <c r="G126" s="27"/>
      <c r="H126" s="20" t="str">
        <f>IFERROR( IF(G126=0,"",(VLOOKUP(F126,'Ingredient master list'!$B$4:$C$577,2,FALSE()))),"")</f>
        <v/>
      </c>
      <c r="I126" s="14" t="str">
        <f>IF(OR(G126=0,H126&lt;&gt;"D"),"",MAX(I$3:I125)+1)</f>
        <v/>
      </c>
      <c r="J126" s="14" t="str">
        <f>IF(OR(G126=0,H126&lt;&gt;"V"),"",MAX(J$3:J125)+1)</f>
        <v/>
      </c>
      <c r="K126" s="14" t="str">
        <f>IF(OR(G126=0,H126&lt;&gt;"C"),"",MAX(K$3:K125)+1)</f>
        <v/>
      </c>
      <c r="L126" s="14" t="str">
        <f>IF(OR(G126=0,H126&lt;&gt;"M"),"",MAX(L$3:L125)+1)</f>
        <v/>
      </c>
    </row>
    <row r="127" spans="6:13" x14ac:dyDescent="0.2">
      <c r="F127" s="19"/>
      <c r="G127" s="27"/>
      <c r="H127" s="20" t="str">
        <f>IFERROR( IF(G127=0,"",(VLOOKUP(F127,'Ingredient master list'!$B$4:$C$577,2,FALSE()))),"")</f>
        <v/>
      </c>
      <c r="I127" s="14" t="str">
        <f>IF(OR(G127=0,H127&lt;&gt;"D"),"",MAX(I$3:I126)+1)</f>
        <v/>
      </c>
      <c r="J127" s="14" t="str">
        <f>IF(OR(G127=0,H127&lt;&gt;"V"),"",MAX(J$3:J126)+1)</f>
        <v/>
      </c>
      <c r="K127" s="14" t="str">
        <f>IF(OR(G127=0,H127&lt;&gt;"C"),"",MAX(K$3:K126)+1)</f>
        <v/>
      </c>
      <c r="L127" s="14" t="str">
        <f>IF(OR(G127=0,H127&lt;&gt;"M"),"",MAX(L$3:L126)+1)</f>
        <v/>
      </c>
    </row>
    <row r="128" spans="6:13" x14ac:dyDescent="0.2">
      <c r="F128" s="19"/>
      <c r="G128" s="27"/>
      <c r="H128" s="20" t="str">
        <f>IFERROR( IF(G128=0,"",(VLOOKUP(F128,'Ingredient master list'!$B$4:$C$577,2,FALSE()))),"")</f>
        <v/>
      </c>
      <c r="I128" s="14" t="str">
        <f>IF(OR(G128=0,H128&lt;&gt;"D"),"",MAX(I$3:I127)+1)</f>
        <v/>
      </c>
      <c r="J128" s="14" t="str">
        <f>IF(OR(G128=0,H128&lt;&gt;"V"),"",MAX(J$3:J127)+1)</f>
        <v/>
      </c>
      <c r="K128" s="14" t="str">
        <f>IF(OR(G128=0,H128&lt;&gt;"C"),"",MAX(K$3:K127)+1)</f>
        <v/>
      </c>
      <c r="L128" s="14" t="str">
        <f>IF(OR(G128=0,H128&lt;&gt;"M"),"",MAX(L$3:L127)+1)</f>
        <v/>
      </c>
    </row>
    <row r="129" spans="6:12" x14ac:dyDescent="0.2">
      <c r="F129" s="19"/>
      <c r="G129" s="27"/>
      <c r="H129" s="20" t="str">
        <f>IFERROR( IF(G129=0,"",(VLOOKUP(F129,'Ingredient master list'!$B$4:$C$577,2,FALSE()))),"")</f>
        <v/>
      </c>
      <c r="I129" s="14" t="str">
        <f>IF(OR(G129=0,H129&lt;&gt;"D"),"",MAX(I$3:I128)+1)</f>
        <v/>
      </c>
      <c r="J129" s="14" t="str">
        <f>IF(OR(G129=0,H129&lt;&gt;"V"),"",MAX(J$3:J128)+1)</f>
        <v/>
      </c>
      <c r="K129" s="14" t="str">
        <f>IF(OR(G129=0,H129&lt;&gt;"C"),"",MAX(K$3:K128)+1)</f>
        <v/>
      </c>
      <c r="L129" s="14" t="str">
        <f>IF(OR(G129=0,H129&lt;&gt;"M"),"",MAX(L$3:L128)+1)</f>
        <v/>
      </c>
    </row>
    <row r="130" spans="6:12" x14ac:dyDescent="0.2">
      <c r="F130" s="19"/>
      <c r="G130" s="27"/>
      <c r="H130" s="20" t="str">
        <f>IFERROR( IF(G130=0,"",(VLOOKUP(F130,'Ingredient master list'!$B$4:$C$577,2,FALSE()))),"")</f>
        <v/>
      </c>
      <c r="I130" s="14" t="str">
        <f>IF(OR(G130=0,H130&lt;&gt;"D"),"",MAX(I$3:I129)+1)</f>
        <v/>
      </c>
      <c r="J130" s="14" t="str">
        <f>IF(OR(G130=0,H130&lt;&gt;"V"),"",MAX(J$3:J129)+1)</f>
        <v/>
      </c>
      <c r="K130" s="14" t="str">
        <f>IF(OR(G130=0,H130&lt;&gt;"C"),"",MAX(K$3:K129)+1)</f>
        <v/>
      </c>
      <c r="L130" s="14" t="str">
        <f>IF(OR(G130=0,H130&lt;&gt;"M"),"",MAX(L$3:L129)+1)</f>
        <v/>
      </c>
    </row>
    <row r="131" spans="6:12" x14ac:dyDescent="0.2">
      <c r="F131" s="19"/>
      <c r="G131" s="27"/>
      <c r="H131" s="20" t="str">
        <f>IFERROR( IF(G131=0,"",(VLOOKUP(F131,'Ingredient master list'!$B$4:$C$577,2,FALSE()))),"")</f>
        <v/>
      </c>
      <c r="I131" s="14" t="str">
        <f>IF(OR(G131=0,H131&lt;&gt;"D"),"",MAX(I$3:I130)+1)</f>
        <v/>
      </c>
      <c r="J131" s="14" t="str">
        <f>IF(OR(G131=0,H131&lt;&gt;"V"),"",MAX(J$3:J130)+1)</f>
        <v/>
      </c>
      <c r="K131" s="14" t="str">
        <f>IF(OR(G131=0,H131&lt;&gt;"C"),"",MAX(K$3:K130)+1)</f>
        <v/>
      </c>
      <c r="L131" s="14" t="str">
        <f>IF(OR(G131=0,H131&lt;&gt;"M"),"",MAX(L$3:L130)+1)</f>
        <v/>
      </c>
    </row>
    <row r="132" spans="6:12" x14ac:dyDescent="0.2">
      <c r="F132" s="19"/>
      <c r="G132" s="27"/>
      <c r="H132" s="20" t="str">
        <f>IFERROR( IF(G132=0,"",(VLOOKUP(F132,'Ingredient master list'!$B$4:$C$577,2,FALSE()))),"")</f>
        <v/>
      </c>
      <c r="I132" s="14" t="str">
        <f>IF(OR(G132=0,H132&lt;&gt;"D"),"",MAX(I$3:I131)+1)</f>
        <v/>
      </c>
      <c r="J132" s="14" t="str">
        <f>IF(OR(G132=0,H132&lt;&gt;"V"),"",MAX(J$3:J131)+1)</f>
        <v/>
      </c>
      <c r="K132" s="14" t="str">
        <f>IF(OR(G132=0,H132&lt;&gt;"C"),"",MAX(K$3:K131)+1)</f>
        <v/>
      </c>
      <c r="L132" s="14" t="str">
        <f>IF(OR(G132=0,H132&lt;&gt;"M"),"",MAX(L$3:L131)+1)</f>
        <v/>
      </c>
    </row>
    <row r="133" spans="6:12" x14ac:dyDescent="0.2">
      <c r="F133" s="19"/>
      <c r="G133" s="27"/>
      <c r="H133" s="20" t="str">
        <f>IFERROR( IF(G133=0,"",(VLOOKUP(F133,'Ingredient master list'!$B$4:$C$577,2,FALSE()))),"")</f>
        <v/>
      </c>
      <c r="I133" s="14" t="str">
        <f>IF(OR(G133=0,H133&lt;&gt;"D"),"",MAX(I$3:I132)+1)</f>
        <v/>
      </c>
      <c r="J133" s="14" t="str">
        <f>IF(OR(G133=0,H133&lt;&gt;"V"),"",MAX(J$3:J132)+1)</f>
        <v/>
      </c>
      <c r="K133" s="14" t="str">
        <f>IF(OR(G133=0,H133&lt;&gt;"C"),"",MAX(K$3:K132)+1)</f>
        <v/>
      </c>
      <c r="L133" s="14" t="str">
        <f>IF(OR(G133=0,H133&lt;&gt;"M"),"",MAX(L$3:L132)+1)</f>
        <v/>
      </c>
    </row>
    <row r="134" spans="6:12" x14ac:dyDescent="0.2">
      <c r="F134" s="19"/>
      <c r="G134" s="27"/>
      <c r="H134" s="20" t="str">
        <f>IFERROR( IF(G134=0,"",(VLOOKUP(F134,'Ingredient master list'!$B$4:$C$577,2,FALSE()))),"")</f>
        <v/>
      </c>
      <c r="I134" s="14" t="str">
        <f>IF(OR(G134=0,H134&lt;&gt;"D"),"",MAX(I$3:I133)+1)</f>
        <v/>
      </c>
      <c r="J134" s="14" t="str">
        <f>IF(OR(G134=0,H134&lt;&gt;"V"),"",MAX(J$3:J133)+1)</f>
        <v/>
      </c>
      <c r="K134" s="14" t="str">
        <f>IF(OR(G134=0,H134&lt;&gt;"C"),"",MAX(K$3:K133)+1)</f>
        <v/>
      </c>
      <c r="L134" s="14" t="str">
        <f>IF(OR(G134=0,H134&lt;&gt;"M"),"",MAX(L$3:L133)+1)</f>
        <v/>
      </c>
    </row>
    <row r="135" spans="6:12" x14ac:dyDescent="0.2">
      <c r="F135" s="19"/>
      <c r="G135" s="27"/>
      <c r="H135" s="20" t="str">
        <f>IFERROR( IF(G135=0,"",(VLOOKUP(F135,'Ingredient master list'!$B$4:$C$577,2,FALSE()))),"")</f>
        <v/>
      </c>
      <c r="I135" s="14" t="str">
        <f>IF(OR(G135=0,H135&lt;&gt;"D"),"",MAX(I$3:I134)+1)</f>
        <v/>
      </c>
      <c r="J135" s="14" t="str">
        <f>IF(OR(G135=0,H135&lt;&gt;"V"),"",MAX(J$3:J134)+1)</f>
        <v/>
      </c>
      <c r="K135" s="14" t="str">
        <f>IF(OR(G135=0,H135&lt;&gt;"C"),"",MAX(K$3:K134)+1)</f>
        <v/>
      </c>
      <c r="L135" s="14" t="str">
        <f>IF(OR(G135=0,H135&lt;&gt;"M"),"",MAX(L$3:L134)+1)</f>
        <v/>
      </c>
    </row>
    <row r="136" spans="6:12" x14ac:dyDescent="0.2">
      <c r="F136" s="19"/>
      <c r="G136" s="27"/>
      <c r="H136" s="20" t="str">
        <f>IFERROR( IF(G136=0,"",(VLOOKUP(F136,'Ingredient master list'!$B$4:$C$577,2,FALSE()))),"")</f>
        <v/>
      </c>
      <c r="I136" s="14" t="str">
        <f>IF(OR(G136=0,H136&lt;&gt;"D"),"",MAX(I$3:I135)+1)</f>
        <v/>
      </c>
      <c r="J136" s="14" t="str">
        <f>IF(OR(G136=0,H136&lt;&gt;"V"),"",MAX(J$3:J135)+1)</f>
        <v/>
      </c>
      <c r="K136" s="14" t="str">
        <f>IF(OR(G136=0,H136&lt;&gt;"C"),"",MAX(K$3:K135)+1)</f>
        <v/>
      </c>
      <c r="L136" s="14" t="str">
        <f>IF(OR(G136=0,H136&lt;&gt;"M"),"",MAX(L$3:L135)+1)</f>
        <v/>
      </c>
    </row>
    <row r="137" spans="6:12" x14ac:dyDescent="0.2">
      <c r="F137" s="19"/>
      <c r="G137" s="27"/>
      <c r="H137" s="20" t="str">
        <f>IFERROR( IF(G137=0,"",(VLOOKUP(F137,'Ingredient master list'!$B$4:$C$577,2,FALSE()))),"")</f>
        <v/>
      </c>
      <c r="I137" s="14" t="str">
        <f>IF(OR(G137=0,H137&lt;&gt;"D"),"",MAX(I$3:I136)+1)</f>
        <v/>
      </c>
      <c r="J137" s="14" t="str">
        <f>IF(OR(G137=0,H137&lt;&gt;"V"),"",MAX(J$3:J136)+1)</f>
        <v/>
      </c>
      <c r="K137" s="14" t="str">
        <f>IF(OR(G137=0,H137&lt;&gt;"C"),"",MAX(K$3:K136)+1)</f>
        <v/>
      </c>
      <c r="L137" s="14" t="str">
        <f>IF(OR(G137=0,H137&lt;&gt;"M"),"",MAX(L$3:L136)+1)</f>
        <v/>
      </c>
    </row>
    <row r="138" spans="6:12" x14ac:dyDescent="0.2">
      <c r="F138" s="19"/>
      <c r="G138" s="27"/>
      <c r="H138" s="20" t="str">
        <f>IFERROR( IF(G138=0,"",(VLOOKUP(F138,'Ingredient master list'!$B$4:$C$577,2,FALSE()))),"")</f>
        <v/>
      </c>
      <c r="I138" s="14" t="str">
        <f>IF(OR(G138=0,H138&lt;&gt;"D"),"",MAX(I$3:I137)+1)</f>
        <v/>
      </c>
      <c r="J138" s="14" t="str">
        <f>IF(OR(G138=0,H138&lt;&gt;"V"),"",MAX(J$3:J137)+1)</f>
        <v/>
      </c>
      <c r="K138" s="14" t="str">
        <f>IF(OR(G138=0,H138&lt;&gt;"C"),"",MAX(K$3:K137)+1)</f>
        <v/>
      </c>
      <c r="L138" s="14" t="str">
        <f>IF(OR(G138=0,H138&lt;&gt;"M"),"",MAX(L$3:L137)+1)</f>
        <v/>
      </c>
    </row>
    <row r="139" spans="6:12" x14ac:dyDescent="0.2">
      <c r="F139" s="19"/>
      <c r="G139" s="27"/>
      <c r="H139" s="20" t="str">
        <f>IFERROR( IF(G139=0,"",(VLOOKUP(F139,'Ingredient master list'!$B$4:$C$577,2,FALSE()))),"")</f>
        <v/>
      </c>
      <c r="I139" s="14" t="str">
        <f>IF(OR(G139=0,H139&lt;&gt;"D"),"",MAX(I$3:I138)+1)</f>
        <v/>
      </c>
      <c r="J139" s="14" t="str">
        <f>IF(OR(G139=0,H139&lt;&gt;"V"),"",MAX(J$3:J138)+1)</f>
        <v/>
      </c>
      <c r="K139" s="14" t="str">
        <f>IF(OR(G139=0,H139&lt;&gt;"C"),"",MAX(K$3:K138)+1)</f>
        <v/>
      </c>
      <c r="L139" s="14" t="str">
        <f>IF(OR(G139=0,H139&lt;&gt;"M"),"",MAX(L$3:L138)+1)</f>
        <v/>
      </c>
    </row>
    <row r="140" spans="6:12" x14ac:dyDescent="0.2">
      <c r="F140" s="19"/>
      <c r="G140" s="27"/>
      <c r="H140" s="20" t="str">
        <f>IFERROR( IF(G140=0,"",(VLOOKUP(F140,'Ingredient master list'!$B$4:$C$577,2,FALSE()))),"")</f>
        <v/>
      </c>
      <c r="I140" s="14" t="str">
        <f>IF(OR(G140=0,H140&lt;&gt;"D"),"",MAX(I$3:I139)+1)</f>
        <v/>
      </c>
      <c r="J140" s="14" t="str">
        <f>IF(OR(G140=0,H140&lt;&gt;"V"),"",MAX(J$3:J139)+1)</f>
        <v/>
      </c>
      <c r="K140" s="14" t="str">
        <f>IF(OR(G140=0,H140&lt;&gt;"C"),"",MAX(K$3:K139)+1)</f>
        <v/>
      </c>
      <c r="L140" s="14" t="str">
        <f>IF(OR(G140=0,H140&lt;&gt;"M"),"",MAX(L$3:L139)+1)</f>
        <v/>
      </c>
    </row>
    <row r="141" spans="6:12" x14ac:dyDescent="0.2">
      <c r="F141" s="19"/>
      <c r="G141" s="27"/>
      <c r="H141" s="20" t="str">
        <f>IFERROR( IF(G141=0,"",(VLOOKUP(F141,'Ingredient master list'!$B$4:$C$577,2,FALSE()))),"")</f>
        <v/>
      </c>
      <c r="I141" s="14" t="str">
        <f>IF(OR(G141=0,H141&lt;&gt;"D"),"",MAX(I$3:I140)+1)</f>
        <v/>
      </c>
      <c r="J141" s="14" t="str">
        <f>IF(OR(G141=0,H141&lt;&gt;"V"),"",MAX(J$3:J140)+1)</f>
        <v/>
      </c>
      <c r="K141" s="14" t="str">
        <f>IF(OR(G141=0,H141&lt;&gt;"C"),"",MAX(K$3:K140)+1)</f>
        <v/>
      </c>
      <c r="L141" s="14" t="str">
        <f>IF(OR(G141=0,H141&lt;&gt;"M"),"",MAX(L$3:L140)+1)</f>
        <v/>
      </c>
    </row>
    <row r="142" spans="6:12" x14ac:dyDescent="0.2">
      <c r="F142" s="19"/>
      <c r="G142" s="27"/>
      <c r="H142" s="20" t="str">
        <f>IFERROR( IF(G142=0,"",(VLOOKUP(F142,'Ingredient master list'!$B$4:$C$577,2,FALSE()))),"")</f>
        <v/>
      </c>
      <c r="I142" s="14" t="str">
        <f>IF(OR(G142=0,H142&lt;&gt;"D"),"",MAX(I$3:I141)+1)</f>
        <v/>
      </c>
      <c r="J142" s="14" t="str">
        <f>IF(OR(G142=0,H142&lt;&gt;"V"),"",MAX(J$3:J141)+1)</f>
        <v/>
      </c>
      <c r="K142" s="14" t="str">
        <f>IF(OR(G142=0,H142&lt;&gt;"C"),"",MAX(K$3:K141)+1)</f>
        <v/>
      </c>
      <c r="L142" s="14" t="str">
        <f>IF(OR(G142=0,H142&lt;&gt;"M"),"",MAX(L$3:L141)+1)</f>
        <v/>
      </c>
    </row>
    <row r="143" spans="6:12" x14ac:dyDescent="0.2">
      <c r="F143" s="19"/>
      <c r="G143" s="27"/>
      <c r="H143" s="20" t="str">
        <f>IFERROR( IF(G143=0,"",(VLOOKUP(F143,'Ingredient master list'!$B$4:$C$577,2,FALSE()))),"")</f>
        <v/>
      </c>
      <c r="I143" s="14" t="str">
        <f>IF(OR(G143=0,H143&lt;&gt;"D"),"",MAX(I$3:I142)+1)</f>
        <v/>
      </c>
      <c r="J143" s="14" t="str">
        <f>IF(OR(G143=0,H143&lt;&gt;"V"),"",MAX(J$3:J142)+1)</f>
        <v/>
      </c>
      <c r="K143" s="14" t="str">
        <f>IF(OR(G143=0,H143&lt;&gt;"C"),"",MAX(K$3:K142)+1)</f>
        <v/>
      </c>
      <c r="L143" s="14" t="str">
        <f>IF(OR(G143=0,H143&lt;&gt;"M"),"",MAX(L$3:L142)+1)</f>
        <v/>
      </c>
    </row>
    <row r="144" spans="6:12" x14ac:dyDescent="0.2">
      <c r="F144" s="19"/>
      <c r="G144" s="27"/>
      <c r="H144" s="20" t="str">
        <f>IFERROR( IF(G144=0,"",(VLOOKUP(F144,'Ingredient master list'!$B$4:$C$577,2,FALSE()))),"")</f>
        <v/>
      </c>
      <c r="I144" s="14" t="str">
        <f>IF(OR(G144=0,H144&lt;&gt;"D"),"",MAX(I$3:I143)+1)</f>
        <v/>
      </c>
      <c r="J144" s="14" t="str">
        <f>IF(OR(G144=0,H144&lt;&gt;"V"),"",MAX(J$3:J143)+1)</f>
        <v/>
      </c>
      <c r="K144" s="14" t="str">
        <f>IF(OR(G144=0,H144&lt;&gt;"C"),"",MAX(K$3:K143)+1)</f>
        <v/>
      </c>
      <c r="L144" s="14" t="str">
        <f>IF(OR(G144=0,H144&lt;&gt;"M"),"",MAX(L$3:L143)+1)</f>
        <v/>
      </c>
    </row>
    <row r="145" spans="6:12" x14ac:dyDescent="0.2">
      <c r="F145" s="19"/>
      <c r="G145" s="27"/>
      <c r="H145" s="20" t="str">
        <f>IFERROR( IF(G145=0,"",(VLOOKUP(F145,'Ingredient master list'!$B$4:$C$577,2,FALSE()))),"")</f>
        <v/>
      </c>
      <c r="I145" s="14" t="str">
        <f>IF(OR(G145=0,H145&lt;&gt;"D"),"",MAX(I$3:I144)+1)</f>
        <v/>
      </c>
      <c r="J145" s="14" t="str">
        <f>IF(OR(G145=0,H145&lt;&gt;"V"),"",MAX(J$3:J144)+1)</f>
        <v/>
      </c>
      <c r="K145" s="14" t="str">
        <f>IF(OR(G145=0,H145&lt;&gt;"C"),"",MAX(K$3:K144)+1)</f>
        <v/>
      </c>
      <c r="L145" s="14" t="str">
        <f>IF(OR(G145=0,H145&lt;&gt;"M"),"",MAX(L$3:L144)+1)</f>
        <v/>
      </c>
    </row>
    <row r="146" spans="6:12" x14ac:dyDescent="0.2">
      <c r="F146" s="19"/>
      <c r="G146" s="27"/>
      <c r="H146" s="20" t="str">
        <f>IFERROR( IF(G146=0,"",(VLOOKUP(F146,'Ingredient master list'!$B$4:$C$577,2,FALSE()))),"")</f>
        <v/>
      </c>
      <c r="I146" s="14" t="str">
        <f>IF(G146=0,"",MAX(I$3:I145)+1)</f>
        <v/>
      </c>
      <c r="J146" s="14" t="str">
        <f>IF(OR(G146=0,H146&lt;&gt;"V"),"",MAX(J$3:J145)+1)</f>
        <v/>
      </c>
      <c r="K146" s="14" t="str">
        <f>IF(OR(G146=0,H146&lt;&gt;"C"),"",MAX(K$3:K145)+1)</f>
        <v/>
      </c>
      <c r="L146" s="14" t="str">
        <f>IF(OR(G146=0,H146&lt;&gt;"M"),"",MAX(L$3:L145)+1)</f>
        <v/>
      </c>
    </row>
    <row r="147" spans="6:12" x14ac:dyDescent="0.2">
      <c r="F147" s="19"/>
      <c r="G147" s="15"/>
      <c r="H147" s="20" t="str">
        <f>IFERROR( IF(G147=0,"",(VLOOKUP(F147,'Ingredient master list'!$B$4:$C$577,2,FALSE()))),"")</f>
        <v/>
      </c>
      <c r="I147" s="14" t="str">
        <f>IF(G147=0,"",MAX(I$3:I146)+1)</f>
        <v/>
      </c>
      <c r="J147" s="14" t="str">
        <f>IF(OR(G147=0,H147&lt;&gt;"V"),"",MAX(J$3:J146)+1)</f>
        <v/>
      </c>
      <c r="K147" s="14" t="str">
        <f>IF(OR(G147=0,H147&lt;&gt;"C"),"",MAX(K$3:K146)+1)</f>
        <v/>
      </c>
      <c r="L147" s="14" t="str">
        <f>IF(OR(G147=0,H147&lt;&gt;"M"),"",MAX(L$3:L146)+1)</f>
        <v/>
      </c>
    </row>
    <row r="148" spans="6:12" x14ac:dyDescent="0.2">
      <c r="F148" s="19"/>
      <c r="G148" s="15"/>
      <c r="H148" s="20" t="str">
        <f>IFERROR( IF(G148=0,"",(VLOOKUP(F148,'Ingredient master list'!$B$4:$C$577,2,FALSE()))),"")</f>
        <v/>
      </c>
      <c r="I148" s="14" t="str">
        <f>IF(G148=0,"",MAX(I$3:I147)+1)</f>
        <v/>
      </c>
      <c r="J148" s="14" t="str">
        <f>IF(OR(G148=0,H148&lt;&gt;"V"),"",MAX(J$3:J147)+1)</f>
        <v/>
      </c>
      <c r="K148" s="14" t="str">
        <f>IF(OR(G148=0,H148&lt;&gt;"C"),"",MAX(K$3:K147)+1)</f>
        <v/>
      </c>
      <c r="L148" s="14" t="str">
        <f>IF(OR(G148=0,H148&lt;&gt;"M"),"",MAX(L$3:L147)+1)</f>
        <v/>
      </c>
    </row>
    <row r="149" spans="6:12" x14ac:dyDescent="0.2">
      <c r="F149" s="19"/>
      <c r="G149" s="15"/>
      <c r="H149" s="20" t="str">
        <f>IFERROR( IF(G149=0,"",(VLOOKUP(F149,'Ingredient master list'!$B$4:$C$577,2,FALSE()))),"")</f>
        <v/>
      </c>
      <c r="I149" s="14" t="str">
        <f>IF(G149=0,"",MAX(I$3:I148)+1)</f>
        <v/>
      </c>
      <c r="J149" s="14" t="str">
        <f>IF(OR(G149=0,H149&lt;&gt;"V"),"",MAX(J$3:J148)+1)</f>
        <v/>
      </c>
      <c r="K149" s="14" t="str">
        <f>IF(OR(G149=0,H149&lt;&gt;"C"),"",MAX(K$3:K148)+1)</f>
        <v/>
      </c>
      <c r="L149" s="14" t="str">
        <f>IF(OR(G149=0,H149&lt;&gt;"M"),"",MAX(L$3:L148)+1)</f>
        <v/>
      </c>
    </row>
    <row r="150" spans="6:12" x14ac:dyDescent="0.2">
      <c r="F150" s="19"/>
      <c r="G150" s="15"/>
      <c r="H150" s="20" t="str">
        <f>IFERROR( IF(G150=0,"",(VLOOKUP(F150,'Ingredient master list'!$B$4:$C$577,2,FALSE()))),"")</f>
        <v/>
      </c>
      <c r="I150" s="14" t="str">
        <f>IF(G150=0,"",MAX(I$3:I149)+1)</f>
        <v/>
      </c>
      <c r="J150" s="14" t="str">
        <f>IF(OR(G150=0,H150&lt;&gt;"V"),"",MAX(J$3:J149)+1)</f>
        <v/>
      </c>
      <c r="K150" s="14" t="str">
        <f>IF(OR(G150=0,H150&lt;&gt;"C"),"",MAX(K$3:K149)+1)</f>
        <v/>
      </c>
      <c r="L150" s="14" t="str">
        <f>IF(OR(G150=0,H150&lt;&gt;"M"),"",MAX(L$3:L149)+1)</f>
        <v/>
      </c>
    </row>
    <row r="151" spans="6:12" x14ac:dyDescent="0.2">
      <c r="F151" s="19"/>
      <c r="G151" s="15"/>
      <c r="H151" s="20" t="str">
        <f>IFERROR( IF(G151=0,"",(VLOOKUP(F151,'Ingredient master list'!$B$4:$C$577,2,FALSE()))),"")</f>
        <v/>
      </c>
      <c r="I151" s="14" t="str">
        <f>IF(G151=0,"",MAX(I$3:I150)+1)</f>
        <v/>
      </c>
      <c r="J151" s="14" t="str">
        <f>IF(OR(G151=0,H151&lt;&gt;"V"),"",MAX(J$3:J150)+1)</f>
        <v/>
      </c>
      <c r="K151" s="14" t="str">
        <f>IF(OR(G151=0,H151&lt;&gt;"C"),"",MAX(K$3:K150)+1)</f>
        <v/>
      </c>
      <c r="L151" s="14" t="str">
        <f>IF(OR(G151=0,H151&lt;&gt;"M"),"",MAX(L$3:L150)+1)</f>
        <v/>
      </c>
    </row>
    <row r="152" spans="6:12" x14ac:dyDescent="0.2">
      <c r="F152" s="19"/>
      <c r="G152" s="15"/>
      <c r="H152" s="20" t="str">
        <f>IFERROR( IF(G152=0,"",(VLOOKUP(F152,'Ingredient master list'!$B$4:$C$577,2,FALSE()))),"")</f>
        <v/>
      </c>
      <c r="I152" s="14" t="str">
        <f>IF(G152=0,"",MAX(I$3:I151)+1)</f>
        <v/>
      </c>
      <c r="J152" s="14" t="str">
        <f>IF(OR(G152=0,H152&lt;&gt;"V"),"",MAX(J$3:J151)+1)</f>
        <v/>
      </c>
      <c r="K152" s="14" t="str">
        <f>IF(OR(G152=0,H152&lt;&gt;"C"),"",MAX(K$3:K151)+1)</f>
        <v/>
      </c>
      <c r="L152" s="14" t="str">
        <f>IF(OR(G152=0,H152&lt;&gt;"M"),"",MAX(L$3:L151)+1)</f>
        <v/>
      </c>
    </row>
    <row r="153" spans="6:12" x14ac:dyDescent="0.2">
      <c r="F153" s="19"/>
      <c r="G153" s="15"/>
      <c r="H153" s="20" t="str">
        <f>IFERROR( IF(G153=0,"",(VLOOKUP(F153,'Ingredient master list'!$B$4:$C$577,2,FALSE()))),"")</f>
        <v/>
      </c>
      <c r="I153" s="14" t="str">
        <f>IF(G153=0,"",MAX(I$3:I152)+1)</f>
        <v/>
      </c>
      <c r="J153" s="14" t="str">
        <f>IF(OR(G153=0,H153&lt;&gt;"V"),"",MAX(J$3:J152)+1)</f>
        <v/>
      </c>
      <c r="K153" s="14" t="str">
        <f>IF(OR(G153=0,H153&lt;&gt;"C"),"",MAX(K$3:K152)+1)</f>
        <v/>
      </c>
      <c r="L153" s="14" t="str">
        <f>IF(OR(G153=0,H153&lt;&gt;"M"),"",MAX(L$3:L152)+1)</f>
        <v/>
      </c>
    </row>
    <row r="154" spans="6:12" x14ac:dyDescent="0.2">
      <c r="F154" s="19"/>
      <c r="G154" s="15"/>
      <c r="H154" s="20" t="str">
        <f>IFERROR( IF(G154=0,"",(VLOOKUP(F154,'Ingredient master list'!$B$4:$C$577,2,FALSE()))),"")</f>
        <v/>
      </c>
      <c r="I154" s="14" t="str">
        <f>IF(G154=0,"",MAX(I$3:I153)+1)</f>
        <v/>
      </c>
      <c r="J154" s="14" t="str">
        <f>IF(OR(G154=0,H154&lt;&gt;"V"),"",MAX(J$3:J153)+1)</f>
        <v/>
      </c>
      <c r="K154" s="14" t="str">
        <f>IF(OR(G154=0,H154&lt;&gt;"C"),"",MAX(K$3:K153)+1)</f>
        <v/>
      </c>
      <c r="L154" s="14" t="str">
        <f>IF(OR(G154=0,H154&lt;&gt;"M"),"",MAX(L$3:L153)+1)</f>
        <v/>
      </c>
    </row>
    <row r="155" spans="6:12" x14ac:dyDescent="0.2">
      <c r="F155" s="19"/>
      <c r="G155" s="15"/>
      <c r="H155" s="20" t="str">
        <f>IFERROR( IF(G155=0,"",(VLOOKUP(F155,'Ingredient master list'!$B$4:$C$577,2,FALSE()))),"")</f>
        <v/>
      </c>
      <c r="I155" s="14" t="str">
        <f>IF(G155=0,"",MAX(I$3:I154)+1)</f>
        <v/>
      </c>
      <c r="J155" s="14" t="str">
        <f>IF(OR(G155=0,H155&lt;&gt;"V"),"",MAX(J$3:J154)+1)</f>
        <v/>
      </c>
      <c r="K155" s="14" t="str">
        <f>IF(OR(G155=0,H155&lt;&gt;"C"),"",MAX(K$3:K154)+1)</f>
        <v/>
      </c>
      <c r="L155" s="14" t="str">
        <f>IF(OR(G155=0,H155&lt;&gt;"M"),"",MAX(L$3:L154)+1)</f>
        <v/>
      </c>
    </row>
    <row r="156" spans="6:12" x14ac:dyDescent="0.2">
      <c r="F156" s="19"/>
      <c r="G156" s="15"/>
      <c r="H156" s="20" t="str">
        <f>IFERROR( IF(G156=0,"",(VLOOKUP(F156,'Ingredient master list'!$B$4:$C$577,2,FALSE()))),"")</f>
        <v/>
      </c>
      <c r="I156" s="14" t="str">
        <f>IF(G156=0,"",MAX(I$3:I155)+1)</f>
        <v/>
      </c>
      <c r="J156" s="14" t="str">
        <f>IF(OR(G156=0,H156&lt;&gt;"V"),"",MAX(J$3:J155)+1)</f>
        <v/>
      </c>
      <c r="K156" s="14" t="str">
        <f>IF(OR(G156=0,H156&lt;&gt;"C"),"",MAX(K$3:K155)+1)</f>
        <v/>
      </c>
      <c r="L156" s="14" t="str">
        <f>IF(OR(G156=0,H156&lt;&gt;"M"),"",MAX(L$3:L155)+1)</f>
        <v/>
      </c>
    </row>
    <row r="157" spans="6:12" x14ac:dyDescent="0.2">
      <c r="F157" s="19"/>
      <c r="G157" s="15"/>
      <c r="H157" s="20" t="str">
        <f>IFERROR( IF(G157=0,"",(VLOOKUP(F157,'Ingredient master list'!$B$4:$C$577,2,FALSE()))),"")</f>
        <v/>
      </c>
      <c r="I157" s="14" t="str">
        <f>IF(G157=0,"",MAX(I$3:I156)+1)</f>
        <v/>
      </c>
      <c r="J157" s="14" t="str">
        <f>IF(OR(G157=0,H157&lt;&gt;"V"),"",MAX(J$3:J156)+1)</f>
        <v/>
      </c>
      <c r="K157" s="14" t="str">
        <f>IF(OR(G157=0,H157&lt;&gt;"C"),"",MAX(K$3:K156)+1)</f>
        <v/>
      </c>
      <c r="L157" s="14" t="str">
        <f>IF(OR(G157=0,H157&lt;&gt;"M"),"",MAX(L$3:L156)+1)</f>
        <v/>
      </c>
    </row>
    <row r="158" spans="6:12" x14ac:dyDescent="0.2">
      <c r="F158" s="19"/>
      <c r="G158" s="15"/>
      <c r="H158" s="20" t="str">
        <f>IFERROR( IF(G158=0,"",(VLOOKUP(F158,'Ingredient master list'!$B$4:$C$577,2,FALSE()))),"")</f>
        <v/>
      </c>
      <c r="I158" s="14" t="str">
        <f>IF(G158=0,"",MAX(I$3:I157)+1)</f>
        <v/>
      </c>
      <c r="J158" s="14" t="str">
        <f>IF(OR(G158=0,H158&lt;&gt;"V"),"",MAX(J$3:J157)+1)</f>
        <v/>
      </c>
      <c r="K158" s="14" t="str">
        <f>IF(OR(G158=0,H158&lt;&gt;"C"),"",MAX(K$3:K157)+1)</f>
        <v/>
      </c>
      <c r="L158" s="14" t="str">
        <f>IF(OR(G158=0,H158&lt;&gt;"M"),"",MAX(L$3:L157)+1)</f>
        <v/>
      </c>
    </row>
    <row r="159" spans="6:12" x14ac:dyDescent="0.2">
      <c r="F159" s="19"/>
      <c r="G159" s="15"/>
      <c r="H159" s="20" t="str">
        <f>IFERROR(VLOOKUP(F159,'Ingredient master list'!$B$4:$C$577,2,FALSE()),"")</f>
        <v/>
      </c>
      <c r="I159" s="14" t="str">
        <f>IF(G159=0,"",MAX(I$3:I158)+1)</f>
        <v/>
      </c>
      <c r="J159" s="14" t="str">
        <f>IF(OR(G159=0,H159&lt;&gt;"V"),"",MAX(J$3:J158)+1)</f>
        <v/>
      </c>
      <c r="K159" s="14" t="str">
        <f>IF(OR(G159=0,H159&lt;&gt;"C"),"",MAX(K$3:K158)+1)</f>
        <v/>
      </c>
      <c r="L159" s="14" t="str">
        <f>IF(OR(G159=0,H159&lt;&gt;"M"),"",MAX(L$3:L158)+1)</f>
        <v/>
      </c>
    </row>
    <row r="160" spans="6:12" x14ac:dyDescent="0.2">
      <c r="F160" s="19"/>
      <c r="G160" s="15"/>
      <c r="H160" s="20" t="str">
        <f>IFERROR(VLOOKUP(F160,'Ingredient master list'!$B$4:$C$577,2,FALSE()),"")</f>
        <v/>
      </c>
      <c r="I160" s="14" t="str">
        <f>IF(G160=0,"",MAX(I$3:I159)+1)</f>
        <v/>
      </c>
      <c r="J160" s="14" t="str">
        <f>IF(OR(G160=0,H160&lt;&gt;"V"),"",MAX(J$3:J159)+1)</f>
        <v/>
      </c>
      <c r="K160" s="14" t="str">
        <f>IF(OR(G160=0,H160&lt;&gt;"C"),"",MAX(K$3:K159)+1)</f>
        <v/>
      </c>
      <c r="L160" s="14" t="str">
        <f>IF(OR(G160=0,H160&lt;&gt;"M"),"",MAX(L$3:L159)+1)</f>
        <v/>
      </c>
    </row>
    <row r="161" spans="6:12" x14ac:dyDescent="0.2">
      <c r="F161" s="19"/>
      <c r="G161" s="15"/>
      <c r="H161" s="20" t="str">
        <f>IFERROR(VLOOKUP(F161,'Ingredient master list'!$B$4:$C$577,2,FALSE()),"")</f>
        <v/>
      </c>
      <c r="J161" s="14" t="str">
        <f>IF(OR(G161=0,H161&lt;&gt;"V"),"",MAX(J$3:J160)+1)</f>
        <v/>
      </c>
      <c r="K161" s="14" t="str">
        <f>IF(OR(G161=0,H161&lt;&gt;"C"),"",MAX(K$3:K160)+1)</f>
        <v/>
      </c>
      <c r="L161" s="14" t="str">
        <f>IF(OR(G161=0,H161&lt;&gt;"M"),"",MAX(L$3:L160)+1)</f>
        <v/>
      </c>
    </row>
    <row r="162" spans="6:12" x14ac:dyDescent="0.2">
      <c r="F162" s="19"/>
      <c r="G162" s="15"/>
      <c r="H162" s="20" t="str">
        <f>IFERROR(VLOOKUP(F162,'Ingredient master list'!$B$4:$C$577,2,FALSE()),"")</f>
        <v/>
      </c>
      <c r="J162" s="14" t="str">
        <f>IF(OR(G162=0,H162&lt;&gt;"V"),"",MAX(J$3:J161)+1)</f>
        <v/>
      </c>
      <c r="K162" s="14" t="str">
        <f>IF(OR(G162=0,H162&lt;&gt;"C"),"",MAX(K$3:K161)+1)</f>
        <v/>
      </c>
      <c r="L162" s="14" t="str">
        <f>IF(OR(G162=0,H162&lt;&gt;"M"),"",MAX(L$3:L161)+1)</f>
        <v/>
      </c>
    </row>
    <row r="163" spans="6:12" x14ac:dyDescent="0.2">
      <c r="F163" s="19"/>
      <c r="G163" s="15"/>
      <c r="H163" s="20" t="str">
        <f>IFERROR(VLOOKUP(F163,'Ingredient master list'!$B$4:$C$577,2,FALSE()),"")</f>
        <v/>
      </c>
      <c r="J163" s="14" t="str">
        <f>IF(OR(G163=0,H163&lt;&gt;"V"),"",MAX(I$3:I162)+1)</f>
        <v/>
      </c>
      <c r="K163" s="14" t="str">
        <f>IF(OR(G163=0,H163&lt;&gt;"C"),"",MAX(I$3:I162)+1)</f>
        <v/>
      </c>
    </row>
    <row r="164" spans="6:12" x14ac:dyDescent="0.2">
      <c r="F164" s="19"/>
      <c r="G164" s="15"/>
      <c r="H164" s="20" t="str">
        <f>IFERROR(VLOOKUP(F164,'Ingredient master list'!$B$4:$C$577,2,FALSE()),"")</f>
        <v/>
      </c>
    </row>
    <row r="165" spans="6:12" x14ac:dyDescent="0.2">
      <c r="F165" s="19"/>
      <c r="G165" s="15"/>
      <c r="H165" s="20" t="str">
        <f>IFERROR(VLOOKUP(F165,'Ingredient master list'!$B$4:$C$577,2,FALSE()),"")</f>
        <v/>
      </c>
    </row>
    <row r="166" spans="6:12" x14ac:dyDescent="0.2">
      <c r="F166" s="19"/>
      <c r="G166" s="15"/>
      <c r="H166" s="20" t="str">
        <f>IFERROR(VLOOKUP(F166,'Ingredient master list'!$B$4:$C$577,2,FALSE()),"")</f>
        <v/>
      </c>
    </row>
    <row r="167" spans="6:12" x14ac:dyDescent="0.2">
      <c r="F167" s="19"/>
      <c r="G167" s="15"/>
      <c r="H167" s="20" t="str">
        <f>IFERROR(VLOOKUP(F167,'Ingredient master list'!$B$4:$C$577,2,FALSE()),"")</f>
        <v/>
      </c>
    </row>
    <row r="168" spans="6:12" x14ac:dyDescent="0.2">
      <c r="F168" s="19"/>
      <c r="G168" s="15"/>
      <c r="H168" s="20"/>
    </row>
  </sheetData>
  <mergeCells count="2">
    <mergeCell ref="F2:H2"/>
    <mergeCell ref="N2:AF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6"/>
  <sheetViews>
    <sheetView workbookViewId="0">
      <selection activeCell="H32" sqref="H32"/>
    </sheetView>
  </sheetViews>
  <sheetFormatPr baseColWidth="10" defaultColWidth="8.83203125" defaultRowHeight="15" x14ac:dyDescent="0.2"/>
  <cols>
    <col min="2" max="2" width="20.5" customWidth="1"/>
    <col min="3" max="3" width="13.5" customWidth="1"/>
  </cols>
  <sheetData>
    <row r="2" spans="1:11" ht="19" x14ac:dyDescent="0.25">
      <c r="A2" t="s">
        <v>7</v>
      </c>
      <c r="B2" s="21" t="s">
        <v>15</v>
      </c>
      <c r="C2" s="7"/>
      <c r="D2" s="8"/>
      <c r="E2" s="7"/>
      <c r="F2" s="7"/>
      <c r="G2" s="7"/>
      <c r="H2" s="7"/>
      <c r="I2" s="7"/>
      <c r="J2" s="23" t="s">
        <v>7</v>
      </c>
      <c r="K2" s="6" t="s">
        <v>5</v>
      </c>
    </row>
    <row r="3" spans="1:11" x14ac:dyDescent="0.2">
      <c r="B3" s="7"/>
      <c r="C3" s="7"/>
      <c r="D3" s="8"/>
      <c r="E3" s="7"/>
      <c r="F3" s="7"/>
      <c r="G3" s="7"/>
      <c r="H3" s="7"/>
      <c r="I3" s="7"/>
      <c r="J3" s="7"/>
      <c r="K3" t="str">
        <f t="array" ref="K3">IFERROR(INDEX($B$2:$B$1002,SMALL(IF($J$2=$A$2:$A$1002,ROW($A$2:$A$1002)-ROW($A$2)+1),ROW(1:1))),"")</f>
        <v>Bacon Carbonara</v>
      </c>
    </row>
    <row r="4" spans="1:11" x14ac:dyDescent="0.2">
      <c r="B4" s="9" t="s">
        <v>9</v>
      </c>
      <c r="C4" s="9" t="s">
        <v>10</v>
      </c>
      <c r="D4" s="10"/>
      <c r="E4" s="9"/>
      <c r="F4" s="9"/>
      <c r="G4" s="9"/>
      <c r="H4" s="9"/>
      <c r="I4" s="9"/>
      <c r="J4" s="7"/>
      <c r="K4" t="str">
        <f t="array" ref="K4">IFERROR(INDEX($B$2:$B$1002,SMALL(IF($J$2=$A$2:$A$1002,ROW($A$2:$A$1002)-ROW($A$2)+1),ROW(2:2))),"")</f>
        <v>Burrito Bowl</v>
      </c>
    </row>
    <row r="5" spans="1:11" x14ac:dyDescent="0.2">
      <c r="A5" t="s">
        <v>12</v>
      </c>
      <c r="B5" s="7" t="s">
        <v>16</v>
      </c>
      <c r="C5" s="15">
        <v>12.5</v>
      </c>
      <c r="D5" s="8" t="str">
        <f>IFERROR(VLOOKUP(B5,'Ingredient master list'!$B$4:$C$577,2,FALSE()),"")</f>
        <v>M</v>
      </c>
      <c r="E5" s="8"/>
      <c r="F5" s="7"/>
      <c r="G5" s="7"/>
      <c r="H5" s="8"/>
      <c r="I5" s="8"/>
      <c r="J5" s="7"/>
      <c r="K5" t="str">
        <f t="array" ref="K5">IFERROR(INDEX($B$2:$B$1002,SMALL(IF($J$2=$A$2:$A$1002,ROW($A$2:$A$1002)-ROW($A$2)+1),ROW(3:3))),"")</f>
        <v>Peanut Satay Skewers</v>
      </c>
    </row>
    <row r="6" spans="1:11" x14ac:dyDescent="0.2">
      <c r="A6" t="s">
        <v>12</v>
      </c>
      <c r="B6" s="7" t="s">
        <v>20</v>
      </c>
      <c r="C6" s="15">
        <v>166</v>
      </c>
      <c r="D6" s="8" t="str">
        <f>IFERROR(VLOOKUP(B6,'Ingredient master list'!$B$4:$C$577,2,FALSE()),"")</f>
        <v>C</v>
      </c>
      <c r="E6" s="8"/>
      <c r="F6" s="7"/>
      <c r="G6" s="7"/>
      <c r="H6" s="7"/>
      <c r="I6" s="7"/>
      <c r="J6" s="7"/>
      <c r="K6" t="str">
        <f t="array" ref="K6">IFERROR(INDEX($B$2:$B$1002,SMALL(IF($J$2=$A$2:$A$1002,ROW($A$2:$A$1002)-ROW($A$2)+1),ROW(4:4))),"")</f>
        <v>Pesto Penne Pasta</v>
      </c>
    </row>
    <row r="7" spans="1:11" x14ac:dyDescent="0.2">
      <c r="A7" t="s">
        <v>12</v>
      </c>
      <c r="B7" s="7" t="s">
        <v>13</v>
      </c>
      <c r="C7" s="15">
        <v>30</v>
      </c>
      <c r="D7" s="8" t="str">
        <f>IFERROR(VLOOKUP(B7,'Ingredient master list'!$B$4:$C$577,2,FALSE()),"")</f>
        <v>V</v>
      </c>
      <c r="E7" s="8"/>
      <c r="F7" s="7"/>
      <c r="G7" s="7"/>
      <c r="H7" s="9"/>
      <c r="I7" s="7"/>
      <c r="J7" s="7"/>
      <c r="K7" t="str">
        <f t="array" ref="K7">IFERROR(INDEX($B$2:$B$1002,SMALL(IF($J$2=$A$2:$A$1002,ROW($A$2:$A$1002)-ROW($A$2)+1),ROW(5:5))),"")</f>
        <v>Tarragon Chicken</v>
      </c>
    </row>
    <row r="8" spans="1:11" x14ac:dyDescent="0.2">
      <c r="A8" t="s">
        <v>12</v>
      </c>
      <c r="B8" s="7" t="s">
        <v>2</v>
      </c>
      <c r="C8" s="15">
        <v>30</v>
      </c>
      <c r="D8" s="8" t="str">
        <f>IFERROR(VLOOKUP(B8,'Ingredient master list'!$B$4:$C$577,2,FALSE()),"")</f>
        <v>C</v>
      </c>
      <c r="E8" s="8"/>
      <c r="F8" s="7"/>
      <c r="G8" s="7"/>
      <c r="H8" s="12"/>
      <c r="I8" s="7"/>
      <c r="J8" s="7"/>
      <c r="K8" t="str">
        <f t="array" ref="K8">IFERROR(INDEX($B$2:$B$1002,SMALL(IF($J$2=$A$2:$A$1002,ROW($A$2:$A$1002)-ROW($A$2)+1),ROW(6:6))),"")</f>
        <v>Spring Veg Risotto</v>
      </c>
    </row>
    <row r="9" spans="1:11" x14ac:dyDescent="0.2">
      <c r="A9" t="s">
        <v>12</v>
      </c>
      <c r="B9" s="7" t="s">
        <v>14</v>
      </c>
      <c r="C9" s="22">
        <v>2</v>
      </c>
      <c r="D9" s="8" t="str">
        <f>IFERROR(VLOOKUP(B9,'Ingredient master list'!$B$4:$C$577,2,FALSE()),"")</f>
        <v>V</v>
      </c>
      <c r="E9" s="8"/>
      <c r="F9" s="7"/>
      <c r="G9" s="7"/>
      <c r="H9" s="7"/>
      <c r="I9" s="7"/>
      <c r="J9" s="7"/>
      <c r="K9" t="str">
        <f t="array" ref="K9">IFERROR(INDEX($B$2:$B$1002,SMALL(IF($J$2=$A$2:$A$1002,ROW($A$2:$A$1002)-ROW($A$2)+1),ROW(7:7))),"")</f>
        <v>Honey Soy Chicken</v>
      </c>
    </row>
    <row r="10" spans="1:11" x14ac:dyDescent="0.2">
      <c r="A10" t="s">
        <v>12</v>
      </c>
      <c r="B10" s="7" t="s">
        <v>22</v>
      </c>
      <c r="C10" s="22">
        <v>15</v>
      </c>
      <c r="D10" s="8" t="str">
        <f>IFERROR(VLOOKUP(B10,'Ingredient master list'!$B$4:$C$577,2,FALSE()),"")</f>
        <v>D</v>
      </c>
      <c r="E10" s="8"/>
      <c r="F10" s="7"/>
      <c r="G10" s="7"/>
      <c r="H10" s="7"/>
      <c r="I10" s="7"/>
      <c r="J10" s="7"/>
      <c r="K10" t="str">
        <f t="array" ref="K10">IFERROR(INDEX($B$2:$B$1002,SMALL(IF($J$2=$A$2:$A$1002,ROW($A$2:$A$1002)-ROW($A$2)+1),ROW(8:8))),"")</f>
        <v>Grilled Veg Pasta</v>
      </c>
    </row>
    <row r="11" spans="1:11" x14ac:dyDescent="0.2">
      <c r="A11" t="s">
        <v>12</v>
      </c>
      <c r="B11" s="13" t="s">
        <v>23</v>
      </c>
      <c r="C11" s="15">
        <v>83</v>
      </c>
      <c r="D11" s="8" t="str">
        <f>IFERROR(VLOOKUP(B11,'Ingredient master list'!$B$4:$C$577,2,FALSE()),"")</f>
        <v>D</v>
      </c>
      <c r="E11" s="8"/>
      <c r="F11" s="7"/>
      <c r="G11" s="7"/>
      <c r="H11" s="7"/>
      <c r="I11" s="7"/>
      <c r="J11" s="7"/>
      <c r="K11" t="str">
        <f t="array" ref="K11">IFERROR(INDEX($B$2:$B$1002,SMALL(IF($J$2=$A$2:$A$1002,ROW($A$2:$A$1002)-ROW($A$2)+1),ROW(9:9))),"")</f>
        <v>Roast Chicken and Veg</v>
      </c>
    </row>
    <row r="12" spans="1:11" x14ac:dyDescent="0.2">
      <c r="B12" s="7"/>
      <c r="C12" s="15"/>
      <c r="D12" s="8" t="str">
        <f>IFERROR(VLOOKUP(B12,'Ingredient master list'!$B$4:$C$577,2,FALSE()),"")</f>
        <v/>
      </c>
      <c r="E12" s="8"/>
      <c r="F12" s="7"/>
      <c r="G12" s="7"/>
      <c r="H12" s="7"/>
      <c r="K12" t="str">
        <f t="array" ref="K12">IFERROR(INDEX($B$2:$B$1002,SMALL(IF($J$2=$A$2:$A$1002,ROW($A$2:$A$1002)-ROW($A$2)+1),ROW(10:10))),"")</f>
        <v>Teriyaki Chicken</v>
      </c>
    </row>
    <row r="13" spans="1:11" ht="19" x14ac:dyDescent="0.25">
      <c r="A13" t="s">
        <v>7</v>
      </c>
      <c r="B13" s="21" t="s">
        <v>38</v>
      </c>
      <c r="C13" s="7"/>
      <c r="D13" s="8" t="str">
        <f>IFERROR(VLOOKUP(B13,'Ingredient master list'!$B$4:$C$577,2,FALSE()),"")</f>
        <v/>
      </c>
      <c r="E13" s="7"/>
      <c r="F13" s="7"/>
      <c r="G13" s="7"/>
      <c r="H13" s="7"/>
      <c r="K13" t="str">
        <f t="array" ref="K13">IFERROR(INDEX($B$2:$B$1002,SMALL(IF($J$2=$A$2:$A$1002,ROW($A$2:$A$1002)-ROW($A$2)+1),ROW(11:11))),"")</f>
        <v>Spinach and Tomato Frittata</v>
      </c>
    </row>
    <row r="14" spans="1:11" x14ac:dyDescent="0.2">
      <c r="B14" s="7"/>
      <c r="C14" s="7"/>
      <c r="D14" s="8" t="str">
        <f>IFERROR(VLOOKUP(B14,'Ingredient master list'!$B$4:$C$577,2,FALSE()),"")</f>
        <v/>
      </c>
      <c r="E14" s="7"/>
      <c r="F14" s="7"/>
      <c r="G14" s="7"/>
      <c r="H14" s="7"/>
      <c r="K14" t="str">
        <f t="array" ref="K14">IFERROR(INDEX($B$2:$B$1002,SMALL(IF($J$2=$A$2:$A$1002,ROW($A$2:$A$1002)-ROW($A$2)+1),ROW(12:12))),"")</f>
        <v>Beef Fusilli</v>
      </c>
    </row>
    <row r="15" spans="1:11" x14ac:dyDescent="0.2">
      <c r="B15" s="9" t="s">
        <v>9</v>
      </c>
      <c r="C15" s="9" t="s">
        <v>10</v>
      </c>
      <c r="D15" s="8" t="str">
        <f>IFERROR(VLOOKUP(B15,'Ingredient master list'!$B$4:$C$577,2,FALSE()),"")</f>
        <v/>
      </c>
      <c r="E15" s="9"/>
      <c r="F15" s="9"/>
      <c r="G15" s="9"/>
      <c r="H15" s="9"/>
      <c r="K15" t="str">
        <f t="array" ref="K15">IFERROR(INDEX($B$2:$B$1002,SMALL(IF($J$2=$A$2:$A$1002,ROW($A$2:$A$1002)-ROW($A$2)+1),ROW(13:13))),"")</f>
        <v>Beef Skewers</v>
      </c>
    </row>
    <row r="16" spans="1:11" x14ac:dyDescent="0.2">
      <c r="A16" t="s">
        <v>12</v>
      </c>
      <c r="B16" s="13" t="s">
        <v>27</v>
      </c>
      <c r="C16" s="15">
        <v>55</v>
      </c>
      <c r="D16" s="8" t="str">
        <f>IFERROR(VLOOKUP(B16,'Ingredient master list'!$B$4:$C$577,2,FALSE()),"")</f>
        <v>M</v>
      </c>
      <c r="E16" s="8"/>
      <c r="F16" s="7"/>
      <c r="G16" s="7"/>
      <c r="H16" s="8"/>
      <c r="K16" t="str">
        <f t="array" ref="K16">IFERROR(INDEX($B$2:$B$1002,SMALL(IF($J$2=$A$2:$A$1002,ROW($A$2:$A$1002)-ROW($A$2)+1),ROW(14:14))),"")</f>
        <v>Black Bean Beef</v>
      </c>
    </row>
    <row r="17" spans="1:11" x14ac:dyDescent="0.2">
      <c r="A17" t="s">
        <v>12</v>
      </c>
      <c r="B17" s="13" t="s">
        <v>30</v>
      </c>
      <c r="C17" s="15">
        <v>30</v>
      </c>
      <c r="D17" s="8" t="str">
        <f>IFERROR(VLOOKUP(B17,'Ingredient master list'!$B$4:$C$577,2,FALSE()),"")</f>
        <v>V</v>
      </c>
      <c r="E17" s="8"/>
      <c r="F17" s="7"/>
      <c r="G17" s="7"/>
      <c r="H17" s="7"/>
      <c r="K17" t="str">
        <f t="array" ref="K17">IFERROR(INDEX($B$2:$B$1002,SMALL(IF($J$2=$A$2:$A$1002,ROW($A$2:$A$1002)-ROW($A$2)+1),ROW(15:15))),"")</f>
        <v>Braised Pork Mince</v>
      </c>
    </row>
    <row r="18" spans="1:11" x14ac:dyDescent="0.2">
      <c r="A18" t="s">
        <v>12</v>
      </c>
      <c r="B18" s="13" t="s">
        <v>39</v>
      </c>
      <c r="C18" s="15">
        <v>40</v>
      </c>
      <c r="D18" s="8" t="str">
        <f>IFERROR(VLOOKUP(B18,'Ingredient master list'!$B$4:$C$577,2,FALSE()),"")</f>
        <v>D</v>
      </c>
      <c r="E18" s="8"/>
      <c r="F18" s="7"/>
      <c r="G18" s="7"/>
      <c r="H18" s="9"/>
      <c r="K18" t="str">
        <f t="array" ref="K18">IFERROR(INDEX($B$2:$B$1002,SMALL(IF($J$2=$A$2:$A$1002,ROW($A$2:$A$1002)-ROW($A$2)+1),ROW(16:16))),"")</f>
        <v>Caramel Miso Wings</v>
      </c>
    </row>
    <row r="19" spans="1:11" x14ac:dyDescent="0.2">
      <c r="A19" t="s">
        <v>12</v>
      </c>
      <c r="B19" s="13" t="s">
        <v>40</v>
      </c>
      <c r="C19" s="15">
        <v>4</v>
      </c>
      <c r="D19" s="8" t="str">
        <f>IFERROR(VLOOKUP(B19,'Ingredient master list'!$B$4:$C$577,2,FALSE()),"")</f>
        <v>D</v>
      </c>
      <c r="E19" s="8"/>
      <c r="F19" s="7"/>
      <c r="G19" s="7"/>
      <c r="H19" s="12"/>
      <c r="K19" t="str">
        <f t="array" ref="K19">IFERROR(INDEX($B$2:$B$1002,SMALL(IF($J$2=$A$2:$A$1002,ROW($A$2:$A$1002)-ROW($A$2)+1),ROW(17:17))),"")</f>
        <v>Chicken and Veg Nimono</v>
      </c>
    </row>
    <row r="20" spans="1:11" x14ac:dyDescent="0.2">
      <c r="A20" t="s">
        <v>12</v>
      </c>
      <c r="B20" s="13" t="s">
        <v>14</v>
      </c>
      <c r="C20" s="22">
        <v>5</v>
      </c>
      <c r="D20" s="8" t="str">
        <f>IFERROR(VLOOKUP(B20,'Ingredient master list'!$B$4:$C$577,2,FALSE()),"")</f>
        <v>V</v>
      </c>
      <c r="E20" s="8"/>
      <c r="F20" s="7"/>
      <c r="G20" s="7"/>
      <c r="H20" s="7"/>
      <c r="K20" t="str">
        <f t="array" ref="K20">IFERROR(INDEX($B$2:$B$1002,SMALL(IF($J$2=$A$2:$A$1002,ROW($A$2:$A$1002)-ROW($A$2)+1),ROW(18:18))),"")</f>
        <v>Egg Fried Rice</v>
      </c>
    </row>
    <row r="21" spans="1:11" x14ac:dyDescent="0.2">
      <c r="A21" t="s">
        <v>12</v>
      </c>
      <c r="B21" s="13" t="s">
        <v>41</v>
      </c>
      <c r="C21" s="22">
        <v>1</v>
      </c>
      <c r="D21" s="8" t="str">
        <f>IFERROR(VLOOKUP(B21,'Ingredient master list'!$B$4:$C$577,2,FALSE()),"")</f>
        <v>D</v>
      </c>
      <c r="E21" s="8"/>
      <c r="F21" s="7"/>
      <c r="G21" s="7"/>
      <c r="H21" s="7"/>
      <c r="K21" t="str">
        <f t="array" ref="K21">IFERROR(INDEX($B$2:$B$1002,SMALL(IF($J$2=$A$2:$A$1002,ROW($A$2:$A$1002)-ROW($A$2)+1),ROW(19:19))),"")</f>
        <v>Mandarin Beef</v>
      </c>
    </row>
    <row r="22" spans="1:11" x14ac:dyDescent="0.2">
      <c r="A22" t="s">
        <v>12</v>
      </c>
      <c r="B22" s="13" t="s">
        <v>32</v>
      </c>
      <c r="C22" s="15">
        <v>2</v>
      </c>
      <c r="D22" s="8" t="str">
        <f>IFERROR(VLOOKUP(B22,'Ingredient master list'!$B$4:$C$577,2,FALSE()),"")</f>
        <v>D</v>
      </c>
      <c r="E22" s="8"/>
      <c r="F22" s="7"/>
      <c r="G22" s="7"/>
      <c r="H22" s="7"/>
      <c r="K22" t="str">
        <f t="array" ref="K22">IFERROR(INDEX($B$2:$B$1002,SMALL(IF($J$2=$A$2:$A$1002,ROW($A$2:$A$1002)-ROW($A$2)+1),ROW(20:20))),"")</f>
        <v>Plum Chicken</v>
      </c>
    </row>
    <row r="23" spans="1:11" x14ac:dyDescent="0.2">
      <c r="A23" t="s">
        <v>12</v>
      </c>
      <c r="B23" s="13" t="s">
        <v>29</v>
      </c>
      <c r="C23" s="22">
        <v>20</v>
      </c>
      <c r="D23" s="8" t="str">
        <f>IFERROR(VLOOKUP(B23,'Ingredient master list'!$B$4:$C$577,2,FALSE()),"")</f>
        <v>D</v>
      </c>
      <c r="E23" s="8"/>
      <c r="K23" t="str">
        <f t="array" ref="K23">IFERROR(INDEX($B$2:$B$1002,SMALL(IF($J$2=$A$2:$A$1002,ROW($A$2:$A$1002)-ROW($A$2)+1),ROW(21:21))),"")</f>
        <v>Sichan Lamb</v>
      </c>
    </row>
    <row r="24" spans="1:11" x14ac:dyDescent="0.2">
      <c r="A24" t="s">
        <v>12</v>
      </c>
      <c r="B24" s="13" t="s">
        <v>42</v>
      </c>
      <c r="C24" s="22">
        <v>50</v>
      </c>
      <c r="D24" s="8" t="str">
        <f>IFERROR(VLOOKUP(B24,'Ingredient master list'!$B$4:$C$577,2,FALSE()),"")</f>
        <v>D</v>
      </c>
      <c r="E24" s="8"/>
      <c r="K24" t="str">
        <f t="array" ref="K24">IFERROR(INDEX($B$2:$B$1002,SMALL(IF($J$2=$A$2:$A$1002,ROW($A$2:$A$1002)-ROW($A$2)+1),ROW(22:22))),"")</f>
        <v>White Bean Chicken</v>
      </c>
    </row>
    <row r="25" spans="1:11" x14ac:dyDescent="0.2">
      <c r="A25" t="s">
        <v>12</v>
      </c>
      <c r="B25" s="13" t="s">
        <v>43</v>
      </c>
      <c r="C25" s="22">
        <v>20</v>
      </c>
      <c r="D25" s="8" t="str">
        <f>IFERROR(VLOOKUP(B25,'Ingredient master list'!$B$4:$C$577,2,FALSE()),"")</f>
        <v>V</v>
      </c>
      <c r="E25" s="8"/>
      <c r="K25" t="str">
        <f t="array" ref="K25">IFERROR(INDEX($B$2:$B$1002,SMALL(IF($J$2=$A$2:$A$1002,ROW($A$2:$A$1002)-ROW($A$2)+1),ROW(23:23))),"")</f>
        <v>Red Curry Fried Rice</v>
      </c>
    </row>
    <row r="26" spans="1:11" x14ac:dyDescent="0.2">
      <c r="A26" t="s">
        <v>12</v>
      </c>
      <c r="B26" s="13" t="s">
        <v>2</v>
      </c>
      <c r="C26" s="22">
        <v>15</v>
      </c>
      <c r="D26" s="8" t="str">
        <f>IFERROR(VLOOKUP(B26,'Ingredient master list'!$B$4:$C$577,2,FALSE()),"")</f>
        <v>C</v>
      </c>
      <c r="E26" s="8"/>
      <c r="K26" t="str">
        <f t="array" ref="K26">IFERROR(INDEX($B$2:$B$1002,SMALL(IF($J$2=$A$2:$A$1002,ROW($A$2:$A$1002)-ROW($A$2)+1),ROW(24:24))),"")</f>
        <v>Tofu Veggie Stirfry</v>
      </c>
    </row>
    <row r="27" spans="1:11" x14ac:dyDescent="0.2">
      <c r="D27" s="8" t="str">
        <f>IFERROR(VLOOKUP(B27,'Ingredient master list'!$B$4:$C$577,2,FALSE()),"")</f>
        <v/>
      </c>
      <c r="E27" s="8"/>
      <c r="K27" t="str">
        <f t="array" ref="K27">IFERROR(INDEX($B$2:$B$1002,SMALL(IF($J$2=$A$2:$A$1002,ROW($A$2:$A$1002)-ROW($A$2)+1),ROW(25:25))),"")</f>
        <v>Tonkatsu Pork</v>
      </c>
    </row>
    <row r="28" spans="1:11" ht="19" x14ac:dyDescent="0.25">
      <c r="A28" t="s">
        <v>7</v>
      </c>
      <c r="B28" s="21" t="s">
        <v>48</v>
      </c>
      <c r="C28" s="7"/>
      <c r="D28" s="8" t="str">
        <f>IFERROR(VLOOKUP(B28,'Ingredient master list'!$B$4:$C$577,2,FALSE()),"")</f>
        <v/>
      </c>
      <c r="E28" s="7"/>
      <c r="F28" s="7"/>
      <c r="G28" s="7"/>
      <c r="H28" s="7"/>
      <c r="K28" t="str">
        <f t="array" ref="K28">IFERROR(INDEX($B$2:$B$1002,SMALL(IF($J$2=$A$2:$A$1002,ROW($A$2:$A$1002)-ROW($A$2)+1),ROW(26:26))),"")</f>
        <v>Shepherds Pie</v>
      </c>
    </row>
    <row r="29" spans="1:11" x14ac:dyDescent="0.2">
      <c r="B29" s="7"/>
      <c r="C29" s="7"/>
      <c r="D29" s="8" t="str">
        <f>IFERROR(VLOOKUP(B29,'Ingredient master list'!$B$4:$C$577,2,FALSE()),"")</f>
        <v/>
      </c>
      <c r="E29" s="7"/>
      <c r="F29" s="7"/>
      <c r="G29" s="7"/>
      <c r="H29" s="7"/>
      <c r="K29" t="str">
        <f t="array" ref="K29">IFERROR(INDEX($B$2:$B$1002,SMALL(IF($J$2=$A$2:$A$1002,ROW($A$2:$A$1002)-ROW($A$2)+1),ROW(27:27))),"")</f>
        <v>Lentil Curry</v>
      </c>
    </row>
    <row r="30" spans="1:11" x14ac:dyDescent="0.2">
      <c r="B30" s="9" t="s">
        <v>9</v>
      </c>
      <c r="C30" s="9" t="s">
        <v>10</v>
      </c>
      <c r="D30" s="8" t="str">
        <f>IFERROR(VLOOKUP(B30,'Ingredient master list'!$B$4:$C$577,2,FALSE()),"")</f>
        <v/>
      </c>
      <c r="E30" s="9"/>
      <c r="F30" s="9"/>
      <c r="G30" s="9"/>
      <c r="H30" s="9"/>
      <c r="K30" t="str">
        <f t="array" ref="K30">IFERROR(INDEX($B$2:$B$1002,SMALL(IF($J$2=$A$2:$A$1002,ROW($A$2:$A$1002)-ROW($A$2)+1),ROW(28:28))),"")</f>
        <v>Citrus Chicken</v>
      </c>
    </row>
    <row r="31" spans="1:11" x14ac:dyDescent="0.2">
      <c r="A31" t="s">
        <v>12</v>
      </c>
      <c r="B31" s="13" t="s">
        <v>42</v>
      </c>
      <c r="C31" s="15">
        <v>50</v>
      </c>
      <c r="D31" s="8" t="str">
        <f>IFERROR(VLOOKUP(B31,'Ingredient master list'!$B$4:$C$577,2,FALSE()),"")</f>
        <v>D</v>
      </c>
      <c r="E31" s="8"/>
      <c r="F31" s="7"/>
      <c r="G31" s="7"/>
      <c r="H31" s="8"/>
      <c r="K31" t="str">
        <f t="array" ref="K31">IFERROR(INDEX($B$2:$B$1002,SMALL(IF($J$2=$A$2:$A$1002,ROW($A$2:$A$1002)-ROW($A$2)+1),ROW(29:29))),"")</f>
        <v>Lasagne</v>
      </c>
    </row>
    <row r="32" spans="1:11" x14ac:dyDescent="0.2">
      <c r="A32" t="s">
        <v>12</v>
      </c>
      <c r="B32" s="13" t="s">
        <v>49</v>
      </c>
      <c r="C32" s="15">
        <v>60</v>
      </c>
      <c r="D32" s="8" t="str">
        <f>IFERROR(VLOOKUP(B32,'Ingredient master list'!$B$4:$C$577,2,FALSE()),"")</f>
        <v>V</v>
      </c>
      <c r="E32" s="8"/>
      <c r="F32" s="7"/>
      <c r="G32" s="7"/>
      <c r="H32" s="7"/>
      <c r="K32" t="str">
        <f t="array" ref="K32">IFERROR(INDEX($B$2:$B$1002,SMALL(IF($J$2=$A$2:$A$1002,ROW($A$2:$A$1002)-ROW($A$2)+1),ROW(30:30))),"")</f>
        <v>Spaghetti Bolognase</v>
      </c>
    </row>
    <row r="33" spans="1:11" x14ac:dyDescent="0.2">
      <c r="A33" t="s">
        <v>12</v>
      </c>
      <c r="B33" s="13" t="s">
        <v>1</v>
      </c>
      <c r="C33" s="15">
        <v>85</v>
      </c>
      <c r="D33" s="8" t="str">
        <f>IFERROR(VLOOKUP(B33,'Ingredient master list'!$B$4:$C$577,2,FALSE()),"")</f>
        <v>M</v>
      </c>
      <c r="E33" s="8"/>
      <c r="F33" s="7"/>
      <c r="G33" s="7"/>
      <c r="H33" s="9"/>
      <c r="K33" t="str">
        <f t="array" ref="K33">IFERROR(INDEX($B$2:$B$1002,SMALL(IF($J$2=$A$2:$A$1002,ROW($A$2:$A$1002)-ROW($A$2)+1),ROW(31:31))),"")</f>
        <v>Spicy Veg Curry</v>
      </c>
    </row>
    <row r="34" spans="1:11" x14ac:dyDescent="0.2">
      <c r="A34" t="s">
        <v>12</v>
      </c>
      <c r="B34" s="13" t="s">
        <v>24</v>
      </c>
      <c r="C34" s="15">
        <v>10</v>
      </c>
      <c r="D34" s="8" t="str">
        <f>IFERROR(VLOOKUP(B34,'Ingredient master list'!$B$4:$C$577,2,FALSE()),"")</f>
        <v>D</v>
      </c>
      <c r="E34" s="8"/>
      <c r="F34" s="7"/>
      <c r="G34" s="7"/>
      <c r="H34" s="12"/>
      <c r="K34" t="str">
        <f t="array" ref="K34">IFERROR(INDEX($B$2:$B$1002,SMALL(IF($J$2=$A$2:$A$1002,ROW($A$2:$A$1002)-ROW($A$2)+1),ROW(32:32))),"")</f>
        <v>Macaroni Cheese</v>
      </c>
    </row>
    <row r="35" spans="1:11" x14ac:dyDescent="0.2">
      <c r="A35" t="s">
        <v>12</v>
      </c>
      <c r="B35" s="13" t="s">
        <v>40</v>
      </c>
      <c r="C35" s="22">
        <v>1</v>
      </c>
      <c r="D35" s="8" t="str">
        <f>IFERROR(VLOOKUP(B35,'Ingredient master list'!$B$4:$C$577,2,FALSE()),"")</f>
        <v>D</v>
      </c>
      <c r="E35" s="8"/>
      <c r="F35" s="7"/>
      <c r="G35" s="7"/>
      <c r="H35" s="7"/>
    </row>
    <row r="36" spans="1:11" x14ac:dyDescent="0.2">
      <c r="A36" t="s">
        <v>12</v>
      </c>
      <c r="B36" s="13" t="s">
        <v>14</v>
      </c>
      <c r="C36" s="22">
        <v>2</v>
      </c>
      <c r="D36" s="8" t="str">
        <f>IFERROR(VLOOKUP(B36,'Ingredient master list'!$B$4:$C$577,2,FALSE()),"")</f>
        <v>V</v>
      </c>
      <c r="E36" s="8"/>
      <c r="F36" s="7"/>
      <c r="G36" s="7"/>
      <c r="H36" s="7"/>
    </row>
    <row r="37" spans="1:11" x14ac:dyDescent="0.2">
      <c r="D37" s="8" t="str">
        <f>IFERROR(VLOOKUP(B37,'Ingredient master list'!$B$4:$C$577,2,FALSE()),"")</f>
        <v/>
      </c>
      <c r="E37" s="8"/>
      <c r="F37" s="7"/>
      <c r="G37" s="7"/>
      <c r="H37" s="7"/>
    </row>
    <row r="38" spans="1:11" ht="19" x14ac:dyDescent="0.25">
      <c r="A38" t="s">
        <v>7</v>
      </c>
      <c r="B38" s="21" t="s">
        <v>68</v>
      </c>
      <c r="C38" s="7"/>
      <c r="D38" s="8" t="str">
        <f>IFERROR(VLOOKUP(B38,'Ingredient master list'!$B$4:$C$577,2,FALSE()),"")</f>
        <v/>
      </c>
      <c r="E38" s="7"/>
      <c r="F38" s="7"/>
      <c r="G38" s="7"/>
      <c r="H38" s="7"/>
    </row>
    <row r="39" spans="1:11" x14ac:dyDescent="0.2">
      <c r="B39" s="7"/>
      <c r="C39" s="7"/>
      <c r="D39" s="8" t="str">
        <f>IFERROR(VLOOKUP(B39,'Ingredient master list'!$B$4:$C$577,2,FALSE()),"")</f>
        <v/>
      </c>
      <c r="E39" s="7"/>
      <c r="F39" s="7"/>
      <c r="G39" s="7"/>
      <c r="H39" s="7"/>
    </row>
    <row r="40" spans="1:11" x14ac:dyDescent="0.2">
      <c r="B40" s="9" t="s">
        <v>9</v>
      </c>
      <c r="C40" s="9" t="s">
        <v>10</v>
      </c>
      <c r="D40" s="8" t="str">
        <f>IFERROR(VLOOKUP(B40,'Ingredient master list'!$B$4:$C$577,2,FALSE()),"")</f>
        <v/>
      </c>
      <c r="E40" s="9"/>
      <c r="F40" s="9"/>
      <c r="G40" s="9"/>
      <c r="H40" s="9"/>
    </row>
    <row r="41" spans="1:11" x14ac:dyDescent="0.2">
      <c r="A41" t="s">
        <v>12</v>
      </c>
      <c r="B41" s="13" t="s">
        <v>69</v>
      </c>
      <c r="C41" s="15">
        <v>85</v>
      </c>
      <c r="D41" s="8" t="str">
        <f>IFERROR(VLOOKUP(B41,'Ingredient master list'!$B$4:$C$577,2,FALSE()),"")</f>
        <v>D</v>
      </c>
      <c r="E41" s="8"/>
      <c r="F41" s="7"/>
      <c r="G41" s="7"/>
      <c r="H41" s="8"/>
    </row>
    <row r="42" spans="1:11" x14ac:dyDescent="0.2">
      <c r="A42" t="s">
        <v>12</v>
      </c>
      <c r="B42" s="13" t="s">
        <v>14</v>
      </c>
      <c r="C42" s="15">
        <v>4</v>
      </c>
      <c r="D42" s="8" t="str">
        <f>IFERROR(VLOOKUP(B42,'Ingredient master list'!$B$4:$C$577,2,FALSE()),"")</f>
        <v>V</v>
      </c>
      <c r="E42" s="8"/>
      <c r="F42" s="7"/>
      <c r="G42" s="7"/>
      <c r="H42" s="7"/>
    </row>
    <row r="43" spans="1:11" x14ac:dyDescent="0.2">
      <c r="A43" t="s">
        <v>12</v>
      </c>
      <c r="B43" s="13" t="s">
        <v>70</v>
      </c>
      <c r="C43" s="15">
        <v>40</v>
      </c>
      <c r="D43" s="8" t="str">
        <f>IFERROR(VLOOKUP(B43,'Ingredient master list'!$B$4:$C$577,2,FALSE()),"")</f>
        <v>V</v>
      </c>
      <c r="E43" s="8"/>
      <c r="F43" s="7"/>
      <c r="G43" s="7"/>
      <c r="H43" s="9"/>
    </row>
    <row r="44" spans="1:11" x14ac:dyDescent="0.2">
      <c r="A44" t="s">
        <v>12</v>
      </c>
      <c r="B44" s="13" t="s">
        <v>71</v>
      </c>
      <c r="C44" s="15">
        <v>50</v>
      </c>
      <c r="D44" s="8" t="str">
        <f>IFERROR(VLOOKUP(B44,'Ingredient master list'!$B$4:$C$577,2,FALSE()),"")</f>
        <v>V</v>
      </c>
      <c r="E44" s="8"/>
      <c r="F44" s="7"/>
      <c r="G44" s="7"/>
      <c r="H44" s="12"/>
    </row>
    <row r="45" spans="1:11" x14ac:dyDescent="0.2">
      <c r="A45" t="s">
        <v>12</v>
      </c>
      <c r="B45" s="13" t="s">
        <v>72</v>
      </c>
      <c r="C45" s="22">
        <v>50</v>
      </c>
      <c r="D45" s="8" t="str">
        <f>IFERROR(VLOOKUP(B45,'Ingredient master list'!$B$4:$C$577,2,FALSE()),"")</f>
        <v>D</v>
      </c>
      <c r="E45" s="8"/>
      <c r="F45" s="7"/>
      <c r="G45" s="7"/>
      <c r="H45" s="7"/>
    </row>
    <row r="46" spans="1:11" x14ac:dyDescent="0.2">
      <c r="A46" t="s">
        <v>12</v>
      </c>
      <c r="B46" s="13" t="s">
        <v>64</v>
      </c>
      <c r="C46" s="22">
        <v>20</v>
      </c>
      <c r="D46" s="8" t="str">
        <f>IFERROR(VLOOKUP(B46,'Ingredient master list'!$B$4:$C$577,2,FALSE()),"")</f>
        <v>V</v>
      </c>
      <c r="E46" s="8"/>
      <c r="F46" s="7"/>
      <c r="G46" s="7"/>
      <c r="H46" s="7"/>
    </row>
    <row r="47" spans="1:11" x14ac:dyDescent="0.2">
      <c r="D47" s="8" t="str">
        <f>IFERROR(VLOOKUP(B47,'Ingredient master list'!$B$4:$C$577,2,FALSE()),"")</f>
        <v/>
      </c>
    </row>
    <row r="48" spans="1:11" ht="19" x14ac:dyDescent="0.25">
      <c r="A48" t="s">
        <v>7</v>
      </c>
      <c r="B48" s="21" t="s">
        <v>80</v>
      </c>
      <c r="C48" s="7"/>
      <c r="D48" s="8" t="str">
        <f>IFERROR(VLOOKUP(B48,'Ingredient master list'!$B$4:$C$577,2,FALSE()),"")</f>
        <v/>
      </c>
      <c r="E48" s="7"/>
      <c r="F48" s="7"/>
      <c r="G48" s="7"/>
      <c r="H48" s="7"/>
    </row>
    <row r="49" spans="1:8" x14ac:dyDescent="0.2">
      <c r="B49" s="7"/>
      <c r="C49" s="7"/>
      <c r="D49" s="8" t="str">
        <f>IFERROR(VLOOKUP(B49,'Ingredient master list'!$B$4:$C$577,2,FALSE()),"")</f>
        <v/>
      </c>
      <c r="E49" s="7"/>
      <c r="F49" s="7"/>
      <c r="G49" s="7"/>
      <c r="H49" s="7"/>
    </row>
    <row r="50" spans="1:8" x14ac:dyDescent="0.2">
      <c r="B50" s="9" t="s">
        <v>9</v>
      </c>
      <c r="C50" s="9" t="s">
        <v>10</v>
      </c>
      <c r="D50" s="8" t="str">
        <f>IFERROR(VLOOKUP(B50,'Ingredient master list'!$B$4:$C$577,2,FALSE()),"")</f>
        <v/>
      </c>
      <c r="E50" s="9"/>
      <c r="F50" s="9"/>
      <c r="G50" s="9"/>
      <c r="H50" s="9"/>
    </row>
    <row r="51" spans="1:8" x14ac:dyDescent="0.2">
      <c r="A51" t="s">
        <v>12</v>
      </c>
      <c r="B51" s="13" t="s">
        <v>81</v>
      </c>
      <c r="C51" s="15">
        <v>3</v>
      </c>
      <c r="D51" s="8" t="str">
        <f>IFERROR(VLOOKUP(B51,'Ingredient master list'!$B$4:$C$577,2,FALSE()),"")</f>
        <v>D</v>
      </c>
      <c r="E51" s="8"/>
      <c r="F51" s="7"/>
      <c r="G51" s="7"/>
      <c r="H51" s="8"/>
    </row>
    <row r="52" spans="1:8" x14ac:dyDescent="0.2">
      <c r="A52" t="s">
        <v>12</v>
      </c>
      <c r="B52" s="13" t="s">
        <v>1</v>
      </c>
      <c r="C52" s="15">
        <v>95</v>
      </c>
      <c r="D52" s="8" t="str">
        <f>IFERROR(VLOOKUP(B52,'Ingredient master list'!$B$4:$C$577,2,FALSE()),"")</f>
        <v>M</v>
      </c>
      <c r="E52" s="8"/>
      <c r="F52" s="7"/>
      <c r="G52" s="7"/>
      <c r="H52" s="7"/>
    </row>
    <row r="53" spans="1:8" x14ac:dyDescent="0.2">
      <c r="A53" t="s">
        <v>12</v>
      </c>
      <c r="B53" s="13" t="s">
        <v>35</v>
      </c>
      <c r="C53" s="15">
        <v>100</v>
      </c>
      <c r="D53" s="8" t="str">
        <f>IFERROR(VLOOKUP(B53,'Ingredient master list'!$B$4:$C$577,2,FALSE()),"")</f>
        <v>C</v>
      </c>
      <c r="E53" s="8"/>
      <c r="F53" s="7"/>
      <c r="G53" s="7"/>
      <c r="H53" s="9"/>
    </row>
    <row r="54" spans="1:8" x14ac:dyDescent="0.2">
      <c r="A54" t="s">
        <v>12</v>
      </c>
      <c r="B54" s="13" t="s">
        <v>14</v>
      </c>
      <c r="C54" s="15">
        <v>2</v>
      </c>
      <c r="D54" s="8" t="str">
        <f>IFERROR(VLOOKUP(B54,'Ingredient master list'!$B$4:$C$577,2,FALSE()),"")</f>
        <v>V</v>
      </c>
      <c r="E54" s="8"/>
      <c r="F54" s="7"/>
      <c r="G54" s="7"/>
      <c r="H54" s="12"/>
    </row>
    <row r="55" spans="1:8" x14ac:dyDescent="0.2">
      <c r="A55" t="s">
        <v>12</v>
      </c>
      <c r="B55" s="13" t="s">
        <v>77</v>
      </c>
      <c r="C55" s="22">
        <v>1</v>
      </c>
      <c r="D55" s="8" t="str">
        <f>IFERROR(VLOOKUP(B55,'Ingredient master list'!$B$4:$C$577,2,FALSE()),"")</f>
        <v>V</v>
      </c>
      <c r="E55" s="8"/>
      <c r="F55" s="7"/>
      <c r="G55" s="7"/>
      <c r="H55" s="7"/>
    </row>
    <row r="56" spans="1:8" x14ac:dyDescent="0.2">
      <c r="A56" t="s">
        <v>12</v>
      </c>
      <c r="B56" s="13" t="s">
        <v>82</v>
      </c>
      <c r="C56" s="22">
        <v>0.2</v>
      </c>
      <c r="D56" s="8" t="str">
        <f>IFERROR(VLOOKUP(B56,'Ingredient master list'!$B$4:$C$577,2,FALSE()),"")</f>
        <v>D</v>
      </c>
      <c r="E56" s="8"/>
      <c r="F56" s="7"/>
      <c r="G56" s="7"/>
      <c r="H56" s="7"/>
    </row>
    <row r="57" spans="1:8" x14ac:dyDescent="0.2">
      <c r="A57" t="s">
        <v>12</v>
      </c>
      <c r="B57" s="13" t="s">
        <v>64</v>
      </c>
      <c r="C57" s="22">
        <v>5</v>
      </c>
      <c r="D57" s="8" t="str">
        <f>IFERROR(VLOOKUP(B57,'Ingredient master list'!$B$4:$C$577,2,FALSE()),"")</f>
        <v>V</v>
      </c>
    </row>
    <row r="58" spans="1:8" x14ac:dyDescent="0.2">
      <c r="A58" t="s">
        <v>12</v>
      </c>
      <c r="B58" s="13" t="s">
        <v>42</v>
      </c>
      <c r="C58" s="22">
        <v>50</v>
      </c>
      <c r="D58" s="8" t="str">
        <f>IFERROR(VLOOKUP(B58,'Ingredient master list'!$B$4:$C$577,2,FALSE()),"")</f>
        <v>D</v>
      </c>
      <c r="E58" s="7"/>
      <c r="F58" s="7"/>
      <c r="G58" s="7"/>
      <c r="H58" s="7"/>
    </row>
    <row r="59" spans="1:8" x14ac:dyDescent="0.2">
      <c r="A59" t="s">
        <v>12</v>
      </c>
      <c r="B59" s="13" t="s">
        <v>22</v>
      </c>
      <c r="C59" s="22">
        <v>3</v>
      </c>
      <c r="D59" s="8" t="str">
        <f>IFERROR(VLOOKUP(B59,'Ingredient master list'!$B$4:$C$577,2,FALSE()),"")</f>
        <v>D</v>
      </c>
      <c r="E59" s="7"/>
      <c r="F59" s="7"/>
      <c r="G59" s="7"/>
      <c r="H59" s="7"/>
    </row>
    <row r="60" spans="1:8" x14ac:dyDescent="0.2">
      <c r="D60" s="8" t="str">
        <f>IFERROR(VLOOKUP(B60,'Ingredient master list'!$B$4:$C$577,2,FALSE()),"")</f>
        <v/>
      </c>
      <c r="E60" s="9"/>
      <c r="F60" s="9"/>
      <c r="G60" s="9"/>
      <c r="H60" s="9"/>
    </row>
    <row r="61" spans="1:8" ht="19" x14ac:dyDescent="0.25">
      <c r="A61" t="s">
        <v>7</v>
      </c>
      <c r="B61" s="21" t="s">
        <v>83</v>
      </c>
      <c r="C61" s="7"/>
      <c r="D61" s="8" t="str">
        <f>IFERROR(VLOOKUP(B61,'Ingredient master list'!$B$4:$C$577,2,FALSE()),"")</f>
        <v/>
      </c>
      <c r="E61" s="8"/>
      <c r="F61" s="7"/>
      <c r="G61" s="7"/>
      <c r="H61" s="8"/>
    </row>
    <row r="62" spans="1:8" x14ac:dyDescent="0.2">
      <c r="B62" s="7"/>
      <c r="C62" s="7"/>
      <c r="D62" s="8" t="str">
        <f>IFERROR(VLOOKUP(B62,'Ingredient master list'!$B$4:$C$577,2,FALSE()),"")</f>
        <v/>
      </c>
      <c r="E62" s="8"/>
      <c r="F62" s="7"/>
      <c r="G62" s="7"/>
      <c r="H62" s="7"/>
    </row>
    <row r="63" spans="1:8" x14ac:dyDescent="0.2">
      <c r="B63" s="9" t="s">
        <v>9</v>
      </c>
      <c r="C63" s="9" t="s">
        <v>10</v>
      </c>
      <c r="D63" s="8" t="str">
        <f>IFERROR(VLOOKUP(B63,'Ingredient master list'!$B$4:$C$577,2,FALSE()),"")</f>
        <v/>
      </c>
      <c r="E63" s="8"/>
      <c r="F63" s="7"/>
      <c r="G63" s="7"/>
      <c r="H63" s="9"/>
    </row>
    <row r="64" spans="1:8" x14ac:dyDescent="0.2">
      <c r="A64" t="s">
        <v>12</v>
      </c>
      <c r="B64" s="13" t="s">
        <v>66</v>
      </c>
      <c r="C64" s="15">
        <v>50</v>
      </c>
      <c r="D64" s="8" t="str">
        <f>IFERROR(VLOOKUP(B64,'Ingredient master list'!$B$4:$C$577,2,FALSE()),"")</f>
        <v>V</v>
      </c>
      <c r="E64" s="8"/>
      <c r="F64" s="7"/>
      <c r="G64" s="7"/>
      <c r="H64" s="12"/>
    </row>
    <row r="65" spans="1:8" x14ac:dyDescent="0.2">
      <c r="A65" t="s">
        <v>12</v>
      </c>
      <c r="B65" s="13" t="s">
        <v>70</v>
      </c>
      <c r="C65" s="15">
        <v>40</v>
      </c>
      <c r="D65" s="8" t="str">
        <f>IFERROR(VLOOKUP(B65,'Ingredient master list'!$B$4:$C$577,2,FALSE()),"")</f>
        <v>V</v>
      </c>
      <c r="E65" s="8"/>
      <c r="F65" s="7"/>
      <c r="G65" s="7"/>
      <c r="H65" s="7"/>
    </row>
    <row r="66" spans="1:8" x14ac:dyDescent="0.2">
      <c r="A66" t="s">
        <v>12</v>
      </c>
      <c r="B66" s="13" t="s">
        <v>13</v>
      </c>
      <c r="C66" s="15">
        <v>10</v>
      </c>
      <c r="D66" s="8" t="str">
        <f>IFERROR(VLOOKUP(B66,'Ingredient master list'!$B$4:$C$577,2,FALSE()),"")</f>
        <v>V</v>
      </c>
      <c r="E66" s="8"/>
      <c r="F66" s="7"/>
      <c r="G66" s="7"/>
      <c r="H66" s="7"/>
    </row>
    <row r="67" spans="1:8" x14ac:dyDescent="0.2">
      <c r="A67" t="s">
        <v>12</v>
      </c>
      <c r="B67" s="13" t="s">
        <v>84</v>
      </c>
      <c r="C67" s="15">
        <v>60</v>
      </c>
      <c r="D67" s="8" t="str">
        <f>IFERROR(VLOOKUP(B67,'Ingredient master list'!$B$4:$C$577,2,FALSE()),"")</f>
        <v>D</v>
      </c>
      <c r="E67" s="8"/>
    </row>
    <row r="68" spans="1:8" x14ac:dyDescent="0.2">
      <c r="A68" t="s">
        <v>12</v>
      </c>
      <c r="B68" s="13" t="s">
        <v>85</v>
      </c>
      <c r="C68" s="22">
        <v>5</v>
      </c>
      <c r="D68" s="8" t="str">
        <f>IFERROR(VLOOKUP(B68,'Ingredient master list'!$B$4:$C$577,2,FALSE()),"")</f>
        <v>V</v>
      </c>
      <c r="E68" s="8"/>
    </row>
    <row r="69" spans="1:8" x14ac:dyDescent="0.2">
      <c r="A69" t="s">
        <v>12</v>
      </c>
      <c r="B69" s="13" t="s">
        <v>14</v>
      </c>
      <c r="C69" s="22">
        <v>2</v>
      </c>
      <c r="D69" s="8" t="str">
        <f>IFERROR(VLOOKUP(B69,'Ingredient master list'!$B$4:$C$577,2,FALSE()),"")</f>
        <v>V</v>
      </c>
      <c r="E69" s="8"/>
    </row>
    <row r="70" spans="1:8" x14ac:dyDescent="0.2">
      <c r="A70" t="s">
        <v>12</v>
      </c>
      <c r="B70" s="13" t="s">
        <v>77</v>
      </c>
      <c r="C70" s="22">
        <v>2</v>
      </c>
      <c r="D70" s="8" t="str">
        <f>IFERROR(VLOOKUP(B70,'Ingredient master list'!$B$4:$C$577,2,FALSE()),"")</f>
        <v>V</v>
      </c>
    </row>
    <row r="71" spans="1:8" x14ac:dyDescent="0.2">
      <c r="A71" t="s">
        <v>12</v>
      </c>
      <c r="B71" s="13" t="s">
        <v>86</v>
      </c>
      <c r="C71" s="22">
        <v>3</v>
      </c>
      <c r="D71" s="8" t="str">
        <f>IFERROR(VLOOKUP(B71,'Ingredient master list'!$B$4:$C$577,2,FALSE()),"")</f>
        <v>D</v>
      </c>
      <c r="E71" s="7"/>
      <c r="F71" s="7"/>
      <c r="G71" s="7"/>
      <c r="H71" s="7"/>
    </row>
    <row r="72" spans="1:8" x14ac:dyDescent="0.2">
      <c r="A72" t="s">
        <v>12</v>
      </c>
      <c r="B72" s="13" t="s">
        <v>81</v>
      </c>
      <c r="C72" s="22">
        <v>2</v>
      </c>
      <c r="D72" s="8" t="str">
        <f>IFERROR(VLOOKUP(B72,'Ingredient master list'!$B$4:$C$577,2,FALSE()),"")</f>
        <v>D</v>
      </c>
      <c r="E72" s="7"/>
      <c r="F72" s="7"/>
      <c r="G72" s="7"/>
      <c r="H72" s="7"/>
    </row>
    <row r="73" spans="1:8" x14ac:dyDescent="0.2">
      <c r="A73" t="s">
        <v>12</v>
      </c>
      <c r="B73" s="13" t="s">
        <v>87</v>
      </c>
      <c r="C73" s="22">
        <v>10</v>
      </c>
      <c r="D73" s="8" t="str">
        <f>IFERROR(VLOOKUP(B73,'Ingredient master list'!$B$4:$C$577,2,FALSE()),"")</f>
        <v>D</v>
      </c>
      <c r="E73" s="9"/>
      <c r="F73" s="9"/>
      <c r="G73" s="9"/>
      <c r="H73" s="9"/>
    </row>
    <row r="74" spans="1:8" x14ac:dyDescent="0.2">
      <c r="D74" s="8" t="str">
        <f>IFERROR(VLOOKUP(B74,'Ingredient master list'!$B$4:$C$577,2,FALSE()),"")</f>
        <v/>
      </c>
      <c r="E74" s="8"/>
      <c r="F74" s="7"/>
      <c r="G74" s="7"/>
      <c r="H74" s="8"/>
    </row>
    <row r="75" spans="1:8" ht="19" x14ac:dyDescent="0.25">
      <c r="A75" t="s">
        <v>7</v>
      </c>
      <c r="B75" s="21" t="s">
        <v>88</v>
      </c>
      <c r="C75" s="7"/>
      <c r="D75" s="8" t="str">
        <f>IFERROR(VLOOKUP(B75,'Ingredient master list'!$B$4:$C$577,2,FALSE()),"")</f>
        <v/>
      </c>
      <c r="E75" s="8"/>
      <c r="F75" s="7"/>
      <c r="G75" s="7"/>
      <c r="H75" s="7"/>
    </row>
    <row r="76" spans="1:8" x14ac:dyDescent="0.2">
      <c r="B76" s="7"/>
      <c r="C76" s="7"/>
      <c r="D76" s="8" t="str">
        <f>IFERROR(VLOOKUP(B76,'Ingredient master list'!$B$4:$C$577,2,FALSE()),"")</f>
        <v/>
      </c>
      <c r="E76" s="8"/>
      <c r="F76" s="7"/>
      <c r="G76" s="7"/>
      <c r="H76" s="9"/>
    </row>
    <row r="77" spans="1:8" x14ac:dyDescent="0.2">
      <c r="B77" s="9" t="s">
        <v>9</v>
      </c>
      <c r="C77" s="9" t="s">
        <v>10</v>
      </c>
      <c r="D77" s="8" t="str">
        <f>IFERROR(VLOOKUP(B77,'Ingredient master list'!$B$4:$C$577,2,FALSE()),"")</f>
        <v/>
      </c>
      <c r="E77" s="8"/>
      <c r="F77" s="7"/>
      <c r="G77" s="7"/>
      <c r="H77" s="12"/>
    </row>
    <row r="78" spans="1:8" x14ac:dyDescent="0.2">
      <c r="A78" t="s">
        <v>12</v>
      </c>
      <c r="B78" s="13" t="s">
        <v>1</v>
      </c>
      <c r="C78" s="15">
        <v>100</v>
      </c>
      <c r="D78" s="8" t="str">
        <f>IFERROR(VLOOKUP(B78,'Ingredient master list'!$B$4:$C$577,2,FALSE()),"")</f>
        <v>M</v>
      </c>
      <c r="E78" s="8"/>
      <c r="F78" s="7"/>
      <c r="G78" s="7"/>
      <c r="H78" s="7"/>
    </row>
    <row r="79" spans="1:8" x14ac:dyDescent="0.2">
      <c r="A79" t="s">
        <v>12</v>
      </c>
      <c r="B79" s="13" t="s">
        <v>42</v>
      </c>
      <c r="C79" s="15">
        <v>50</v>
      </c>
      <c r="D79" s="8" t="str">
        <f>IFERROR(VLOOKUP(B79,'Ingredient master list'!$B$4:$C$577,2,FALSE()),"")</f>
        <v>D</v>
      </c>
      <c r="E79" s="8"/>
      <c r="F79" s="7"/>
      <c r="G79" s="7"/>
      <c r="H79" s="7"/>
    </row>
    <row r="80" spans="1:8" x14ac:dyDescent="0.2">
      <c r="A80" t="s">
        <v>12</v>
      </c>
      <c r="B80" s="13" t="s">
        <v>89</v>
      </c>
      <c r="C80" s="15">
        <v>15</v>
      </c>
      <c r="D80" s="8" t="str">
        <f>IFERROR(VLOOKUP(B80,'Ingredient master list'!$B$4:$C$577,2,FALSE()),"")</f>
        <v>D</v>
      </c>
      <c r="E80" s="8"/>
    </row>
    <row r="81" spans="1:8" x14ac:dyDescent="0.2">
      <c r="A81" t="s">
        <v>12</v>
      </c>
      <c r="B81" s="13" t="s">
        <v>90</v>
      </c>
      <c r="C81" s="15">
        <v>20</v>
      </c>
      <c r="D81" s="8" t="str">
        <f>IFERROR(VLOOKUP(B81,'Ingredient master list'!$B$4:$C$577,2,FALSE()),"")</f>
        <v>D</v>
      </c>
      <c r="E81" s="8"/>
    </row>
    <row r="82" spans="1:8" x14ac:dyDescent="0.2">
      <c r="A82" t="s">
        <v>12</v>
      </c>
      <c r="B82" s="13" t="s">
        <v>91</v>
      </c>
      <c r="C82" s="22">
        <v>15</v>
      </c>
      <c r="D82" s="8" t="str">
        <f>IFERROR(VLOOKUP(B82,'Ingredient master list'!$B$4:$C$577,2,FALSE()),"")</f>
        <v>D</v>
      </c>
      <c r="E82" s="8"/>
    </row>
    <row r="83" spans="1:8" x14ac:dyDescent="0.2">
      <c r="A83" t="s">
        <v>12</v>
      </c>
      <c r="B83" s="13" t="s">
        <v>92</v>
      </c>
      <c r="C83" s="22">
        <v>15</v>
      </c>
      <c r="D83" s="8" t="str">
        <f>IFERROR(VLOOKUP(B83,'Ingredient master list'!$B$4:$C$577,2,FALSE()),"")</f>
        <v>D</v>
      </c>
      <c r="E83" s="8"/>
    </row>
    <row r="84" spans="1:8" x14ac:dyDescent="0.2">
      <c r="A84" t="s">
        <v>12</v>
      </c>
      <c r="B84" s="13" t="s">
        <v>71</v>
      </c>
      <c r="C84" s="22">
        <v>60</v>
      </c>
      <c r="D84" s="8" t="str">
        <f>IFERROR(VLOOKUP(B84,'Ingredient master list'!$B$4:$C$577,2,FALSE()),"")</f>
        <v>V</v>
      </c>
    </row>
    <row r="85" spans="1:8" x14ac:dyDescent="0.2">
      <c r="B85" s="13"/>
      <c r="C85" s="22"/>
      <c r="D85" s="8" t="str">
        <f>IFERROR(VLOOKUP(B85,'Ingredient master list'!$B$4:$C$577,2,FALSE()),"")</f>
        <v/>
      </c>
      <c r="E85" s="7"/>
      <c r="F85" s="7"/>
      <c r="G85" s="7"/>
      <c r="H85" s="7"/>
    </row>
    <row r="86" spans="1:8" ht="19" x14ac:dyDescent="0.25">
      <c r="A86" t="s">
        <v>7</v>
      </c>
      <c r="B86" s="21" t="s">
        <v>101</v>
      </c>
      <c r="C86" s="7"/>
      <c r="D86" s="8" t="str">
        <f>IFERROR(VLOOKUP(B86,'Ingredient master list'!$B$4:$C$577,2,FALSE()),"")</f>
        <v/>
      </c>
      <c r="E86" s="7"/>
      <c r="F86" s="7"/>
      <c r="G86" s="7"/>
      <c r="H86" s="7"/>
    </row>
    <row r="87" spans="1:8" x14ac:dyDescent="0.2">
      <c r="B87" s="7"/>
      <c r="C87" s="7"/>
      <c r="D87" s="8" t="str">
        <f>IFERROR(VLOOKUP(B87,'Ingredient master list'!$B$4:$C$577,2,FALSE()),"")</f>
        <v/>
      </c>
      <c r="E87" s="9"/>
      <c r="F87" s="9"/>
      <c r="G87" s="9"/>
      <c r="H87" s="9"/>
    </row>
    <row r="88" spans="1:8" x14ac:dyDescent="0.2">
      <c r="B88" s="9" t="s">
        <v>9</v>
      </c>
      <c r="C88" s="9" t="s">
        <v>10</v>
      </c>
      <c r="D88" s="8" t="str">
        <f>IFERROR(VLOOKUP(B88,'Ingredient master list'!$B$4:$C$577,2,FALSE()),"")</f>
        <v/>
      </c>
      <c r="E88" s="8"/>
      <c r="F88" s="7"/>
      <c r="G88" s="7"/>
      <c r="H88" s="8"/>
    </row>
    <row r="89" spans="1:8" x14ac:dyDescent="0.2">
      <c r="A89" t="s">
        <v>12</v>
      </c>
      <c r="B89" s="13" t="s">
        <v>33</v>
      </c>
      <c r="C89" s="15">
        <v>80</v>
      </c>
      <c r="D89" s="8" t="str">
        <f>IFERROR(VLOOKUP(B89,'Ingredient master list'!$B$4:$C$577,2,FALSE()),"")</f>
        <v>D</v>
      </c>
      <c r="E89" s="8"/>
      <c r="F89" s="7"/>
      <c r="G89" s="7"/>
      <c r="H89" s="7"/>
    </row>
    <row r="90" spans="1:8" x14ac:dyDescent="0.2">
      <c r="A90" t="s">
        <v>12</v>
      </c>
      <c r="B90" s="13" t="s">
        <v>28</v>
      </c>
      <c r="C90" s="15">
        <v>40</v>
      </c>
      <c r="D90" s="8" t="str">
        <f>IFERROR(VLOOKUP(B90,'Ingredient master list'!$B$4:$C$577,2,FALSE()),"")</f>
        <v>D</v>
      </c>
      <c r="E90" s="8"/>
      <c r="F90" s="7"/>
      <c r="G90" s="7"/>
      <c r="H90" s="9"/>
    </row>
    <row r="91" spans="1:8" x14ac:dyDescent="0.2">
      <c r="A91" t="s">
        <v>12</v>
      </c>
      <c r="B91" s="13" t="s">
        <v>64</v>
      </c>
      <c r="C91" s="15">
        <v>20</v>
      </c>
      <c r="D91" s="8" t="str">
        <f>IFERROR(VLOOKUP(B91,'Ingredient master list'!$B$4:$C$577,2,FALSE()),"")</f>
        <v>V</v>
      </c>
      <c r="E91" s="8"/>
      <c r="F91" s="7"/>
      <c r="G91" s="7"/>
      <c r="H91" s="12"/>
    </row>
    <row r="92" spans="1:8" x14ac:dyDescent="0.2">
      <c r="A92" t="s">
        <v>12</v>
      </c>
      <c r="B92" s="13" t="s">
        <v>71</v>
      </c>
      <c r="C92" s="15">
        <v>50</v>
      </c>
      <c r="D92" s="8" t="str">
        <f>IFERROR(VLOOKUP(B92,'Ingredient master list'!$B$4:$C$577,2,FALSE()),"")</f>
        <v>V</v>
      </c>
      <c r="E92" s="8"/>
      <c r="F92" s="7"/>
      <c r="G92" s="7"/>
      <c r="H92" s="7"/>
    </row>
    <row r="93" spans="1:8" x14ac:dyDescent="0.2">
      <c r="A93" t="s">
        <v>12</v>
      </c>
      <c r="B93" s="13" t="s">
        <v>70</v>
      </c>
      <c r="C93" s="22">
        <v>25</v>
      </c>
      <c r="D93" s="8" t="str">
        <f>IFERROR(VLOOKUP(B93,'Ingredient master list'!$B$4:$C$577,2,FALSE()),"")</f>
        <v>V</v>
      </c>
      <c r="E93" s="8"/>
      <c r="F93" s="7"/>
      <c r="G93" s="7"/>
      <c r="H93" s="7"/>
    </row>
    <row r="94" spans="1:8" x14ac:dyDescent="0.2">
      <c r="A94" t="s">
        <v>12</v>
      </c>
      <c r="B94" s="13" t="s">
        <v>102</v>
      </c>
      <c r="C94" s="22">
        <v>20</v>
      </c>
      <c r="D94" s="8" t="str">
        <f>IFERROR(VLOOKUP(B94,'Ingredient master list'!$B$4:$C$577,2,FALSE()),"")</f>
        <v>V</v>
      </c>
      <c r="E94" s="8"/>
    </row>
    <row r="95" spans="1:8" x14ac:dyDescent="0.2">
      <c r="A95" t="s">
        <v>12</v>
      </c>
      <c r="B95" s="13" t="s">
        <v>31</v>
      </c>
      <c r="C95" s="22">
        <v>10</v>
      </c>
      <c r="D95" s="8" t="str">
        <f>IFERROR(VLOOKUP(B95,'Ingredient master list'!$B$4:$C$577,2,FALSE()),"")</f>
        <v>V</v>
      </c>
      <c r="E95" s="8"/>
    </row>
    <row r="96" spans="1:8" x14ac:dyDescent="0.2">
      <c r="A96" t="s">
        <v>12</v>
      </c>
      <c r="B96" s="13" t="s">
        <v>30</v>
      </c>
      <c r="C96" s="22">
        <v>10</v>
      </c>
      <c r="D96" s="8" t="str">
        <f>IFERROR(VLOOKUP(B96,'Ingredient master list'!$B$4:$C$577,2,FALSE()),"")</f>
        <v>V</v>
      </c>
      <c r="E96" s="7"/>
      <c r="F96" s="7"/>
      <c r="G96" s="7"/>
      <c r="H96" s="7"/>
    </row>
    <row r="97" spans="1:8" x14ac:dyDescent="0.2">
      <c r="A97" t="s">
        <v>12</v>
      </c>
      <c r="B97" s="13" t="s">
        <v>14</v>
      </c>
      <c r="C97" s="22">
        <v>2</v>
      </c>
      <c r="D97" s="8" t="str">
        <f>IFERROR(VLOOKUP(B97,'Ingredient master list'!$B$4:$C$577,2,FALSE()),"")</f>
        <v>V</v>
      </c>
      <c r="E97" s="7"/>
      <c r="F97" s="7"/>
      <c r="G97" s="7"/>
      <c r="H97" s="7"/>
    </row>
    <row r="98" spans="1:8" x14ac:dyDescent="0.2">
      <c r="A98" t="s">
        <v>12</v>
      </c>
      <c r="B98" s="13" t="s">
        <v>56</v>
      </c>
      <c r="C98" s="22">
        <v>20</v>
      </c>
      <c r="D98" s="8" t="str">
        <f>IFERROR(VLOOKUP(B98,'Ingredient master list'!$B$4:$C$577,2,FALSE()),"")</f>
        <v>D</v>
      </c>
      <c r="E98" s="9"/>
      <c r="F98" s="9"/>
      <c r="G98" s="9"/>
      <c r="H98" s="9"/>
    </row>
    <row r="99" spans="1:8" x14ac:dyDescent="0.2">
      <c r="A99" t="s">
        <v>12</v>
      </c>
      <c r="B99" s="13" t="s">
        <v>29</v>
      </c>
      <c r="C99" s="22">
        <v>2</v>
      </c>
      <c r="D99" s="8" t="str">
        <f>IFERROR(VLOOKUP(B99,'Ingredient master list'!$B$4:$C$577,2,FALSE()),"")</f>
        <v>D</v>
      </c>
      <c r="E99" s="8"/>
      <c r="F99" s="7"/>
      <c r="G99" s="7"/>
      <c r="H99" s="8"/>
    </row>
    <row r="100" spans="1:8" x14ac:dyDescent="0.2">
      <c r="A100" t="s">
        <v>12</v>
      </c>
      <c r="B100" s="13" t="s">
        <v>46</v>
      </c>
      <c r="C100" s="22">
        <v>6</v>
      </c>
      <c r="D100" s="8" t="str">
        <f>IFERROR(VLOOKUP(B100,'Ingredient master list'!$B$4:$C$577,2,FALSE()),"")</f>
        <v>C</v>
      </c>
      <c r="E100" s="8"/>
      <c r="F100" s="7"/>
      <c r="G100" s="7"/>
      <c r="H100" s="7"/>
    </row>
    <row r="101" spans="1:8" x14ac:dyDescent="0.2">
      <c r="D101" s="8" t="str">
        <f>IFERROR(VLOOKUP(B101,'Ingredient master list'!$B$4:$C$577,2,FALSE()),"")</f>
        <v/>
      </c>
      <c r="E101" s="8"/>
      <c r="F101" s="7"/>
      <c r="G101" s="7"/>
      <c r="H101" s="9"/>
    </row>
    <row r="102" spans="1:8" ht="19" x14ac:dyDescent="0.25">
      <c r="A102" t="s">
        <v>7</v>
      </c>
      <c r="B102" s="21" t="s">
        <v>103</v>
      </c>
      <c r="C102" s="7"/>
      <c r="D102" s="8" t="str">
        <f>IFERROR(VLOOKUP(B102,'Ingredient master list'!$B$4:$C$577,2,FALSE()),"")</f>
        <v/>
      </c>
      <c r="E102" s="8"/>
      <c r="F102" s="7"/>
      <c r="G102" s="7"/>
      <c r="H102" s="12"/>
    </row>
    <row r="103" spans="1:8" x14ac:dyDescent="0.2">
      <c r="B103" s="7"/>
      <c r="C103" s="7"/>
      <c r="D103" s="8" t="str">
        <f>IFERROR(VLOOKUP(B103,'Ingredient master list'!$B$4:$C$577,2,FALSE()),"")</f>
        <v/>
      </c>
      <c r="E103" s="8"/>
      <c r="F103" s="7"/>
      <c r="G103" s="7"/>
      <c r="H103" s="7"/>
    </row>
    <row r="104" spans="1:8" x14ac:dyDescent="0.2">
      <c r="B104" s="9" t="s">
        <v>9</v>
      </c>
      <c r="C104" s="9" t="s">
        <v>10</v>
      </c>
      <c r="D104" s="8" t="str">
        <f>IFERROR(VLOOKUP(B104,'Ingredient master list'!$B$4:$C$577,2,FALSE()),"")</f>
        <v/>
      </c>
      <c r="E104" s="8"/>
      <c r="F104" s="7"/>
      <c r="G104" s="7"/>
      <c r="H104" s="7"/>
    </row>
    <row r="105" spans="1:8" x14ac:dyDescent="0.2">
      <c r="A105" t="s">
        <v>12</v>
      </c>
      <c r="B105" s="13" t="s">
        <v>1</v>
      </c>
      <c r="C105" s="15">
        <v>110</v>
      </c>
      <c r="D105" s="8" t="str">
        <f>IFERROR(VLOOKUP(B105,'Ingredient master list'!$B$4:$C$577,2,FALSE()),"")</f>
        <v>M</v>
      </c>
      <c r="E105" s="8"/>
    </row>
    <row r="106" spans="1:8" x14ac:dyDescent="0.2">
      <c r="A106" t="s">
        <v>12</v>
      </c>
      <c r="B106" s="13" t="s">
        <v>73</v>
      </c>
      <c r="C106" s="15">
        <v>90</v>
      </c>
      <c r="D106" s="8" t="str">
        <f>IFERROR(VLOOKUP(B106,'Ingredient master list'!$B$4:$C$577,2,FALSE()),"")</f>
        <v>V</v>
      </c>
      <c r="E106" s="8"/>
    </row>
    <row r="107" spans="1:8" x14ac:dyDescent="0.2">
      <c r="A107" t="s">
        <v>12</v>
      </c>
      <c r="B107" s="13" t="s">
        <v>71</v>
      </c>
      <c r="C107" s="15">
        <v>70</v>
      </c>
      <c r="D107" s="8" t="str">
        <f>IFERROR(VLOOKUP(B107,'Ingredient master list'!$B$4:$C$577,2,FALSE()),"")</f>
        <v>V</v>
      </c>
      <c r="E107" s="8"/>
    </row>
    <row r="108" spans="1:8" x14ac:dyDescent="0.2">
      <c r="A108" t="s">
        <v>12</v>
      </c>
      <c r="B108" s="13" t="s">
        <v>95</v>
      </c>
      <c r="C108" s="15">
        <v>5</v>
      </c>
      <c r="D108" s="8" t="str">
        <f>IFERROR(VLOOKUP(B108,'Ingredient master list'!$B$4:$C$577,2,FALSE()),"")</f>
        <v>C</v>
      </c>
      <c r="E108" s="8"/>
    </row>
    <row r="109" spans="1:8" x14ac:dyDescent="0.2">
      <c r="A109" t="s">
        <v>12</v>
      </c>
      <c r="B109" s="13" t="s">
        <v>77</v>
      </c>
      <c r="C109" s="22">
        <v>7</v>
      </c>
      <c r="D109" s="8" t="str">
        <f>IFERROR(VLOOKUP(B109,'Ingredient master list'!$B$4:$C$577,2,FALSE()),"")</f>
        <v>V</v>
      </c>
      <c r="E109" s="8"/>
    </row>
    <row r="110" spans="1:8" x14ac:dyDescent="0.2">
      <c r="A110" t="s">
        <v>12</v>
      </c>
      <c r="B110" s="13" t="s">
        <v>86</v>
      </c>
      <c r="C110" s="22">
        <v>2</v>
      </c>
      <c r="D110" s="8" t="str">
        <f>IFERROR(VLOOKUP(B110,'Ingredient master list'!$B$4:$C$577,2,FALSE()),"")</f>
        <v>D</v>
      </c>
      <c r="E110" s="8"/>
    </row>
    <row r="111" spans="1:8" x14ac:dyDescent="0.2">
      <c r="A111" t="s">
        <v>12</v>
      </c>
      <c r="B111" s="13" t="s">
        <v>65</v>
      </c>
      <c r="C111" s="22">
        <v>50</v>
      </c>
      <c r="D111" s="8" t="str">
        <f>IFERROR(VLOOKUP(B111,'Ingredient master list'!$B$4:$C$577,2,FALSE()),"")</f>
        <v>D</v>
      </c>
    </row>
    <row r="112" spans="1:8" x14ac:dyDescent="0.2">
      <c r="A112" t="s">
        <v>12</v>
      </c>
      <c r="B112" s="13" t="s">
        <v>14</v>
      </c>
      <c r="C112" s="22">
        <v>10</v>
      </c>
      <c r="D112" s="8" t="str">
        <f>IFERROR(VLOOKUP(B112,'Ingredient master list'!$B$4:$C$577,2,FALSE()),"")</f>
        <v>V</v>
      </c>
      <c r="E112" s="7"/>
      <c r="F112" s="7"/>
      <c r="G112" s="7"/>
      <c r="H112" s="7"/>
    </row>
    <row r="113" spans="1:8" x14ac:dyDescent="0.2">
      <c r="A113" t="s">
        <v>12</v>
      </c>
      <c r="B113" s="13" t="s">
        <v>44</v>
      </c>
      <c r="C113" s="22">
        <v>2</v>
      </c>
      <c r="D113" s="8" t="str">
        <f>IFERROR(VLOOKUP(B113,'Ingredient master list'!$B$4:$C$577,2,FALSE()),"")</f>
        <v>D</v>
      </c>
      <c r="E113" s="7"/>
      <c r="F113" s="7"/>
      <c r="G113" s="7"/>
      <c r="H113" s="7"/>
    </row>
    <row r="114" spans="1:8" x14ac:dyDescent="0.2">
      <c r="A114" t="s">
        <v>12</v>
      </c>
      <c r="B114" s="13" t="s">
        <v>160</v>
      </c>
      <c r="C114" s="22">
        <v>200</v>
      </c>
      <c r="D114" s="8" t="str">
        <f>IFERROR(VLOOKUP(B114,'Ingredient master list'!$B$4:$C$577,2,FALSE()),"")</f>
        <v>M</v>
      </c>
      <c r="E114" s="9"/>
      <c r="F114" s="9"/>
      <c r="G114" s="9"/>
      <c r="H114" s="9"/>
    </row>
    <row r="115" spans="1:8" x14ac:dyDescent="0.2">
      <c r="D115" s="8" t="str">
        <f>IFERROR(VLOOKUP(B115,'Ingredient master list'!$B$4:$C$577,2,FALSE()),"")</f>
        <v/>
      </c>
      <c r="E115" s="8"/>
      <c r="F115" s="7"/>
      <c r="G115" s="7"/>
      <c r="H115" s="8"/>
    </row>
    <row r="116" spans="1:8" ht="19" x14ac:dyDescent="0.25">
      <c r="A116" t="s">
        <v>7</v>
      </c>
      <c r="B116" s="21" t="s">
        <v>104</v>
      </c>
      <c r="C116" s="7"/>
      <c r="D116" s="8" t="str">
        <f>IFERROR(VLOOKUP(B116,'Ingredient master list'!$B$4:$C$577,2,FALSE()),"")</f>
        <v/>
      </c>
      <c r="E116" s="8"/>
      <c r="F116" s="7"/>
      <c r="G116" s="7"/>
      <c r="H116" s="7"/>
    </row>
    <row r="117" spans="1:8" x14ac:dyDescent="0.2">
      <c r="B117" s="7"/>
      <c r="C117" s="7"/>
      <c r="D117" s="8" t="str">
        <f>IFERROR(VLOOKUP(B117,'Ingredient master list'!$B$4:$C$577,2,FALSE()),"")</f>
        <v/>
      </c>
      <c r="E117" s="8"/>
      <c r="F117" s="7"/>
      <c r="G117" s="7"/>
      <c r="H117" s="9"/>
    </row>
    <row r="118" spans="1:8" x14ac:dyDescent="0.2">
      <c r="B118" s="9" t="s">
        <v>9</v>
      </c>
      <c r="C118" s="9" t="s">
        <v>10</v>
      </c>
      <c r="D118" s="8" t="str">
        <f>IFERROR(VLOOKUP(B118,'Ingredient master list'!$B$4:$C$577,2,FALSE()),"")</f>
        <v/>
      </c>
      <c r="E118" s="8"/>
      <c r="F118" s="7"/>
      <c r="G118" s="7"/>
      <c r="H118" s="12"/>
    </row>
    <row r="119" spans="1:8" x14ac:dyDescent="0.2">
      <c r="A119" t="s">
        <v>12</v>
      </c>
      <c r="B119" s="13" t="s">
        <v>1</v>
      </c>
      <c r="C119" s="15">
        <v>85</v>
      </c>
      <c r="D119" s="8" t="str">
        <f>IFERROR(VLOOKUP(B119,'Ingredient master list'!$B$4:$C$577,2,FALSE()),"")</f>
        <v>M</v>
      </c>
      <c r="E119" s="8"/>
      <c r="F119" s="7"/>
      <c r="G119" s="7"/>
      <c r="H119" s="7"/>
    </row>
    <row r="120" spans="1:8" x14ac:dyDescent="0.2">
      <c r="A120" t="s">
        <v>12</v>
      </c>
      <c r="B120" s="13" t="s">
        <v>105</v>
      </c>
      <c r="C120" s="15">
        <v>3</v>
      </c>
      <c r="D120" s="8" t="str">
        <f>IFERROR(VLOOKUP(B120,'Ingredient master list'!$B$4:$C$577,2,FALSE()),"")</f>
        <v>D</v>
      </c>
      <c r="E120" s="8"/>
      <c r="F120" s="7"/>
      <c r="G120" s="7"/>
      <c r="H120" s="7"/>
    </row>
    <row r="121" spans="1:8" x14ac:dyDescent="0.2">
      <c r="A121" t="s">
        <v>12</v>
      </c>
      <c r="B121" s="13" t="s">
        <v>89</v>
      </c>
      <c r="C121" s="15">
        <v>3</v>
      </c>
      <c r="D121" s="8" t="str">
        <f>IFERROR(VLOOKUP(B121,'Ingredient master list'!$B$4:$C$577,2,FALSE()),"")</f>
        <v>D</v>
      </c>
      <c r="E121" s="8"/>
    </row>
    <row r="122" spans="1:8" x14ac:dyDescent="0.2">
      <c r="A122" t="s">
        <v>12</v>
      </c>
      <c r="B122" s="13" t="s">
        <v>90</v>
      </c>
      <c r="C122" s="15">
        <v>3</v>
      </c>
      <c r="D122" s="8" t="str">
        <f>IFERROR(VLOOKUP(B122,'Ingredient master list'!$B$4:$C$577,2,FALSE()),"")</f>
        <v>D</v>
      </c>
      <c r="E122" s="8"/>
    </row>
    <row r="123" spans="1:8" x14ac:dyDescent="0.2">
      <c r="A123" t="s">
        <v>12</v>
      </c>
      <c r="B123" s="13" t="s">
        <v>71</v>
      </c>
      <c r="C123" s="22">
        <v>70</v>
      </c>
      <c r="D123" s="8" t="str">
        <f>IFERROR(VLOOKUP(B123,'Ingredient master list'!$B$4:$C$577,2,FALSE()),"")</f>
        <v>V</v>
      </c>
      <c r="E123" s="8"/>
    </row>
    <row r="124" spans="1:8" x14ac:dyDescent="0.2">
      <c r="A124" t="s">
        <v>12</v>
      </c>
      <c r="B124" s="13" t="s">
        <v>30</v>
      </c>
      <c r="C124" s="22">
        <v>60</v>
      </c>
      <c r="D124" s="8" t="str">
        <f>IFERROR(VLOOKUP(B124,'Ingredient master list'!$B$4:$C$577,2,FALSE()),"")</f>
        <v>V</v>
      </c>
      <c r="E124" s="8"/>
    </row>
    <row r="125" spans="1:8" x14ac:dyDescent="0.2">
      <c r="D125" s="8" t="str">
        <f>IFERROR(VLOOKUP(B125,'Ingredient master list'!$B$4:$C$577,2,FALSE()),"")</f>
        <v/>
      </c>
    </row>
    <row r="126" spans="1:8" ht="19" x14ac:dyDescent="0.25">
      <c r="A126" t="s">
        <v>7</v>
      </c>
      <c r="B126" s="21" t="s">
        <v>106</v>
      </c>
      <c r="C126" s="7"/>
      <c r="D126" s="8" t="str">
        <f>IFERROR(VLOOKUP(B126,'Ingredient master list'!$B$4:$C$577,2,FALSE()),"")</f>
        <v/>
      </c>
      <c r="E126" s="7"/>
      <c r="F126" s="7"/>
      <c r="G126" s="7"/>
      <c r="H126" s="7"/>
    </row>
    <row r="127" spans="1:8" x14ac:dyDescent="0.2">
      <c r="B127" s="7"/>
      <c r="C127" s="7"/>
      <c r="D127" s="8" t="str">
        <f>IFERROR(VLOOKUP(B127,'Ingredient master list'!$B$4:$C$577,2,FALSE()),"")</f>
        <v/>
      </c>
      <c r="E127" s="7"/>
      <c r="F127" s="7"/>
      <c r="G127" s="7"/>
      <c r="H127" s="7"/>
    </row>
    <row r="128" spans="1:8" x14ac:dyDescent="0.2">
      <c r="B128" s="9" t="s">
        <v>9</v>
      </c>
      <c r="C128" s="9" t="s">
        <v>10</v>
      </c>
      <c r="D128" s="8" t="str">
        <f>IFERROR(VLOOKUP(B128,'Ingredient master list'!$B$4:$C$577,2,FALSE()),"")</f>
        <v/>
      </c>
      <c r="E128" s="9"/>
      <c r="F128" s="9"/>
      <c r="G128" s="9"/>
      <c r="H128" s="9"/>
    </row>
    <row r="129" spans="1:8" x14ac:dyDescent="0.2">
      <c r="A129" t="s">
        <v>12</v>
      </c>
      <c r="B129" s="13" t="s">
        <v>19</v>
      </c>
      <c r="C129" s="15">
        <v>60</v>
      </c>
      <c r="D129" s="8" t="str">
        <f>IFERROR(VLOOKUP(B129,'Ingredient master list'!$B$4:$C$577,2,FALSE()),"")</f>
        <v>C</v>
      </c>
      <c r="E129" s="8"/>
      <c r="F129" s="7"/>
      <c r="G129" s="7"/>
      <c r="H129" s="8"/>
    </row>
    <row r="130" spans="1:8" x14ac:dyDescent="0.2">
      <c r="A130" t="s">
        <v>12</v>
      </c>
      <c r="B130" s="13" t="s">
        <v>2</v>
      </c>
      <c r="C130" s="15">
        <v>20</v>
      </c>
      <c r="D130" s="8" t="str">
        <f>IFERROR(VLOOKUP(B130,'Ingredient master list'!$B$4:$C$577,2,FALSE()),"")</f>
        <v>C</v>
      </c>
      <c r="E130" s="8"/>
      <c r="F130" s="7"/>
      <c r="G130" s="7"/>
      <c r="H130" s="7"/>
    </row>
    <row r="131" spans="1:8" x14ac:dyDescent="0.2">
      <c r="A131" t="s">
        <v>12</v>
      </c>
      <c r="B131" s="13" t="s">
        <v>18</v>
      </c>
      <c r="C131" s="15">
        <v>5</v>
      </c>
      <c r="D131" s="8" t="str">
        <f>IFERROR(VLOOKUP(B131,'Ingredient master list'!$B$4:$C$577,2,FALSE()),"")</f>
        <v>V</v>
      </c>
      <c r="E131" s="8"/>
      <c r="F131" s="7"/>
      <c r="G131" s="7"/>
      <c r="H131" s="9"/>
    </row>
    <row r="132" spans="1:8" x14ac:dyDescent="0.2">
      <c r="A132" t="s">
        <v>12</v>
      </c>
      <c r="B132" s="13" t="s">
        <v>107</v>
      </c>
      <c r="C132" s="15">
        <v>20</v>
      </c>
      <c r="D132" s="8" t="str">
        <f>IFERROR(VLOOKUP(B132,'Ingredient master list'!$B$4:$C$577,2,FALSE()),"")</f>
        <v>V</v>
      </c>
      <c r="E132" s="8"/>
      <c r="F132" s="7"/>
      <c r="G132" s="7"/>
      <c r="H132" s="12"/>
    </row>
    <row r="133" spans="1:8" x14ac:dyDescent="0.2">
      <c r="A133" t="s">
        <v>12</v>
      </c>
      <c r="B133" s="13" t="s">
        <v>77</v>
      </c>
      <c r="C133" s="22">
        <v>3</v>
      </c>
      <c r="D133" s="8" t="str">
        <f>IFERROR(VLOOKUP(B133,'Ingredient master list'!$B$4:$C$577,2,FALSE()),"")</f>
        <v>V</v>
      </c>
      <c r="E133" s="8"/>
      <c r="F133" s="7"/>
      <c r="G133" s="7"/>
      <c r="H133" s="7"/>
    </row>
    <row r="134" spans="1:8" x14ac:dyDescent="0.2">
      <c r="A134" t="s">
        <v>12</v>
      </c>
      <c r="B134" s="13" t="s">
        <v>14</v>
      </c>
      <c r="C134" s="22">
        <v>2</v>
      </c>
      <c r="D134" s="8" t="str">
        <f>IFERROR(VLOOKUP(B134,'Ingredient master list'!$B$4:$C$577,2,FALSE()),"")</f>
        <v>V</v>
      </c>
      <c r="E134" s="8"/>
      <c r="F134" s="7"/>
      <c r="G134" s="7"/>
      <c r="H134" s="7"/>
    </row>
    <row r="135" spans="1:8" x14ac:dyDescent="0.2">
      <c r="A135" t="s">
        <v>12</v>
      </c>
      <c r="B135" s="13" t="s">
        <v>20</v>
      </c>
      <c r="C135" s="22">
        <v>20</v>
      </c>
      <c r="D135" s="8" t="str">
        <f>IFERROR(VLOOKUP(B135,'Ingredient master list'!$B$4:$C$577,2,FALSE()),"")</f>
        <v>C</v>
      </c>
    </row>
    <row r="136" spans="1:8" x14ac:dyDescent="0.2">
      <c r="D136" s="8" t="str">
        <f>IFERROR(VLOOKUP(B136,'Ingredient master list'!$B$4:$C$577,2,FALSE()),"")</f>
        <v/>
      </c>
      <c r="E136" s="7"/>
      <c r="F136" s="7"/>
      <c r="G136" s="7"/>
      <c r="H136" s="7"/>
    </row>
    <row r="137" spans="1:8" ht="19" x14ac:dyDescent="0.25">
      <c r="A137" t="s">
        <v>7</v>
      </c>
      <c r="B137" s="21" t="s">
        <v>26</v>
      </c>
      <c r="C137" s="7"/>
      <c r="D137" s="8" t="str">
        <f>IFERROR(VLOOKUP(B137,'Ingredient master list'!$B$4:$C$577,2,FALSE()),"")</f>
        <v/>
      </c>
      <c r="E137" s="7"/>
      <c r="F137" s="7"/>
      <c r="G137" s="7"/>
      <c r="H137" s="7"/>
    </row>
    <row r="138" spans="1:8" x14ac:dyDescent="0.2">
      <c r="B138" s="7"/>
      <c r="C138" s="7"/>
      <c r="D138" s="8" t="str">
        <f>IFERROR(VLOOKUP(B138,'Ingredient master list'!$B$4:$C$577,2,FALSE()),"")</f>
        <v/>
      </c>
      <c r="E138" s="9"/>
      <c r="F138" s="9"/>
      <c r="G138" s="9"/>
      <c r="H138" s="9"/>
    </row>
    <row r="139" spans="1:8" x14ac:dyDescent="0.2">
      <c r="B139" s="9" t="s">
        <v>9</v>
      </c>
      <c r="C139" s="9" t="s">
        <v>10</v>
      </c>
      <c r="D139" s="8" t="str">
        <f>IFERROR(VLOOKUP(B139,'Ingredient master list'!$B$4:$C$577,2,FALSE()),"")</f>
        <v/>
      </c>
      <c r="E139" s="8"/>
      <c r="F139" s="7"/>
      <c r="G139" s="7"/>
      <c r="H139" s="8"/>
    </row>
    <row r="140" spans="1:8" x14ac:dyDescent="0.2">
      <c r="A140" t="s">
        <v>12</v>
      </c>
      <c r="B140" s="13" t="s">
        <v>33</v>
      </c>
      <c r="C140" s="15">
        <v>100</v>
      </c>
      <c r="D140" s="8" t="str">
        <f>IFERROR(VLOOKUP(B140,'Ingredient master list'!$B$4:$C$577,2,FALSE()),"")</f>
        <v>D</v>
      </c>
      <c r="E140" s="8"/>
      <c r="F140" s="7"/>
      <c r="G140" s="7"/>
      <c r="H140" s="7"/>
    </row>
    <row r="141" spans="1:8" x14ac:dyDescent="0.2">
      <c r="A141" t="s">
        <v>12</v>
      </c>
      <c r="B141" s="13" t="s">
        <v>27</v>
      </c>
      <c r="C141" s="15">
        <v>100</v>
      </c>
      <c r="D141" s="8" t="str">
        <f>IFERROR(VLOOKUP(B141,'Ingredient master list'!$B$4:$C$577,2,FALSE()),"")</f>
        <v>M</v>
      </c>
      <c r="E141" s="8"/>
      <c r="F141" s="7"/>
      <c r="G141" s="7"/>
      <c r="H141" s="9"/>
    </row>
    <row r="142" spans="1:8" x14ac:dyDescent="0.2">
      <c r="A142" t="s">
        <v>12</v>
      </c>
      <c r="B142" s="13" t="s">
        <v>28</v>
      </c>
      <c r="C142" s="15">
        <v>115</v>
      </c>
      <c r="D142" s="8" t="str">
        <f>IFERROR(VLOOKUP(B142,'Ingredient master list'!$B$4:$C$577,2,FALSE()),"")</f>
        <v>D</v>
      </c>
      <c r="E142" s="8"/>
      <c r="F142" s="7"/>
      <c r="G142" s="7"/>
      <c r="H142" s="12"/>
    </row>
    <row r="143" spans="1:8" x14ac:dyDescent="0.2">
      <c r="A143" t="s">
        <v>12</v>
      </c>
      <c r="B143" s="13" t="s">
        <v>29</v>
      </c>
      <c r="C143" s="15">
        <v>23</v>
      </c>
      <c r="D143" s="8" t="str">
        <f>IFERROR(VLOOKUP(B143,'Ingredient master list'!$B$4:$C$577,2,FALSE()),"")</f>
        <v>D</v>
      </c>
      <c r="E143" s="8"/>
      <c r="F143" s="7"/>
      <c r="G143" s="7"/>
      <c r="H143" s="7"/>
    </row>
    <row r="144" spans="1:8" x14ac:dyDescent="0.2">
      <c r="A144" t="s">
        <v>12</v>
      </c>
      <c r="B144" s="13" t="s">
        <v>64</v>
      </c>
      <c r="C144" s="22">
        <v>10</v>
      </c>
      <c r="D144" s="8" t="str">
        <f>IFERROR(VLOOKUP(B144,'Ingredient master list'!$B$4:$C$577,2,FALSE()),"")</f>
        <v>V</v>
      </c>
      <c r="E144" s="8"/>
      <c r="F144" s="7"/>
      <c r="G144" s="7"/>
      <c r="H144" s="7"/>
    </row>
    <row r="145" spans="1:6" x14ac:dyDescent="0.2">
      <c r="A145" t="s">
        <v>12</v>
      </c>
      <c r="B145" s="13" t="s">
        <v>30</v>
      </c>
      <c r="C145" s="22">
        <v>60</v>
      </c>
      <c r="D145" s="8" t="str">
        <f>IFERROR(VLOOKUP(B145,'Ingredient master list'!$B$4:$C$577,2,FALSE()),"")</f>
        <v>V</v>
      </c>
      <c r="E145" s="8"/>
    </row>
    <row r="146" spans="1:6" x14ac:dyDescent="0.2">
      <c r="A146" t="s">
        <v>12</v>
      </c>
      <c r="B146" s="13" t="s">
        <v>31</v>
      </c>
      <c r="C146" s="15">
        <v>20</v>
      </c>
      <c r="D146" s="8" t="str">
        <f>IFERROR(VLOOKUP(B146,'Ingredient master list'!$B$4:$C$577,2,FALSE()),"")</f>
        <v>V</v>
      </c>
    </row>
    <row r="147" spans="1:6" x14ac:dyDescent="0.2">
      <c r="A147" t="s">
        <v>12</v>
      </c>
      <c r="B147" s="13" t="s">
        <v>14</v>
      </c>
      <c r="C147" s="22">
        <v>2</v>
      </c>
      <c r="D147" s="8" t="str">
        <f>IFERROR(VLOOKUP(B147,'Ingredient master list'!$B$4:$C$577,2,FALSE()),"")</f>
        <v>V</v>
      </c>
      <c r="E147" s="7"/>
      <c r="F147" s="7"/>
    </row>
    <row r="148" spans="1:6" x14ac:dyDescent="0.2">
      <c r="A148" t="s">
        <v>12</v>
      </c>
      <c r="B148" s="13" t="s">
        <v>34</v>
      </c>
      <c r="C148" s="22">
        <v>50</v>
      </c>
      <c r="D148" s="8" t="str">
        <f>IFERROR(VLOOKUP(B148,'Ingredient master list'!$B$4:$C$577,2,FALSE()),"")</f>
        <v>D</v>
      </c>
      <c r="E148" s="7"/>
      <c r="F148" s="7"/>
    </row>
    <row r="149" spans="1:6" x14ac:dyDescent="0.2">
      <c r="A149" t="s">
        <v>12</v>
      </c>
      <c r="B149" s="13" t="s">
        <v>65</v>
      </c>
      <c r="C149" s="22">
        <v>1</v>
      </c>
      <c r="D149" s="8" t="str">
        <f>IFERROR(VLOOKUP(B149,'Ingredient master list'!$B$4:$C$577,2,FALSE()),"")</f>
        <v>D</v>
      </c>
      <c r="E149" s="9"/>
      <c r="F149" s="9"/>
    </row>
    <row r="150" spans="1:6" x14ac:dyDescent="0.2">
      <c r="D150" s="8" t="str">
        <f>IFERROR(VLOOKUP(B150,'Ingredient master list'!$B$4:$C$577,2,FALSE()),"")</f>
        <v/>
      </c>
      <c r="E150" s="8"/>
      <c r="F150" s="7"/>
    </row>
    <row r="151" spans="1:6" ht="19" x14ac:dyDescent="0.25">
      <c r="A151" t="s">
        <v>7</v>
      </c>
      <c r="B151" s="21" t="s">
        <v>115</v>
      </c>
      <c r="C151" s="7"/>
      <c r="D151" s="8" t="str">
        <f>IFERROR(VLOOKUP(B151,'Ingredient master list'!$B$4:$C$577,2,FALSE()),"")</f>
        <v/>
      </c>
      <c r="E151" s="8"/>
      <c r="F151" s="7"/>
    </row>
    <row r="152" spans="1:6" x14ac:dyDescent="0.2">
      <c r="B152" s="7"/>
      <c r="C152" s="7"/>
      <c r="D152" s="8" t="str">
        <f>IFERROR(VLOOKUP(B152,'Ingredient master list'!$B$4:$C$577,2,FALSE()),"")</f>
        <v/>
      </c>
      <c r="E152" s="8"/>
      <c r="F152" s="7"/>
    </row>
    <row r="153" spans="1:6" x14ac:dyDescent="0.2">
      <c r="B153" s="9" t="s">
        <v>9</v>
      </c>
      <c r="C153" s="9" t="s">
        <v>10</v>
      </c>
      <c r="D153" s="8" t="str">
        <f>IFERROR(VLOOKUP(B153,'Ingredient master list'!$B$4:$C$577,2,FALSE()),"")</f>
        <v/>
      </c>
      <c r="E153" s="8"/>
      <c r="F153" s="7"/>
    </row>
    <row r="154" spans="1:6" x14ac:dyDescent="0.2">
      <c r="A154" t="s">
        <v>12</v>
      </c>
      <c r="B154" s="13" t="s">
        <v>116</v>
      </c>
      <c r="C154" s="15">
        <v>100</v>
      </c>
      <c r="D154" s="8" t="str">
        <f>IFERROR(VLOOKUP(B154,'Ingredient master list'!$B$4:$C$577,2,FALSE()),"")</f>
        <v>M</v>
      </c>
      <c r="E154" s="8"/>
      <c r="F154" s="7"/>
    </row>
    <row r="155" spans="1:6" x14ac:dyDescent="0.2">
      <c r="A155" t="s">
        <v>12</v>
      </c>
      <c r="B155" s="13" t="s">
        <v>117</v>
      </c>
      <c r="C155" s="15">
        <v>100</v>
      </c>
      <c r="D155" s="8" t="str">
        <f>IFERROR(VLOOKUP(B155,'Ingredient master list'!$B$4:$C$577,2,FALSE()),"")</f>
        <v>D</v>
      </c>
      <c r="E155" s="8"/>
      <c r="F155" s="7"/>
    </row>
    <row r="156" spans="1:6" x14ac:dyDescent="0.2">
      <c r="A156" t="s">
        <v>12</v>
      </c>
      <c r="B156" s="13" t="s">
        <v>34</v>
      </c>
      <c r="C156" s="15">
        <v>20</v>
      </c>
      <c r="D156" s="8" t="str">
        <f>IFERROR(VLOOKUP(B156,'Ingredient master list'!$B$4:$C$577,2,FALSE()),"")</f>
        <v>D</v>
      </c>
      <c r="E156" s="8"/>
      <c r="F156" s="7"/>
    </row>
    <row r="157" spans="1:6" x14ac:dyDescent="0.2">
      <c r="A157" t="s">
        <v>12</v>
      </c>
      <c r="B157" s="13" t="s">
        <v>118</v>
      </c>
      <c r="C157" s="15">
        <v>2</v>
      </c>
      <c r="D157" s="8" t="str">
        <f>IFERROR(VLOOKUP(B157,'Ingredient master list'!$B$4:$C$577,2,FALSE()),"")</f>
        <v>V</v>
      </c>
      <c r="E157" s="8"/>
    </row>
    <row r="158" spans="1:6" x14ac:dyDescent="0.2">
      <c r="A158" t="s">
        <v>12</v>
      </c>
      <c r="B158" s="13" t="s">
        <v>42</v>
      </c>
      <c r="C158" s="22">
        <v>70</v>
      </c>
      <c r="D158" s="8" t="str">
        <f>IFERROR(VLOOKUP(B158,'Ingredient master list'!$B$4:$C$577,2,FALSE()),"")</f>
        <v>D</v>
      </c>
      <c r="E158" s="8"/>
    </row>
    <row r="159" spans="1:6" x14ac:dyDescent="0.2">
      <c r="A159" t="s">
        <v>12</v>
      </c>
      <c r="B159" s="13" t="s">
        <v>71</v>
      </c>
      <c r="C159" s="22">
        <v>70</v>
      </c>
      <c r="D159" s="8" t="str">
        <f>IFERROR(VLOOKUP(B159,'Ingredient master list'!$B$4:$C$577,2,FALSE()),"")</f>
        <v>V</v>
      </c>
      <c r="E159" s="8"/>
    </row>
    <row r="160" spans="1:6" x14ac:dyDescent="0.2">
      <c r="A160" t="s">
        <v>12</v>
      </c>
      <c r="B160" s="13" t="s">
        <v>24</v>
      </c>
      <c r="C160" s="22">
        <v>30</v>
      </c>
      <c r="D160" s="8" t="str">
        <f>IFERROR(VLOOKUP(B160,'Ingredient master list'!$B$4:$C$577,2,FALSE()),"")</f>
        <v>D</v>
      </c>
    </row>
    <row r="161" spans="1:5" x14ac:dyDescent="0.2">
      <c r="A161" t="s">
        <v>12</v>
      </c>
      <c r="B161" s="13" t="s">
        <v>14</v>
      </c>
      <c r="C161" s="22">
        <v>5</v>
      </c>
      <c r="D161" s="8" t="str">
        <f>IFERROR(VLOOKUP(B161,'Ingredient master list'!$B$4:$C$577,2,FALSE()),"")</f>
        <v>V</v>
      </c>
      <c r="E161" s="7"/>
    </row>
    <row r="162" spans="1:5" x14ac:dyDescent="0.2">
      <c r="A162" t="s">
        <v>12</v>
      </c>
      <c r="B162" s="13" t="s">
        <v>119</v>
      </c>
      <c r="C162" s="22">
        <v>50</v>
      </c>
      <c r="D162" s="8" t="str">
        <f>IFERROR(VLOOKUP(B162,'Ingredient master list'!$B$4:$C$577,2,FALSE()),"")</f>
        <v>D</v>
      </c>
      <c r="E162" s="7"/>
    </row>
    <row r="163" spans="1:5" x14ac:dyDescent="0.2">
      <c r="B163" s="13"/>
      <c r="C163" s="22"/>
      <c r="D163" s="8" t="str">
        <f>IFERROR(VLOOKUP(B163,'Ingredient master list'!$B$4:$C$577,2,FALSE()),"")</f>
        <v/>
      </c>
      <c r="E163" s="9"/>
    </row>
    <row r="164" spans="1:5" ht="19" x14ac:dyDescent="0.25">
      <c r="A164" t="s">
        <v>7</v>
      </c>
      <c r="B164" s="21" t="s">
        <v>120</v>
      </c>
      <c r="C164" s="7"/>
      <c r="D164" s="8" t="str">
        <f>IFERROR(VLOOKUP(B164,'Ingredient master list'!$B$4:$C$577,2,FALSE()),"")</f>
        <v/>
      </c>
      <c r="E164" s="8"/>
    </row>
    <row r="165" spans="1:5" x14ac:dyDescent="0.2">
      <c r="B165" s="7"/>
      <c r="C165" s="7"/>
      <c r="D165" s="8" t="str">
        <f>IFERROR(VLOOKUP(B165,'Ingredient master list'!$B$4:$C$577,2,FALSE()),"")</f>
        <v/>
      </c>
      <c r="E165" s="8"/>
    </row>
    <row r="166" spans="1:5" x14ac:dyDescent="0.2">
      <c r="B166" s="9" t="s">
        <v>9</v>
      </c>
      <c r="C166" s="9" t="s">
        <v>10</v>
      </c>
      <c r="D166" s="8" t="str">
        <f>IFERROR(VLOOKUP(B166,'Ingredient master list'!$B$4:$C$577,2,FALSE()),"")</f>
        <v/>
      </c>
      <c r="E166" s="8"/>
    </row>
    <row r="167" spans="1:5" x14ac:dyDescent="0.2">
      <c r="A167" t="s">
        <v>12</v>
      </c>
      <c r="B167" s="13" t="s">
        <v>116</v>
      </c>
      <c r="C167" s="15">
        <v>125</v>
      </c>
      <c r="D167" s="8" t="str">
        <f>IFERROR(VLOOKUP(B167,'Ingredient master list'!$B$4:$C$577,2,FALSE()),"")</f>
        <v>M</v>
      </c>
      <c r="E167" s="8"/>
    </row>
    <row r="168" spans="1:5" x14ac:dyDescent="0.2">
      <c r="A168" t="s">
        <v>12</v>
      </c>
      <c r="B168" s="13" t="s">
        <v>71</v>
      </c>
      <c r="C168" s="15">
        <v>70</v>
      </c>
      <c r="D168" s="8" t="str">
        <f>IFERROR(VLOOKUP(B168,'Ingredient master list'!$B$4:$C$577,2,FALSE()),"")</f>
        <v>V</v>
      </c>
      <c r="E168" s="8"/>
    </row>
    <row r="169" spans="1:5" x14ac:dyDescent="0.2">
      <c r="A169" t="s">
        <v>12</v>
      </c>
      <c r="B169" s="13" t="s">
        <v>64</v>
      </c>
      <c r="C169" s="15">
        <v>30</v>
      </c>
      <c r="D169" s="8" t="str">
        <f>IFERROR(VLOOKUP(B169,'Ingredient master list'!$B$4:$C$577,2,FALSE()),"")</f>
        <v>V</v>
      </c>
      <c r="E169" s="8"/>
    </row>
    <row r="170" spans="1:5" x14ac:dyDescent="0.2">
      <c r="A170" t="s">
        <v>12</v>
      </c>
      <c r="B170" s="13" t="s">
        <v>14</v>
      </c>
      <c r="C170" s="15">
        <v>5</v>
      </c>
      <c r="D170" s="8" t="str">
        <f>IFERROR(VLOOKUP(B170,'Ingredient master list'!$B$4:$C$577,2,FALSE()),"")</f>
        <v>V</v>
      </c>
      <c r="E170" s="8"/>
    </row>
    <row r="171" spans="1:5" x14ac:dyDescent="0.2">
      <c r="A171" t="s">
        <v>12</v>
      </c>
      <c r="B171" s="13" t="s">
        <v>121</v>
      </c>
      <c r="C171" s="22">
        <v>20</v>
      </c>
      <c r="D171" s="8" t="str">
        <f>IFERROR(VLOOKUP(B171,'Ingredient master list'!$B$4:$C$577,2,FALSE()),"")</f>
        <v>D</v>
      </c>
      <c r="E171" s="8"/>
    </row>
    <row r="172" spans="1:5" x14ac:dyDescent="0.2">
      <c r="A172" t="s">
        <v>12</v>
      </c>
      <c r="B172" s="13" t="s">
        <v>90</v>
      </c>
      <c r="C172" s="22">
        <v>5</v>
      </c>
      <c r="D172" s="8" t="str">
        <f>IFERROR(VLOOKUP(B172,'Ingredient master list'!$B$4:$C$577,2,FALSE()),"")</f>
        <v>D</v>
      </c>
      <c r="E172" s="8"/>
    </row>
    <row r="173" spans="1:5" x14ac:dyDescent="0.2">
      <c r="A173" t="s">
        <v>12</v>
      </c>
      <c r="B173" s="13" t="s">
        <v>42</v>
      </c>
      <c r="C173" s="22">
        <v>70</v>
      </c>
      <c r="D173" s="8" t="str">
        <f>IFERROR(VLOOKUP(B173,'Ingredient master list'!$B$4:$C$577,2,FALSE()),"")</f>
        <v>D</v>
      </c>
      <c r="E173" s="8"/>
    </row>
    <row r="174" spans="1:5" x14ac:dyDescent="0.2">
      <c r="B174" s="13"/>
      <c r="C174" s="22"/>
      <c r="D174" s="8" t="str">
        <f>IFERROR(VLOOKUP(B174,'Ingredient master list'!$B$4:$C$577,2,FALSE()),"")</f>
        <v/>
      </c>
      <c r="E174" s="7"/>
    </row>
    <row r="175" spans="1:5" ht="19" x14ac:dyDescent="0.25">
      <c r="A175" t="s">
        <v>7</v>
      </c>
      <c r="B175" s="21" t="s">
        <v>122</v>
      </c>
      <c r="C175" s="7"/>
      <c r="D175" s="8" t="str">
        <f>IFERROR(VLOOKUP(B175,'Ingredient master list'!$B$4:$C$577,2,FALSE()),"")</f>
        <v/>
      </c>
      <c r="E175" s="7"/>
    </row>
    <row r="176" spans="1:5" x14ac:dyDescent="0.2">
      <c r="B176" s="7"/>
      <c r="C176" s="7"/>
      <c r="D176" s="8" t="str">
        <f>IFERROR(VLOOKUP(B176,'Ingredient master list'!$B$4:$C$577,2,FALSE()),"")</f>
        <v/>
      </c>
      <c r="E176" s="9"/>
    </row>
    <row r="177" spans="1:5" x14ac:dyDescent="0.2">
      <c r="B177" s="9" t="s">
        <v>9</v>
      </c>
      <c r="C177" s="9" t="s">
        <v>10</v>
      </c>
      <c r="D177" s="8" t="str">
        <f>IFERROR(VLOOKUP(B177,'Ingredient master list'!$B$4:$C$577,2,FALSE()),"")</f>
        <v/>
      </c>
      <c r="E177" s="8"/>
    </row>
    <row r="178" spans="1:5" x14ac:dyDescent="0.2">
      <c r="A178" t="s">
        <v>12</v>
      </c>
      <c r="B178" s="13" t="s">
        <v>123</v>
      </c>
      <c r="C178" s="15">
        <v>100</v>
      </c>
      <c r="D178" s="8" t="str">
        <f>IFERROR(VLOOKUP(B178,'Ingredient master list'!$B$4:$C$577,2,FALSE()),"")</f>
        <v>M</v>
      </c>
      <c r="E178" s="8"/>
    </row>
    <row r="179" spans="1:5" x14ac:dyDescent="0.2">
      <c r="A179" t="s">
        <v>12</v>
      </c>
      <c r="B179" s="13" t="s">
        <v>14</v>
      </c>
      <c r="C179" s="15">
        <v>3</v>
      </c>
      <c r="D179" s="8" t="str">
        <f>IFERROR(VLOOKUP(B179,'Ingredient master list'!$B$4:$C$577,2,FALSE()),"")</f>
        <v>V</v>
      </c>
      <c r="E179" s="8"/>
    </row>
    <row r="180" spans="1:5" x14ac:dyDescent="0.2">
      <c r="A180" t="s">
        <v>12</v>
      </c>
      <c r="B180" s="13" t="s">
        <v>36</v>
      </c>
      <c r="C180" s="15">
        <v>2</v>
      </c>
      <c r="D180" s="8" t="str">
        <f>IFERROR(VLOOKUP(B180,'Ingredient master list'!$B$4:$C$577,2,FALSE()),"")</f>
        <v>D</v>
      </c>
      <c r="E180" s="8"/>
    </row>
    <row r="181" spans="1:5" x14ac:dyDescent="0.2">
      <c r="A181" t="s">
        <v>12</v>
      </c>
      <c r="B181" s="13" t="s">
        <v>90</v>
      </c>
      <c r="C181" s="15">
        <v>5</v>
      </c>
      <c r="D181" s="8" t="str">
        <f>IFERROR(VLOOKUP(B181,'Ingredient master list'!$B$4:$C$577,2,FALSE()),"")</f>
        <v>D</v>
      </c>
      <c r="E181" s="8"/>
    </row>
    <row r="182" spans="1:5" x14ac:dyDescent="0.2">
      <c r="A182" t="s">
        <v>12</v>
      </c>
      <c r="B182" s="13" t="s">
        <v>124</v>
      </c>
      <c r="C182" s="22">
        <v>5</v>
      </c>
      <c r="D182" s="8" t="str">
        <f>IFERROR(VLOOKUP(B182,'Ingredient master list'!$B$4:$C$577,2,FALSE()),"")</f>
        <v>D</v>
      </c>
      <c r="E182" s="8"/>
    </row>
    <row r="183" spans="1:5" x14ac:dyDescent="0.2">
      <c r="A183" t="s">
        <v>12</v>
      </c>
      <c r="B183" s="13" t="s">
        <v>125</v>
      </c>
      <c r="C183" s="22">
        <v>10</v>
      </c>
      <c r="D183" s="8" t="str">
        <f>IFERROR(VLOOKUP(B183,'Ingredient master list'!$B$4:$C$577,2,FALSE()),"")</f>
        <v>D</v>
      </c>
      <c r="E183" s="8"/>
    </row>
    <row r="184" spans="1:5" x14ac:dyDescent="0.2">
      <c r="A184" t="s">
        <v>12</v>
      </c>
      <c r="B184" s="13" t="s">
        <v>34</v>
      </c>
      <c r="C184" s="22">
        <v>50</v>
      </c>
      <c r="D184" s="8" t="str">
        <f>IFERROR(VLOOKUP(B184,'Ingredient master list'!$B$4:$C$577,2,FALSE()),"")</f>
        <v>D</v>
      </c>
      <c r="E184" s="8"/>
    </row>
    <row r="185" spans="1:5" x14ac:dyDescent="0.2">
      <c r="A185" t="s">
        <v>12</v>
      </c>
      <c r="B185" s="13" t="s">
        <v>127</v>
      </c>
      <c r="C185" s="22">
        <v>3</v>
      </c>
      <c r="D185" s="8" t="str">
        <f>IFERROR(VLOOKUP(B185,'Ingredient master list'!$B$4:$C$577,2,FALSE()),"")</f>
        <v>D</v>
      </c>
      <c r="E185" s="7"/>
    </row>
    <row r="186" spans="1:5" x14ac:dyDescent="0.2">
      <c r="A186" t="s">
        <v>12</v>
      </c>
      <c r="B186" s="13" t="s">
        <v>71</v>
      </c>
      <c r="C186" s="22">
        <v>70</v>
      </c>
      <c r="D186" s="8" t="str">
        <f>IFERROR(VLOOKUP(B186,'Ingredient master list'!$B$4:$C$577,2,FALSE()),"")</f>
        <v>V</v>
      </c>
      <c r="E186" s="7"/>
    </row>
    <row r="187" spans="1:5" x14ac:dyDescent="0.2">
      <c r="A187" t="s">
        <v>12</v>
      </c>
      <c r="B187" s="13" t="s">
        <v>42</v>
      </c>
      <c r="C187" s="22">
        <v>70</v>
      </c>
      <c r="D187" s="8" t="str">
        <f>IFERROR(VLOOKUP(B187,'Ingredient master list'!$B$4:$C$577,2,FALSE()),"")</f>
        <v>D</v>
      </c>
      <c r="E187" s="9"/>
    </row>
    <row r="188" spans="1:5" x14ac:dyDescent="0.2">
      <c r="D188" s="8" t="str">
        <f>IFERROR(VLOOKUP(B188,'Ingredient master list'!$B$4:$C$577,2,FALSE()),"")</f>
        <v/>
      </c>
      <c r="E188" s="8"/>
    </row>
    <row r="189" spans="1:5" ht="19" x14ac:dyDescent="0.25">
      <c r="A189" t="s">
        <v>7</v>
      </c>
      <c r="B189" s="21" t="s">
        <v>128</v>
      </c>
      <c r="C189" s="7"/>
      <c r="D189" s="8" t="str">
        <f>IFERROR(VLOOKUP(B189,'Ingredient master list'!$B$4:$C$577,2,FALSE()),"")</f>
        <v/>
      </c>
      <c r="E189" s="8"/>
    </row>
    <row r="190" spans="1:5" x14ac:dyDescent="0.2">
      <c r="B190" s="7"/>
      <c r="C190" s="7"/>
      <c r="D190" s="8" t="str">
        <f>IFERROR(VLOOKUP(B190,'Ingredient master list'!$B$4:$C$577,2,FALSE()),"")</f>
        <v/>
      </c>
      <c r="E190" s="8"/>
    </row>
    <row r="191" spans="1:5" x14ac:dyDescent="0.2">
      <c r="B191" s="9" t="s">
        <v>9</v>
      </c>
      <c r="C191" s="9" t="s">
        <v>10</v>
      </c>
      <c r="D191" s="8" t="str">
        <f>IFERROR(VLOOKUP(B191,'Ingredient master list'!$B$4:$C$577,2,FALSE()),"")</f>
        <v/>
      </c>
      <c r="E191" s="8"/>
    </row>
    <row r="192" spans="1:5" x14ac:dyDescent="0.2">
      <c r="A192" t="s">
        <v>12</v>
      </c>
      <c r="B192" s="13" t="s">
        <v>129</v>
      </c>
      <c r="C192" s="15">
        <v>200</v>
      </c>
      <c r="D192" s="8" t="str">
        <f>IFERROR(VLOOKUP(B192,'Ingredient master list'!$B$4:$C$577,2,FALSE()),"")</f>
        <v>M</v>
      </c>
      <c r="E192" s="8"/>
    </row>
    <row r="193" spans="1:5" x14ac:dyDescent="0.2">
      <c r="A193" t="s">
        <v>12</v>
      </c>
      <c r="B193" s="13" t="s">
        <v>130</v>
      </c>
      <c r="C193" s="15">
        <v>20</v>
      </c>
      <c r="D193" s="8" t="str">
        <f>IFERROR(VLOOKUP(B193,'Ingredient master list'!$B$4:$C$577,2,FALSE()),"")</f>
        <v>D</v>
      </c>
      <c r="E193" s="8"/>
    </row>
    <row r="194" spans="1:5" x14ac:dyDescent="0.2">
      <c r="A194" t="s">
        <v>12</v>
      </c>
      <c r="B194" s="13" t="s">
        <v>131</v>
      </c>
      <c r="C194" s="15">
        <v>25</v>
      </c>
      <c r="D194" s="8" t="str">
        <f>IFERROR(VLOOKUP(B194,'Ingredient master list'!$B$4:$C$577,2,FALSE()),"")</f>
        <v>D</v>
      </c>
      <c r="E194" s="8"/>
    </row>
    <row r="195" spans="1:5" x14ac:dyDescent="0.2">
      <c r="A195" t="s">
        <v>12</v>
      </c>
      <c r="B195" s="13" t="s">
        <v>95</v>
      </c>
      <c r="C195" s="15">
        <v>5</v>
      </c>
      <c r="D195" s="8" t="str">
        <f>IFERROR(VLOOKUP(B195,'Ingredient master list'!$B$4:$C$577,2,FALSE()),"")</f>
        <v>C</v>
      </c>
      <c r="E195" s="8"/>
    </row>
    <row r="196" spans="1:5" x14ac:dyDescent="0.2">
      <c r="A196" t="s">
        <v>12</v>
      </c>
      <c r="B196" s="13" t="s">
        <v>75</v>
      </c>
      <c r="C196" s="22">
        <v>0.25</v>
      </c>
      <c r="D196" s="8" t="str">
        <f>IFERROR(VLOOKUP(B196,'Ingredient master list'!$B$4:$C$577,2,FALSE()),"")</f>
        <v>V</v>
      </c>
      <c r="E196" s="8"/>
    </row>
    <row r="197" spans="1:5" x14ac:dyDescent="0.2">
      <c r="A197" t="s">
        <v>12</v>
      </c>
      <c r="B197" s="13" t="s">
        <v>42</v>
      </c>
      <c r="C197" s="22">
        <v>50</v>
      </c>
      <c r="D197" s="8" t="str">
        <f>IFERROR(VLOOKUP(B197,'Ingredient master list'!$B$4:$C$577,2,FALSE()),"")</f>
        <v>D</v>
      </c>
      <c r="E197" s="8"/>
    </row>
    <row r="198" spans="1:5" x14ac:dyDescent="0.2">
      <c r="A198" t="s">
        <v>12</v>
      </c>
      <c r="B198" s="13" t="s">
        <v>132</v>
      </c>
      <c r="C198" s="22">
        <v>2</v>
      </c>
      <c r="D198" s="8" t="str">
        <f>IFERROR(VLOOKUP(B198,'Ingredient master list'!$B$4:$C$577,2,FALSE()),"")</f>
        <v>D</v>
      </c>
    </row>
    <row r="199" spans="1:5" x14ac:dyDescent="0.2">
      <c r="B199" s="13"/>
      <c r="C199" s="22"/>
      <c r="D199" s="8" t="str">
        <f>IFERROR(VLOOKUP(B199,'Ingredient master list'!$B$4:$C$577,2,FALSE()),"")</f>
        <v/>
      </c>
      <c r="E199" s="7"/>
    </row>
    <row r="200" spans="1:5" ht="19" x14ac:dyDescent="0.25">
      <c r="A200" t="s">
        <v>7</v>
      </c>
      <c r="B200" s="21" t="s">
        <v>133</v>
      </c>
      <c r="C200" s="7"/>
      <c r="D200" s="8" t="str">
        <f>IFERROR(VLOOKUP(B200,'Ingredient master list'!$B$4:$C$577,2,FALSE()),"")</f>
        <v/>
      </c>
      <c r="E200" s="7"/>
    </row>
    <row r="201" spans="1:5" x14ac:dyDescent="0.2">
      <c r="B201" s="7"/>
      <c r="C201" s="7"/>
      <c r="D201" s="8" t="str">
        <f>IFERROR(VLOOKUP(B201,'Ingredient master list'!$B$4:$C$577,2,FALSE()),"")</f>
        <v/>
      </c>
      <c r="E201" s="9"/>
    </row>
    <row r="202" spans="1:5" x14ac:dyDescent="0.2">
      <c r="B202" s="9" t="s">
        <v>9</v>
      </c>
      <c r="C202" s="9" t="s">
        <v>10</v>
      </c>
      <c r="D202" s="8" t="str">
        <f>IFERROR(VLOOKUP(B202,'Ingredient master list'!$B$4:$C$577,2,FALSE()),"")</f>
        <v/>
      </c>
      <c r="E202" s="8"/>
    </row>
    <row r="203" spans="1:5" x14ac:dyDescent="0.2">
      <c r="A203" t="s">
        <v>12</v>
      </c>
      <c r="B203" s="13" t="s">
        <v>134</v>
      </c>
      <c r="C203" s="15">
        <v>100</v>
      </c>
      <c r="D203" s="8" t="str">
        <f>IFERROR(VLOOKUP(B203,'Ingredient master list'!$B$4:$C$577,2,FALSE()),"")</f>
        <v>M</v>
      </c>
      <c r="E203" s="8"/>
    </row>
    <row r="204" spans="1:5" x14ac:dyDescent="0.2">
      <c r="A204" t="s">
        <v>12</v>
      </c>
      <c r="B204" s="13" t="s">
        <v>30</v>
      </c>
      <c r="C204" s="15">
        <v>100</v>
      </c>
      <c r="D204" s="8" t="str">
        <f>IFERROR(VLOOKUP(B204,'Ingredient master list'!$B$4:$C$577,2,FALSE()),"")</f>
        <v>V</v>
      </c>
      <c r="E204" s="8"/>
    </row>
    <row r="205" spans="1:5" x14ac:dyDescent="0.2">
      <c r="A205" t="s">
        <v>12</v>
      </c>
      <c r="B205" s="13" t="s">
        <v>64</v>
      </c>
      <c r="C205" s="15">
        <v>50</v>
      </c>
      <c r="D205" s="8" t="str">
        <f>IFERROR(VLOOKUP(B205,'Ingredient master list'!$B$4:$C$577,2,FALSE()),"")</f>
        <v>V</v>
      </c>
      <c r="E205" s="8"/>
    </row>
    <row r="206" spans="1:5" x14ac:dyDescent="0.2">
      <c r="A206" t="s">
        <v>12</v>
      </c>
      <c r="B206" s="13" t="s">
        <v>49</v>
      </c>
      <c r="C206" s="15">
        <v>40</v>
      </c>
      <c r="D206" s="8" t="str">
        <f>IFERROR(VLOOKUP(B206,'Ingredient master list'!$B$4:$C$577,2,FALSE()),"")</f>
        <v>V</v>
      </c>
      <c r="E206" s="8"/>
    </row>
    <row r="207" spans="1:5" x14ac:dyDescent="0.2">
      <c r="A207" t="s">
        <v>12</v>
      </c>
      <c r="B207" s="13" t="s">
        <v>135</v>
      </c>
      <c r="C207" s="22">
        <v>40</v>
      </c>
      <c r="D207" s="8" t="str">
        <f>IFERROR(VLOOKUP(B207,'Ingredient master list'!$B$4:$C$577,2,FALSE()),"")</f>
        <v>D</v>
      </c>
      <c r="E207" s="8"/>
    </row>
    <row r="208" spans="1:5" x14ac:dyDescent="0.2">
      <c r="A208" t="s">
        <v>12</v>
      </c>
      <c r="B208" s="13" t="s">
        <v>125</v>
      </c>
      <c r="C208" s="22">
        <v>15</v>
      </c>
      <c r="D208" s="8" t="str">
        <f>IFERROR(VLOOKUP(B208,'Ingredient master list'!$B$4:$C$577,2,FALSE()),"")</f>
        <v>D</v>
      </c>
      <c r="E208" s="8"/>
    </row>
    <row r="209" spans="1:5" x14ac:dyDescent="0.2">
      <c r="A209" t="s">
        <v>12</v>
      </c>
      <c r="B209" s="13" t="s">
        <v>14</v>
      </c>
      <c r="C209" s="22">
        <v>7</v>
      </c>
      <c r="D209" s="8" t="str">
        <f>IFERROR(VLOOKUP(B209,'Ingredient master list'!$B$4:$C$577,2,FALSE()),"")</f>
        <v>V</v>
      </c>
      <c r="E209" s="8"/>
    </row>
    <row r="210" spans="1:5" x14ac:dyDescent="0.2">
      <c r="A210" t="s">
        <v>12</v>
      </c>
      <c r="B210" s="13" t="s">
        <v>90</v>
      </c>
      <c r="C210" s="22">
        <v>20</v>
      </c>
      <c r="D210" s="8" t="str">
        <f>IFERROR(VLOOKUP(B210,'Ingredient master list'!$B$4:$C$577,2,FALSE()),"")</f>
        <v>D</v>
      </c>
      <c r="E210" s="7"/>
    </row>
    <row r="211" spans="1:5" x14ac:dyDescent="0.2">
      <c r="A211" t="s">
        <v>12</v>
      </c>
      <c r="B211" s="13" t="s">
        <v>36</v>
      </c>
      <c r="C211" s="22">
        <v>5</v>
      </c>
      <c r="D211" s="8" t="str">
        <f>IFERROR(VLOOKUP(B211,'Ingredient master list'!$B$4:$C$577,2,FALSE()),"")</f>
        <v>D</v>
      </c>
      <c r="E211" s="7"/>
    </row>
    <row r="212" spans="1:5" x14ac:dyDescent="0.2">
      <c r="D212" s="8" t="str">
        <f>IFERROR(VLOOKUP(B212,'Ingredient master list'!$B$4:$C$577,2,FALSE()),"")</f>
        <v/>
      </c>
      <c r="E212" s="9"/>
    </row>
    <row r="213" spans="1:5" ht="19" x14ac:dyDescent="0.25">
      <c r="A213" t="s">
        <v>7</v>
      </c>
      <c r="B213" s="21" t="s">
        <v>136</v>
      </c>
      <c r="C213" s="7"/>
      <c r="D213" s="8" t="str">
        <f>IFERROR(VLOOKUP(B213,'Ingredient master list'!$B$4:$C$577,2,FALSE()),"")</f>
        <v/>
      </c>
      <c r="E213" s="8"/>
    </row>
    <row r="214" spans="1:5" x14ac:dyDescent="0.2">
      <c r="B214" s="7"/>
      <c r="C214" s="7"/>
      <c r="D214" s="8" t="str">
        <f>IFERROR(VLOOKUP(B214,'Ingredient master list'!$B$4:$C$577,2,FALSE()),"")</f>
        <v/>
      </c>
      <c r="E214" s="8"/>
    </row>
    <row r="215" spans="1:5" x14ac:dyDescent="0.2">
      <c r="B215" s="9" t="s">
        <v>9</v>
      </c>
      <c r="C215" s="9" t="s">
        <v>10</v>
      </c>
      <c r="D215" s="8" t="str">
        <f>IFERROR(VLOOKUP(B215,'Ingredient master list'!$B$4:$C$577,2,FALSE()),"")</f>
        <v/>
      </c>
      <c r="E215" s="8"/>
    </row>
    <row r="216" spans="1:5" x14ac:dyDescent="0.2">
      <c r="A216" t="s">
        <v>12</v>
      </c>
      <c r="B216" s="13" t="s">
        <v>42</v>
      </c>
      <c r="C216" s="15">
        <v>100</v>
      </c>
      <c r="D216" s="8" t="str">
        <f>IFERROR(VLOOKUP(B216,'Ingredient master list'!$B$4:$C$577,2,FALSE()),"")</f>
        <v>D</v>
      </c>
      <c r="E216" s="8"/>
    </row>
    <row r="217" spans="1:5" x14ac:dyDescent="0.2">
      <c r="A217" t="s">
        <v>12</v>
      </c>
      <c r="B217" s="13" t="s">
        <v>19</v>
      </c>
      <c r="C217" s="15">
        <v>30</v>
      </c>
      <c r="D217" s="8" t="str">
        <f>IFERROR(VLOOKUP(B217,'Ingredient master list'!$B$4:$C$577,2,FALSE()),"")</f>
        <v>C</v>
      </c>
      <c r="E217" s="8"/>
    </row>
    <row r="218" spans="1:5" x14ac:dyDescent="0.2">
      <c r="A218" t="s">
        <v>12</v>
      </c>
      <c r="B218" s="13" t="s">
        <v>49</v>
      </c>
      <c r="C218" s="15">
        <v>20</v>
      </c>
      <c r="D218" s="8" t="str">
        <f>IFERROR(VLOOKUP(B218,'Ingredient master list'!$B$4:$C$577,2,FALSE()),"")</f>
        <v>V</v>
      </c>
      <c r="E218" s="8"/>
    </row>
    <row r="219" spans="1:5" x14ac:dyDescent="0.2">
      <c r="A219" t="s">
        <v>12</v>
      </c>
      <c r="B219" s="13" t="s">
        <v>114</v>
      </c>
      <c r="C219" s="15">
        <v>30</v>
      </c>
      <c r="D219" s="8" t="str">
        <f>IFERROR(VLOOKUP(B219,'Ingredient master list'!$B$4:$C$577,2,FALSE()),"")</f>
        <v>C</v>
      </c>
      <c r="E219" s="8"/>
    </row>
    <row r="220" spans="1:5" x14ac:dyDescent="0.2">
      <c r="A220" t="s">
        <v>12</v>
      </c>
      <c r="B220" s="13" t="s">
        <v>90</v>
      </c>
      <c r="C220" s="22">
        <v>10</v>
      </c>
      <c r="D220" s="8" t="str">
        <f>IFERROR(VLOOKUP(B220,'Ingredient master list'!$B$4:$C$577,2,FALSE()),"")</f>
        <v>D</v>
      </c>
      <c r="E220" s="8"/>
    </row>
    <row r="221" spans="1:5" x14ac:dyDescent="0.2">
      <c r="A221" t="s">
        <v>12</v>
      </c>
      <c r="B221" s="13" t="s">
        <v>137</v>
      </c>
      <c r="C221" s="22">
        <v>3</v>
      </c>
      <c r="D221" s="8" t="str">
        <f>IFERROR(VLOOKUP(B221,'Ingredient master list'!$B$4:$C$577,2,FALSE()),"")</f>
        <v>D</v>
      </c>
      <c r="E221" s="8"/>
    </row>
    <row r="222" spans="1:5" x14ac:dyDescent="0.2">
      <c r="A222" t="s">
        <v>12</v>
      </c>
      <c r="B222" s="13" t="s">
        <v>14</v>
      </c>
      <c r="C222" s="22">
        <v>5</v>
      </c>
      <c r="D222" s="8" t="str">
        <f>IFERROR(VLOOKUP(B222,'Ingredient master list'!$B$4:$C$577,2,FALSE()),"")</f>
        <v>V</v>
      </c>
    </row>
    <row r="223" spans="1:5" x14ac:dyDescent="0.2">
      <c r="A223" t="s">
        <v>12</v>
      </c>
      <c r="B223" s="13" t="s">
        <v>124</v>
      </c>
      <c r="C223" s="22">
        <v>5</v>
      </c>
      <c r="D223" s="8" t="str">
        <f>IFERROR(VLOOKUP(B223,'Ingredient master list'!$B$4:$C$577,2,FALSE()),"")</f>
        <v>D</v>
      </c>
      <c r="E223" s="7"/>
    </row>
    <row r="224" spans="1:5" x14ac:dyDescent="0.2">
      <c r="B224" s="13"/>
      <c r="C224" s="22"/>
      <c r="D224" s="8" t="str">
        <f>IFERROR(VLOOKUP(B224,'Ingredient master list'!$B$4:$C$577,2,FALSE()),"")</f>
        <v/>
      </c>
      <c r="E224" s="7"/>
    </row>
    <row r="225" spans="1:5" ht="19" x14ac:dyDescent="0.25">
      <c r="A225" t="s">
        <v>7</v>
      </c>
      <c r="B225" s="21" t="s">
        <v>138</v>
      </c>
      <c r="C225" s="7"/>
      <c r="D225" s="8" t="str">
        <f>IFERROR(VLOOKUP(B225,'Ingredient master list'!$B$4:$C$577,2,FALSE()),"")</f>
        <v/>
      </c>
      <c r="E225" s="9"/>
    </row>
    <row r="226" spans="1:5" x14ac:dyDescent="0.2">
      <c r="B226" s="7"/>
      <c r="C226" s="7"/>
      <c r="D226" s="8" t="str">
        <f>IFERROR(VLOOKUP(B226,'Ingredient master list'!$B$4:$C$577,2,FALSE()),"")</f>
        <v/>
      </c>
      <c r="E226" s="8"/>
    </row>
    <row r="227" spans="1:5" x14ac:dyDescent="0.2">
      <c r="B227" s="9" t="s">
        <v>9</v>
      </c>
      <c r="C227" s="9" t="s">
        <v>10</v>
      </c>
      <c r="D227" s="8" t="str">
        <f>IFERROR(VLOOKUP(B227,'Ingredient master list'!$B$4:$C$577,2,FALSE()),"")</f>
        <v/>
      </c>
      <c r="E227" s="8"/>
    </row>
    <row r="228" spans="1:5" x14ac:dyDescent="0.2">
      <c r="A228" t="s">
        <v>12</v>
      </c>
      <c r="B228" s="13" t="s">
        <v>116</v>
      </c>
      <c r="C228" s="15">
        <v>100</v>
      </c>
      <c r="D228" s="8" t="str">
        <f>IFERROR(VLOOKUP(B228,'Ingredient master list'!$B$4:$C$577,2,FALSE()),"")</f>
        <v>M</v>
      </c>
      <c r="E228" s="8"/>
    </row>
    <row r="229" spans="1:5" x14ac:dyDescent="0.2">
      <c r="A229" t="s">
        <v>12</v>
      </c>
      <c r="B229" s="13" t="s">
        <v>90</v>
      </c>
      <c r="C229" s="15">
        <v>10</v>
      </c>
      <c r="D229" s="8" t="str">
        <f>IFERROR(VLOOKUP(B229,'Ingredient master list'!$B$4:$C$577,2,FALSE()),"")</f>
        <v>D</v>
      </c>
      <c r="E229" s="8"/>
    </row>
    <row r="230" spans="1:5" x14ac:dyDescent="0.2">
      <c r="A230" t="s">
        <v>12</v>
      </c>
      <c r="B230" s="13" t="s">
        <v>125</v>
      </c>
      <c r="C230" s="15">
        <v>10</v>
      </c>
      <c r="D230" s="8" t="str">
        <f>IFERROR(VLOOKUP(B230,'Ingredient master list'!$B$4:$C$577,2,FALSE()),"")</f>
        <v>D</v>
      </c>
      <c r="E230" s="8"/>
    </row>
    <row r="231" spans="1:5" x14ac:dyDescent="0.2">
      <c r="A231" t="s">
        <v>12</v>
      </c>
      <c r="B231" s="13" t="s">
        <v>139</v>
      </c>
      <c r="C231" s="15">
        <v>50</v>
      </c>
      <c r="D231" s="8" t="str">
        <f>IFERROR(VLOOKUP(B231,'Ingredient master list'!$B$4:$C$577,2,FALSE()),"")</f>
        <v>V</v>
      </c>
      <c r="E231" s="8"/>
    </row>
    <row r="232" spans="1:5" x14ac:dyDescent="0.2">
      <c r="A232" t="s">
        <v>12</v>
      </c>
      <c r="B232" s="13" t="s">
        <v>127</v>
      </c>
      <c r="C232" s="22">
        <v>3</v>
      </c>
      <c r="D232" s="8" t="str">
        <f>IFERROR(VLOOKUP(B232,'Ingredient master list'!$B$4:$C$577,2,FALSE()),"")</f>
        <v>D</v>
      </c>
      <c r="E232" s="8"/>
    </row>
    <row r="233" spans="1:5" x14ac:dyDescent="0.2">
      <c r="A233" t="s">
        <v>12</v>
      </c>
      <c r="B233" s="13" t="s">
        <v>34</v>
      </c>
      <c r="C233" s="22">
        <v>40</v>
      </c>
      <c r="D233" s="8" t="str">
        <f>IFERROR(VLOOKUP(B233,'Ingredient master list'!$B$4:$C$577,2,FALSE()),"")</f>
        <v>D</v>
      </c>
      <c r="E233" s="8"/>
    </row>
    <row r="234" spans="1:5" x14ac:dyDescent="0.2">
      <c r="A234" t="s">
        <v>12</v>
      </c>
      <c r="B234" s="13" t="s">
        <v>14</v>
      </c>
      <c r="C234" s="22">
        <v>2</v>
      </c>
      <c r="D234" s="8" t="str">
        <f>IFERROR(VLOOKUP(B234,'Ingredient master list'!$B$4:$C$577,2,FALSE()),"")</f>
        <v>V</v>
      </c>
      <c r="E234" s="8"/>
    </row>
    <row r="235" spans="1:5" x14ac:dyDescent="0.2">
      <c r="A235" t="s">
        <v>12</v>
      </c>
      <c r="B235" s="13" t="s">
        <v>42</v>
      </c>
      <c r="C235" s="22">
        <v>50</v>
      </c>
      <c r="D235" s="8" t="str">
        <f>IFERROR(VLOOKUP(B235,'Ingredient master list'!$B$4:$C$577,2,FALSE()),"")</f>
        <v>D</v>
      </c>
      <c r="E235" s="7"/>
    </row>
    <row r="236" spans="1:5" x14ac:dyDescent="0.2">
      <c r="D236" s="8" t="str">
        <f>IFERROR(VLOOKUP(B236,'Ingredient master list'!$B$4:$C$577,2,FALSE()),"")</f>
        <v/>
      </c>
      <c r="E236" s="7"/>
    </row>
    <row r="237" spans="1:5" ht="19" x14ac:dyDescent="0.25">
      <c r="A237" t="s">
        <v>7</v>
      </c>
      <c r="B237" s="21" t="s">
        <v>140</v>
      </c>
      <c r="C237" s="7"/>
      <c r="D237" s="8" t="str">
        <f>IFERROR(VLOOKUP(B237,'Ingredient master list'!$B$4:$C$577,2,FALSE()),"")</f>
        <v/>
      </c>
      <c r="E237" s="9"/>
    </row>
    <row r="238" spans="1:5" x14ac:dyDescent="0.2">
      <c r="B238" s="7"/>
      <c r="C238" s="7"/>
      <c r="D238" s="8" t="str">
        <f>IFERROR(VLOOKUP(B238,'Ingredient master list'!$B$4:$C$577,2,FALSE()),"")</f>
        <v/>
      </c>
      <c r="E238" s="8"/>
    </row>
    <row r="239" spans="1:5" x14ac:dyDescent="0.2">
      <c r="B239" s="9" t="s">
        <v>9</v>
      </c>
      <c r="C239" s="9" t="s">
        <v>10</v>
      </c>
      <c r="D239" s="8" t="str">
        <f>IFERROR(VLOOKUP(B239,'Ingredient master list'!$B$4:$C$577,2,FALSE()),"")</f>
        <v/>
      </c>
      <c r="E239" s="8"/>
    </row>
    <row r="240" spans="1:5" x14ac:dyDescent="0.2">
      <c r="A240" t="s">
        <v>12</v>
      </c>
      <c r="B240" s="13" t="s">
        <v>141</v>
      </c>
      <c r="C240" s="15">
        <v>300</v>
      </c>
      <c r="D240" s="8" t="str">
        <f>IFERROR(VLOOKUP(B240,'Ingredient master list'!$B$4:$C$577,2,FALSE()),"")</f>
        <v>M</v>
      </c>
      <c r="E240" s="8"/>
    </row>
    <row r="241" spans="1:5" x14ac:dyDescent="0.2">
      <c r="A241" t="s">
        <v>12</v>
      </c>
      <c r="B241" s="13" t="s">
        <v>142</v>
      </c>
      <c r="C241" s="15">
        <v>50</v>
      </c>
      <c r="D241" s="8" t="str">
        <f>IFERROR(VLOOKUP(B241,'Ingredient master list'!$B$4:$C$577,2,FALSE()),"")</f>
        <v>D</v>
      </c>
      <c r="E241" s="8"/>
    </row>
    <row r="242" spans="1:5" x14ac:dyDescent="0.2">
      <c r="A242" t="s">
        <v>12</v>
      </c>
      <c r="B242" s="13" t="s">
        <v>90</v>
      </c>
      <c r="C242" s="15">
        <v>10</v>
      </c>
      <c r="D242" s="8" t="str">
        <f>IFERROR(VLOOKUP(B242,'Ingredient master list'!$B$4:$C$577,2,FALSE()),"")</f>
        <v>D</v>
      </c>
      <c r="E242" s="8"/>
    </row>
    <row r="243" spans="1:5" x14ac:dyDescent="0.2">
      <c r="A243" t="s">
        <v>12</v>
      </c>
      <c r="B243" s="13" t="s">
        <v>14</v>
      </c>
      <c r="C243" s="15">
        <v>3</v>
      </c>
      <c r="D243" s="8" t="str">
        <f>IFERROR(VLOOKUP(B243,'Ingredient master list'!$B$4:$C$577,2,FALSE()),"")</f>
        <v>V</v>
      </c>
      <c r="E243" s="8"/>
    </row>
    <row r="244" spans="1:5" x14ac:dyDescent="0.2">
      <c r="A244" t="s">
        <v>12</v>
      </c>
      <c r="B244" s="13" t="s">
        <v>118</v>
      </c>
      <c r="C244" s="22">
        <v>1</v>
      </c>
      <c r="D244" s="8" t="str">
        <f>IFERROR(VLOOKUP(B244,'Ingredient master list'!$B$4:$C$577,2,FALSE()),"")</f>
        <v>V</v>
      </c>
      <c r="E244" s="8"/>
    </row>
    <row r="245" spans="1:5" x14ac:dyDescent="0.2">
      <c r="A245" t="s">
        <v>12</v>
      </c>
      <c r="B245" s="13" t="s">
        <v>42</v>
      </c>
      <c r="C245" s="22">
        <v>50</v>
      </c>
      <c r="D245" s="8" t="str">
        <f>IFERROR(VLOOKUP(B245,'Ingredient master list'!$B$4:$C$577,2,FALSE()),"")</f>
        <v>D</v>
      </c>
      <c r="E245" s="8"/>
    </row>
    <row r="246" spans="1:5" x14ac:dyDescent="0.2">
      <c r="B246" s="13"/>
      <c r="C246" s="22"/>
      <c r="D246" s="8" t="str">
        <f>IFERROR(VLOOKUP(B246,'Ingredient master list'!$B$4:$C$577,2,FALSE()),"")</f>
        <v/>
      </c>
    </row>
    <row r="247" spans="1:5" ht="19" x14ac:dyDescent="0.25">
      <c r="A247" t="s">
        <v>7</v>
      </c>
      <c r="B247" s="21" t="s">
        <v>143</v>
      </c>
      <c r="C247" s="7"/>
      <c r="D247" s="8" t="str">
        <f>IFERROR(VLOOKUP(B247,'Ingredient master list'!$B$4:$C$577,2,FALSE()),"")</f>
        <v/>
      </c>
      <c r="E247" s="7"/>
    </row>
    <row r="248" spans="1:5" x14ac:dyDescent="0.2">
      <c r="B248" s="7"/>
      <c r="C248" s="7"/>
      <c r="D248" s="8" t="str">
        <f>IFERROR(VLOOKUP(B248,'Ingredient master list'!$B$4:$C$577,2,FALSE()),"")</f>
        <v/>
      </c>
      <c r="E248" s="7"/>
    </row>
    <row r="249" spans="1:5" x14ac:dyDescent="0.2">
      <c r="B249" s="9" t="s">
        <v>9</v>
      </c>
      <c r="C249" s="9" t="s">
        <v>10</v>
      </c>
      <c r="D249" s="8" t="str">
        <f>IFERROR(VLOOKUP(B249,'Ingredient master list'!$B$4:$C$577,2,FALSE()),"")</f>
        <v/>
      </c>
      <c r="E249" s="9"/>
    </row>
    <row r="250" spans="1:5" x14ac:dyDescent="0.2">
      <c r="A250" t="s">
        <v>12</v>
      </c>
      <c r="B250" s="13" t="s">
        <v>61</v>
      </c>
      <c r="C250" s="15">
        <v>4</v>
      </c>
      <c r="D250" s="8" t="str">
        <f>IFERROR(VLOOKUP(B250,'Ingredient master list'!$B$4:$C$577,2,FALSE()),"")</f>
        <v>D</v>
      </c>
      <c r="E250" s="8"/>
    </row>
    <row r="251" spans="1:5" x14ac:dyDescent="0.2">
      <c r="A251" t="s">
        <v>12</v>
      </c>
      <c r="B251" s="13" t="s">
        <v>64</v>
      </c>
      <c r="C251" s="15">
        <v>7</v>
      </c>
      <c r="D251" s="8" t="str">
        <f>IFERROR(VLOOKUP(B251,'Ingredient master list'!$B$4:$C$577,2,FALSE()),"")</f>
        <v>V</v>
      </c>
      <c r="E251" s="8"/>
    </row>
    <row r="252" spans="1:5" x14ac:dyDescent="0.2">
      <c r="A252" t="s">
        <v>12</v>
      </c>
      <c r="B252" s="13" t="s">
        <v>90</v>
      </c>
      <c r="C252" s="15">
        <v>5</v>
      </c>
      <c r="D252" s="8" t="str">
        <f>IFERROR(VLOOKUP(B252,'Ingredient master list'!$B$4:$C$577,2,FALSE()),"")</f>
        <v>D</v>
      </c>
      <c r="E252" s="8"/>
    </row>
    <row r="253" spans="1:5" x14ac:dyDescent="0.2">
      <c r="A253" t="s">
        <v>12</v>
      </c>
      <c r="B253" s="13" t="s">
        <v>36</v>
      </c>
      <c r="C253" s="15">
        <v>5</v>
      </c>
      <c r="D253" s="8" t="str">
        <f>IFERROR(VLOOKUP(B253,'Ingredient master list'!$B$4:$C$577,2,FALSE()),"")</f>
        <v>D</v>
      </c>
      <c r="E253" s="8"/>
    </row>
    <row r="254" spans="1:5" x14ac:dyDescent="0.2">
      <c r="A254" t="s">
        <v>12</v>
      </c>
      <c r="B254" s="13" t="s">
        <v>144</v>
      </c>
      <c r="C254" s="22">
        <v>120</v>
      </c>
      <c r="D254" s="8" t="str">
        <f>IFERROR(VLOOKUP(B254,'Ingredient master list'!$B$4:$C$577,2,FALSE()),"")</f>
        <v>M</v>
      </c>
      <c r="E254" s="8"/>
    </row>
    <row r="255" spans="1:5" x14ac:dyDescent="0.2">
      <c r="A255" t="s">
        <v>12</v>
      </c>
      <c r="B255" s="13" t="s">
        <v>127</v>
      </c>
      <c r="C255" s="22">
        <v>2</v>
      </c>
      <c r="D255" s="8" t="str">
        <f>IFERROR(VLOOKUP(B255,'Ingredient master list'!$B$4:$C$577,2,FALSE()),"")</f>
        <v>D</v>
      </c>
      <c r="E255" s="8"/>
    </row>
    <row r="256" spans="1:5" x14ac:dyDescent="0.2">
      <c r="A256" t="s">
        <v>12</v>
      </c>
      <c r="B256" s="13" t="s">
        <v>42</v>
      </c>
      <c r="C256" s="22">
        <v>50</v>
      </c>
      <c r="D256" s="8" t="str">
        <f>IFERROR(VLOOKUP(B256,'Ingredient master list'!$B$4:$C$577,2,FALSE()),"")</f>
        <v>D</v>
      </c>
      <c r="E256" s="8"/>
    </row>
    <row r="257" spans="1:5" x14ac:dyDescent="0.2">
      <c r="A257" t="s">
        <v>12</v>
      </c>
      <c r="B257" s="13" t="s">
        <v>146</v>
      </c>
      <c r="C257" s="22">
        <v>40</v>
      </c>
      <c r="D257" s="8" t="str">
        <f>IFERROR(VLOOKUP(B257,'Ingredient master list'!$B$4:$C$577,2,FALSE()),"")</f>
        <v>V</v>
      </c>
      <c r="E257" s="7"/>
    </row>
    <row r="258" spans="1:5" x14ac:dyDescent="0.2">
      <c r="A258" t="s">
        <v>12</v>
      </c>
      <c r="B258" s="13" t="s">
        <v>147</v>
      </c>
      <c r="C258" s="22">
        <v>2</v>
      </c>
      <c r="D258" s="8" t="str">
        <f>IFERROR(VLOOKUP(B258,'Ingredient master list'!$B$4:$C$577,2,FALSE()),"")</f>
        <v>D</v>
      </c>
      <c r="E258" s="7"/>
    </row>
    <row r="259" spans="1:5" x14ac:dyDescent="0.2">
      <c r="D259" s="8" t="str">
        <f>IFERROR(VLOOKUP(B259,'Ingredient master list'!$B$4:$C$577,2,FALSE()),"")</f>
        <v/>
      </c>
      <c r="E259" s="9"/>
    </row>
    <row r="260" spans="1:5" ht="19" x14ac:dyDescent="0.25">
      <c r="A260" t="s">
        <v>7</v>
      </c>
      <c r="B260" s="21" t="s">
        <v>159</v>
      </c>
      <c r="C260" s="7"/>
      <c r="D260" s="8" t="str">
        <f>IFERROR(VLOOKUP(B260,'Ingredient master list'!$B$4:$C$577,2,FALSE()),"")</f>
        <v/>
      </c>
      <c r="E260" s="8"/>
    </row>
    <row r="261" spans="1:5" x14ac:dyDescent="0.2">
      <c r="B261" s="7"/>
      <c r="C261" s="7"/>
      <c r="D261" s="8" t="str">
        <f>IFERROR(VLOOKUP(B261,'Ingredient master list'!$B$4:$C$577,2,FALSE()),"")</f>
        <v/>
      </c>
      <c r="E261" s="8"/>
    </row>
    <row r="262" spans="1:5" x14ac:dyDescent="0.2">
      <c r="B262" s="9" t="s">
        <v>9</v>
      </c>
      <c r="C262" s="9" t="s">
        <v>10</v>
      </c>
      <c r="D262" s="8" t="str">
        <f>IFERROR(VLOOKUP(B262,'Ingredient master list'!$B$4:$C$577,2,FALSE()),"")</f>
        <v/>
      </c>
      <c r="E262" s="8"/>
    </row>
    <row r="263" spans="1:5" x14ac:dyDescent="0.2">
      <c r="A263" t="s">
        <v>12</v>
      </c>
      <c r="B263" s="13" t="s">
        <v>134</v>
      </c>
      <c r="C263" s="15">
        <v>100</v>
      </c>
      <c r="D263" s="8" t="str">
        <f>IFERROR(VLOOKUP(B263,'Ingredient master list'!$B$4:$C$577,2,FALSE()),"")</f>
        <v>M</v>
      </c>
      <c r="E263" s="8"/>
    </row>
    <row r="264" spans="1:5" x14ac:dyDescent="0.2">
      <c r="A264" t="s">
        <v>12</v>
      </c>
      <c r="B264" s="13" t="s">
        <v>114</v>
      </c>
      <c r="C264" s="15">
        <v>50</v>
      </c>
      <c r="D264" s="8" t="str">
        <f>IFERROR(VLOOKUP(B264,'Ingredient master list'!$B$4:$C$577,2,FALSE()),"")</f>
        <v>C</v>
      </c>
      <c r="E264" s="8"/>
    </row>
    <row r="265" spans="1:5" x14ac:dyDescent="0.2">
      <c r="A265" t="s">
        <v>12</v>
      </c>
      <c r="B265" s="13" t="s">
        <v>118</v>
      </c>
      <c r="C265" s="15">
        <v>2</v>
      </c>
      <c r="D265" s="8" t="str">
        <f>IFERROR(VLOOKUP(B265,'Ingredient master list'!$B$4:$C$577,2,FALSE()),"")</f>
        <v>V</v>
      </c>
      <c r="E265" s="8"/>
    </row>
    <row r="266" spans="1:5" x14ac:dyDescent="0.2">
      <c r="A266" t="s">
        <v>12</v>
      </c>
      <c r="B266" s="13" t="s">
        <v>90</v>
      </c>
      <c r="C266" s="15">
        <v>5</v>
      </c>
      <c r="D266" s="8" t="str">
        <f>IFERROR(VLOOKUP(B266,'Ingredient master list'!$B$4:$C$577,2,FALSE()),"")</f>
        <v>D</v>
      </c>
      <c r="E266" s="8"/>
    </row>
    <row r="267" spans="1:5" x14ac:dyDescent="0.2">
      <c r="A267" t="s">
        <v>12</v>
      </c>
      <c r="B267" s="13" t="s">
        <v>42</v>
      </c>
      <c r="C267" s="22">
        <v>50</v>
      </c>
      <c r="D267" s="8" t="str">
        <f>IFERROR(VLOOKUP(B267,'Ingredient master list'!$B$4:$C$577,2,FALSE()),"")</f>
        <v>D</v>
      </c>
      <c r="E267" s="8"/>
    </row>
    <row r="268" spans="1:5" x14ac:dyDescent="0.2">
      <c r="A268" t="s">
        <v>12</v>
      </c>
      <c r="B268" s="13" t="s">
        <v>148</v>
      </c>
      <c r="C268" s="22">
        <v>80</v>
      </c>
      <c r="D268" s="8" t="str">
        <f>IFERROR(VLOOKUP(B268,'Ingredient master list'!$B$4:$C$577,2,FALSE()),"")</f>
        <v>D</v>
      </c>
      <c r="E268" s="8"/>
    </row>
    <row r="269" spans="1:5" x14ac:dyDescent="0.2">
      <c r="A269" t="s">
        <v>12</v>
      </c>
      <c r="B269" s="13" t="s">
        <v>29</v>
      </c>
      <c r="C269" s="22">
        <v>5</v>
      </c>
      <c r="D269" s="8" t="str">
        <f>IFERROR(VLOOKUP(B269,'Ingredient master list'!$B$4:$C$577,2,FALSE()),"")</f>
        <v>D</v>
      </c>
    </row>
    <row r="270" spans="1:5" x14ac:dyDescent="0.2">
      <c r="B270" s="13"/>
      <c r="C270" s="22"/>
      <c r="D270" s="8" t="str">
        <f>IFERROR(VLOOKUP(B270,'Ingredient master list'!$B$4:$C$577,2,FALSE()),"")</f>
        <v/>
      </c>
      <c r="E270" s="7"/>
    </row>
    <row r="271" spans="1:5" ht="19" x14ac:dyDescent="0.25">
      <c r="A271" t="s">
        <v>7</v>
      </c>
      <c r="B271" s="21" t="s">
        <v>149</v>
      </c>
      <c r="C271" s="7"/>
      <c r="D271" s="8" t="str">
        <f>IFERROR(VLOOKUP(B271,'Ingredient master list'!$B$4:$C$577,2,FALSE()),"")</f>
        <v/>
      </c>
      <c r="E271" s="7"/>
    </row>
    <row r="272" spans="1:5" x14ac:dyDescent="0.2">
      <c r="B272" s="7"/>
      <c r="C272" s="7"/>
      <c r="D272" s="8" t="str">
        <f>IFERROR(VLOOKUP(B272,'Ingredient master list'!$B$4:$C$577,2,FALSE()),"")</f>
        <v/>
      </c>
      <c r="E272" s="9"/>
    </row>
    <row r="273" spans="1:5" x14ac:dyDescent="0.2">
      <c r="B273" s="9" t="s">
        <v>9</v>
      </c>
      <c r="C273" s="9" t="s">
        <v>10</v>
      </c>
      <c r="D273" s="8" t="str">
        <f>IFERROR(VLOOKUP(B273,'Ingredient master list'!$B$4:$C$577,2,FALSE()),"")</f>
        <v/>
      </c>
      <c r="E273" s="8"/>
    </row>
    <row r="274" spans="1:5" x14ac:dyDescent="0.2">
      <c r="A274" t="s">
        <v>12</v>
      </c>
      <c r="B274" s="13" t="s">
        <v>42</v>
      </c>
      <c r="C274" s="15">
        <v>100</v>
      </c>
      <c r="D274" s="8" t="str">
        <f>IFERROR(VLOOKUP(B274,'Ingredient master list'!$B$4:$C$577,2,FALSE()),"")</f>
        <v>D</v>
      </c>
      <c r="E274" s="8"/>
    </row>
    <row r="275" spans="1:5" x14ac:dyDescent="0.2">
      <c r="A275" t="s">
        <v>12</v>
      </c>
      <c r="B275" s="13" t="s">
        <v>150</v>
      </c>
      <c r="C275" s="15">
        <v>30</v>
      </c>
      <c r="D275" s="8" t="str">
        <f>IFERROR(VLOOKUP(B275,'Ingredient master list'!$B$4:$C$577,2,FALSE()),"")</f>
        <v>V</v>
      </c>
      <c r="E275" s="8"/>
    </row>
    <row r="276" spans="1:5" x14ac:dyDescent="0.2">
      <c r="A276" t="s">
        <v>12</v>
      </c>
      <c r="B276" s="13" t="s">
        <v>151</v>
      </c>
      <c r="C276" s="15">
        <v>7</v>
      </c>
      <c r="D276" s="8" t="str">
        <f>IFERROR(VLOOKUP(B276,'Ingredient master list'!$B$4:$C$577,2,FALSE()),"")</f>
        <v>D</v>
      </c>
      <c r="E276" s="8"/>
    </row>
    <row r="277" spans="1:5" x14ac:dyDescent="0.2">
      <c r="A277" t="s">
        <v>12</v>
      </c>
      <c r="B277" s="13" t="s">
        <v>90</v>
      </c>
      <c r="C277" s="15">
        <v>5</v>
      </c>
      <c r="D277" s="8" t="str">
        <f>IFERROR(VLOOKUP(B277,'Ingredient master list'!$B$4:$C$577,2,FALSE()),"")</f>
        <v>D</v>
      </c>
      <c r="E277" s="8"/>
    </row>
    <row r="278" spans="1:5" x14ac:dyDescent="0.2">
      <c r="A278" t="s">
        <v>12</v>
      </c>
      <c r="B278" s="13" t="s">
        <v>64</v>
      </c>
      <c r="C278" s="22">
        <v>10</v>
      </c>
      <c r="D278" s="8" t="str">
        <f>IFERROR(VLOOKUP(B278,'Ingredient master list'!$B$4:$C$577,2,FALSE()),"")</f>
        <v>V</v>
      </c>
      <c r="E278" s="8"/>
    </row>
    <row r="279" spans="1:5" x14ac:dyDescent="0.2">
      <c r="A279" t="s">
        <v>12</v>
      </c>
      <c r="B279" s="13" t="s">
        <v>49</v>
      </c>
      <c r="C279" s="22">
        <v>20</v>
      </c>
      <c r="D279" s="8" t="str">
        <f>IFERROR(VLOOKUP(B279,'Ingredient master list'!$B$4:$C$577,2,FALSE()),"")</f>
        <v>V</v>
      </c>
      <c r="E279" s="8"/>
    </row>
    <row r="280" spans="1:5" x14ac:dyDescent="0.2">
      <c r="A280" t="s">
        <v>12</v>
      </c>
      <c r="B280" s="13" t="s">
        <v>146</v>
      </c>
      <c r="C280" s="22">
        <v>30</v>
      </c>
      <c r="D280" s="8" t="str">
        <f>IFERROR(VLOOKUP(B280,'Ingredient master list'!$B$4:$C$577,2,FALSE()),"")</f>
        <v>V</v>
      </c>
      <c r="E280" s="8"/>
    </row>
    <row r="281" spans="1:5" x14ac:dyDescent="0.2">
      <c r="D281" s="8" t="str">
        <f>IFERROR(VLOOKUP(B281,'Ingredient master list'!$B$4:$C$577,2,FALSE()),"")</f>
        <v/>
      </c>
      <c r="E281" s="7"/>
    </row>
    <row r="282" spans="1:5" ht="19" x14ac:dyDescent="0.25">
      <c r="A282" t="s">
        <v>7</v>
      </c>
      <c r="B282" s="21" t="s">
        <v>152</v>
      </c>
      <c r="C282" s="7"/>
      <c r="D282" s="8" t="str">
        <f>IFERROR(VLOOKUP(B282,'Ingredient master list'!$B$4:$C$577,2,FALSE()),"")</f>
        <v/>
      </c>
      <c r="E282" s="7"/>
    </row>
    <row r="283" spans="1:5" x14ac:dyDescent="0.2">
      <c r="B283" s="7"/>
      <c r="C283" s="7"/>
      <c r="D283" s="8" t="str">
        <f>IFERROR(VLOOKUP(B283,'Ingredient master list'!$B$4:$C$577,2,FALSE()),"")</f>
        <v/>
      </c>
      <c r="E283" s="9"/>
    </row>
    <row r="284" spans="1:5" x14ac:dyDescent="0.2">
      <c r="B284" s="9" t="s">
        <v>9</v>
      </c>
      <c r="C284" s="9" t="s">
        <v>10</v>
      </c>
      <c r="D284" s="8" t="str">
        <f>IFERROR(VLOOKUP(B284,'Ingredient master list'!$B$4:$C$577,2,FALSE()),"")</f>
        <v/>
      </c>
      <c r="E284" s="8"/>
    </row>
    <row r="285" spans="1:5" x14ac:dyDescent="0.2">
      <c r="A285" t="s">
        <v>12</v>
      </c>
      <c r="B285" s="13" t="s">
        <v>153</v>
      </c>
      <c r="C285" s="15">
        <v>110</v>
      </c>
      <c r="D285" s="8" t="str">
        <f>IFERROR(VLOOKUP(B285,'Ingredient master list'!$B$4:$C$577,2,FALSE()),"")</f>
        <v>C</v>
      </c>
      <c r="E285" s="8"/>
    </row>
    <row r="286" spans="1:5" x14ac:dyDescent="0.2">
      <c r="A286" t="s">
        <v>12</v>
      </c>
      <c r="B286" s="13" t="s">
        <v>135</v>
      </c>
      <c r="C286" s="15">
        <v>30</v>
      </c>
      <c r="D286" s="8" t="str">
        <f>IFERROR(VLOOKUP(B286,'Ingredient master list'!$B$4:$C$577,2,FALSE()),"")</f>
        <v>D</v>
      </c>
      <c r="E286" s="8"/>
    </row>
    <row r="287" spans="1:5" x14ac:dyDescent="0.2">
      <c r="A287" t="s">
        <v>12</v>
      </c>
      <c r="B287" s="13" t="s">
        <v>49</v>
      </c>
      <c r="C287" s="15">
        <v>50</v>
      </c>
      <c r="D287" s="8" t="str">
        <f>IFERROR(VLOOKUP(B287,'Ingredient master list'!$B$4:$C$577,2,FALSE()),"")</f>
        <v>V</v>
      </c>
      <c r="E287" s="8"/>
    </row>
    <row r="288" spans="1:5" x14ac:dyDescent="0.2">
      <c r="A288" t="s">
        <v>12</v>
      </c>
      <c r="B288" s="13" t="s">
        <v>118</v>
      </c>
      <c r="C288" s="15">
        <v>3</v>
      </c>
      <c r="D288" s="8" t="str">
        <f>IFERROR(VLOOKUP(B288,'Ingredient master list'!$B$4:$C$577,2,FALSE()),"")</f>
        <v>V</v>
      </c>
      <c r="E288" s="8"/>
    </row>
    <row r="289" spans="1:5" x14ac:dyDescent="0.2">
      <c r="A289" t="s">
        <v>12</v>
      </c>
      <c r="B289" s="13" t="s">
        <v>71</v>
      </c>
      <c r="C289" s="22">
        <v>70</v>
      </c>
      <c r="D289" s="8" t="str">
        <f>IFERROR(VLOOKUP(B289,'Ingredient master list'!$B$4:$C$577,2,FALSE()),"")</f>
        <v>V</v>
      </c>
      <c r="E289" s="8"/>
    </row>
    <row r="290" spans="1:5" x14ac:dyDescent="0.2">
      <c r="A290" t="s">
        <v>12</v>
      </c>
      <c r="B290" s="13" t="s">
        <v>146</v>
      </c>
      <c r="C290" s="22">
        <v>70</v>
      </c>
      <c r="D290" s="8" t="str">
        <f>IFERROR(VLOOKUP(B290,'Ingredient master list'!$B$4:$C$577,2,FALSE()),"")</f>
        <v>V</v>
      </c>
      <c r="E290" s="8"/>
    </row>
    <row r="291" spans="1:5" x14ac:dyDescent="0.2">
      <c r="A291" t="s">
        <v>12</v>
      </c>
      <c r="B291" s="13" t="s">
        <v>90</v>
      </c>
      <c r="C291" s="22">
        <v>15</v>
      </c>
      <c r="D291" s="8" t="str">
        <f>IFERROR(VLOOKUP(B291,'Ingredient master list'!$B$4:$C$577,2,FALSE()),"")</f>
        <v>D</v>
      </c>
    </row>
    <row r="292" spans="1:5" x14ac:dyDescent="0.2">
      <c r="A292" t="s">
        <v>12</v>
      </c>
      <c r="B292" s="13" t="s">
        <v>91</v>
      </c>
      <c r="C292" s="22">
        <v>10</v>
      </c>
      <c r="D292" s="8" t="str">
        <f>IFERROR(VLOOKUP(B292,'Ingredient master list'!$B$4:$C$577,2,FALSE()),"")</f>
        <v>D</v>
      </c>
      <c r="E292" s="7"/>
    </row>
    <row r="293" spans="1:5" x14ac:dyDescent="0.2">
      <c r="A293" t="s">
        <v>12</v>
      </c>
      <c r="B293" s="13" t="s">
        <v>14</v>
      </c>
      <c r="C293" s="22">
        <v>5</v>
      </c>
      <c r="D293" s="8" t="str">
        <f>IFERROR(VLOOKUP(B293,'Ingredient master list'!$B$4:$C$577,2,FALSE()),"")</f>
        <v>V</v>
      </c>
      <c r="E293" s="7"/>
    </row>
    <row r="294" spans="1:5" x14ac:dyDescent="0.2">
      <c r="D294" s="8" t="str">
        <f>IFERROR(VLOOKUP(B294,'Ingredient master list'!$B$4:$C$577,2,FALSE()),"")</f>
        <v/>
      </c>
      <c r="E294" s="9"/>
    </row>
    <row r="295" spans="1:5" ht="19" x14ac:dyDescent="0.25">
      <c r="A295" t="s">
        <v>7</v>
      </c>
      <c r="B295" s="21" t="s">
        <v>154</v>
      </c>
      <c r="C295" s="7"/>
      <c r="D295" s="8" t="str">
        <f>IFERROR(VLOOKUP(B295,'Ingredient master list'!$B$4:$C$577,2,FALSE()),"")</f>
        <v/>
      </c>
      <c r="E295" s="8"/>
    </row>
    <row r="296" spans="1:5" x14ac:dyDescent="0.2">
      <c r="B296" s="7"/>
      <c r="C296" s="7"/>
      <c r="D296" s="8" t="str">
        <f>IFERROR(VLOOKUP(B296,'Ingredient master list'!$B$4:$C$577,2,FALSE()),"")</f>
        <v/>
      </c>
      <c r="E296" s="8"/>
    </row>
    <row r="297" spans="1:5" x14ac:dyDescent="0.2">
      <c r="B297" s="9" t="s">
        <v>9</v>
      </c>
      <c r="C297" s="9" t="s">
        <v>10</v>
      </c>
      <c r="D297" s="8" t="str">
        <f>IFERROR(VLOOKUP(B297,'Ingredient master list'!$B$4:$C$577,2,FALSE()),"")</f>
        <v/>
      </c>
      <c r="E297" s="8"/>
    </row>
    <row r="298" spans="1:5" x14ac:dyDescent="0.2">
      <c r="A298" t="s">
        <v>12</v>
      </c>
      <c r="B298" s="13" t="s">
        <v>155</v>
      </c>
      <c r="C298" s="15">
        <v>200</v>
      </c>
      <c r="D298" s="8" t="str">
        <f>IFERROR(VLOOKUP(B298,'Ingredient master list'!$B$4:$C$577,2,FALSE()),"")</f>
        <v>M</v>
      </c>
      <c r="E298" s="8"/>
    </row>
    <row r="299" spans="1:5" x14ac:dyDescent="0.2">
      <c r="A299" t="s">
        <v>12</v>
      </c>
      <c r="B299" s="13" t="s">
        <v>156</v>
      </c>
      <c r="C299" s="15">
        <v>50</v>
      </c>
      <c r="D299" s="8" t="str">
        <f>IFERROR(VLOOKUP(B299,'Ingredient master list'!$B$4:$C$577,2,FALSE()),"")</f>
        <v>D</v>
      </c>
      <c r="E299" s="8"/>
    </row>
    <row r="300" spans="1:5" x14ac:dyDescent="0.2">
      <c r="A300" t="s">
        <v>12</v>
      </c>
      <c r="B300" s="13" t="s">
        <v>19</v>
      </c>
      <c r="C300" s="15">
        <v>30</v>
      </c>
      <c r="D300" s="8" t="str">
        <f>IFERROR(VLOOKUP(B300,'Ingredient master list'!$B$4:$C$577,2,FALSE()),"")</f>
        <v>C</v>
      </c>
      <c r="E300" s="8"/>
    </row>
    <row r="301" spans="1:5" x14ac:dyDescent="0.2">
      <c r="A301" t="s">
        <v>12</v>
      </c>
      <c r="B301" s="13" t="s">
        <v>20</v>
      </c>
      <c r="C301" s="15">
        <v>30</v>
      </c>
      <c r="D301" s="8" t="str">
        <f>IFERROR(VLOOKUP(B301,'Ingredient master list'!$B$4:$C$577,2,FALSE()),"")</f>
        <v>C</v>
      </c>
      <c r="E301" s="8"/>
    </row>
    <row r="302" spans="1:5" x14ac:dyDescent="0.2">
      <c r="A302" t="s">
        <v>12</v>
      </c>
      <c r="B302" s="13" t="s">
        <v>157</v>
      </c>
      <c r="C302" s="22">
        <v>40</v>
      </c>
      <c r="D302" s="8" t="str">
        <f>IFERROR(VLOOKUP(B302,'Ingredient master list'!$B$4:$C$577,2,FALSE()),"")</f>
        <v>D</v>
      </c>
      <c r="E302" s="8"/>
    </row>
    <row r="303" spans="1:5" x14ac:dyDescent="0.2">
      <c r="A303" t="s">
        <v>12</v>
      </c>
      <c r="B303" s="13" t="s">
        <v>158</v>
      </c>
      <c r="C303" s="22">
        <v>7</v>
      </c>
      <c r="D303" s="8" t="str">
        <f>IFERROR(VLOOKUP(B303,'Ingredient master list'!$B$4:$C$577,2,FALSE()),"")</f>
        <v>D</v>
      </c>
      <c r="E303" s="8"/>
    </row>
    <row r="304" spans="1:5" x14ac:dyDescent="0.2">
      <c r="A304" t="s">
        <v>12</v>
      </c>
      <c r="B304" s="13" t="s">
        <v>90</v>
      </c>
      <c r="C304" s="22">
        <v>5</v>
      </c>
      <c r="D304" s="8" t="str">
        <f>IFERROR(VLOOKUP(B304,'Ingredient master list'!$B$4:$C$577,2,FALSE()),"")</f>
        <v>D</v>
      </c>
    </row>
    <row r="305" spans="1:5" x14ac:dyDescent="0.2">
      <c r="A305" t="s">
        <v>12</v>
      </c>
      <c r="B305" s="13" t="s">
        <v>14</v>
      </c>
      <c r="C305" s="22">
        <v>2</v>
      </c>
      <c r="D305" s="8" t="str">
        <f>IFERROR(VLOOKUP(B305,'Ingredient master list'!$B$4:$C$577,2,FALSE()),"")</f>
        <v>V</v>
      </c>
      <c r="E305" s="7"/>
    </row>
    <row r="306" spans="1:5" x14ac:dyDescent="0.2">
      <c r="D306" s="8" t="str">
        <f>IFERROR(VLOOKUP(B306,'Ingredient master list'!$B$4:$C$577,2,FALSE()),"")</f>
        <v/>
      </c>
      <c r="E306" s="7"/>
    </row>
    <row r="307" spans="1:5" ht="19" x14ac:dyDescent="0.25">
      <c r="A307" t="s">
        <v>7</v>
      </c>
      <c r="B307" s="21" t="s">
        <v>112</v>
      </c>
      <c r="C307" s="7"/>
      <c r="D307" s="8" t="str">
        <f>IFERROR(VLOOKUP(B307,'Ingredient master list'!$B$4:$C$577,2,FALSE()),"")</f>
        <v/>
      </c>
      <c r="E307" s="9"/>
    </row>
    <row r="308" spans="1:5" x14ac:dyDescent="0.2">
      <c r="B308" s="7"/>
      <c r="C308" s="7"/>
      <c r="D308" s="8" t="str">
        <f>IFERROR(VLOOKUP(B308,'Ingredient master list'!$B$4:$C$577,2,FALSE()),"")</f>
        <v/>
      </c>
      <c r="E308" s="8"/>
    </row>
    <row r="309" spans="1:5" x14ac:dyDescent="0.2">
      <c r="B309" s="9" t="s">
        <v>9</v>
      </c>
      <c r="C309" s="9" t="s">
        <v>10</v>
      </c>
      <c r="D309" s="8" t="str">
        <f>IFERROR(VLOOKUP(B309,'Ingredient master list'!$B$4:$C$577,2,FALSE()),"")</f>
        <v/>
      </c>
      <c r="E309" s="8"/>
    </row>
    <row r="310" spans="1:5" x14ac:dyDescent="0.2">
      <c r="A310" t="s">
        <v>12</v>
      </c>
      <c r="B310" s="13" t="s">
        <v>27</v>
      </c>
      <c r="C310" s="15">
        <v>300</v>
      </c>
      <c r="D310" s="8" t="str">
        <f>IFERROR(VLOOKUP(B310,'Ingredient master list'!$B$4:$C$577,2,FALSE()),"")</f>
        <v>M</v>
      </c>
      <c r="E310" s="8"/>
    </row>
    <row r="311" spans="1:5" x14ac:dyDescent="0.2">
      <c r="A311" t="s">
        <v>12</v>
      </c>
      <c r="B311" s="13" t="s">
        <v>64</v>
      </c>
      <c r="C311" s="15">
        <v>10</v>
      </c>
      <c r="D311" s="8" t="str">
        <f>IFERROR(VLOOKUP(B311,'Ingredient master list'!$B$4:$C$577,2,FALSE()),"")</f>
        <v>V</v>
      </c>
      <c r="E311" s="8"/>
    </row>
    <row r="312" spans="1:5" x14ac:dyDescent="0.2">
      <c r="A312" t="s">
        <v>12</v>
      </c>
      <c r="B312" s="13" t="s">
        <v>30</v>
      </c>
      <c r="C312" s="15">
        <v>30</v>
      </c>
      <c r="D312" s="8" t="str">
        <f>IFERROR(VLOOKUP(B312,'Ingredient master list'!$B$4:$C$577,2,FALSE()),"")</f>
        <v>V</v>
      </c>
      <c r="E312" s="8"/>
    </row>
    <row r="313" spans="1:5" x14ac:dyDescent="0.2">
      <c r="A313" t="s">
        <v>12</v>
      </c>
      <c r="B313" s="13" t="s">
        <v>113</v>
      </c>
      <c r="C313" s="15">
        <v>10</v>
      </c>
      <c r="D313" s="8" t="str">
        <f>IFERROR(VLOOKUP(B313,'Ingredient master list'!$B$4:$C$577,2,FALSE()),"")</f>
        <v>C</v>
      </c>
      <c r="E313" s="8"/>
    </row>
    <row r="314" spans="1:5" x14ac:dyDescent="0.2">
      <c r="A314" t="s">
        <v>12</v>
      </c>
      <c r="B314" s="13" t="s">
        <v>114</v>
      </c>
      <c r="C314" s="22">
        <v>15</v>
      </c>
      <c r="D314" s="8" t="str">
        <f>IFERROR(VLOOKUP(B314,'Ingredient master list'!$B$4:$C$577,2,FALSE()),"")</f>
        <v>C</v>
      </c>
      <c r="E314" s="8"/>
    </row>
    <row r="315" spans="1:5" x14ac:dyDescent="0.2">
      <c r="A315" t="s">
        <v>12</v>
      </c>
      <c r="B315" s="13" t="s">
        <v>14</v>
      </c>
      <c r="C315" s="22">
        <v>2</v>
      </c>
      <c r="D315" s="8" t="str">
        <f>IFERROR(VLOOKUP(B315,'Ingredient master list'!$B$4:$C$577,2,FALSE()),"")</f>
        <v>V</v>
      </c>
      <c r="E315" s="8"/>
    </row>
    <row r="316" spans="1:5" x14ac:dyDescent="0.2">
      <c r="A316" t="s">
        <v>12</v>
      </c>
      <c r="B316" s="13" t="s">
        <v>31</v>
      </c>
      <c r="C316" s="22">
        <v>15</v>
      </c>
      <c r="D316" s="8" t="str">
        <f>IFERROR(VLOOKUP(B316,'Ingredient master list'!$B$4:$C$577,2,FALSE()),"")</f>
        <v>V</v>
      </c>
    </row>
    <row r="317" spans="1:5" x14ac:dyDescent="0.2">
      <c r="A317" t="s">
        <v>12</v>
      </c>
      <c r="B317" s="13" t="s">
        <v>34</v>
      </c>
      <c r="C317" s="22">
        <v>100</v>
      </c>
      <c r="D317" s="8" t="str">
        <f>IFERROR(VLOOKUP(B317,'Ingredient master list'!$B$4:$C$577,2,FALSE()),"")</f>
        <v>D</v>
      </c>
      <c r="E317" s="7"/>
    </row>
    <row r="318" spans="1:5" x14ac:dyDescent="0.2">
      <c r="A318" t="s">
        <v>12</v>
      </c>
      <c r="B318" s="13" t="s">
        <v>29</v>
      </c>
      <c r="C318" s="22">
        <v>20</v>
      </c>
      <c r="D318" s="8" t="str">
        <f>IFERROR(VLOOKUP(B318,'Ingredient master list'!$B$4:$C$577,2,FALSE()),"")</f>
        <v>D</v>
      </c>
      <c r="E318" s="7"/>
    </row>
    <row r="319" spans="1:5" x14ac:dyDescent="0.2">
      <c r="A319" t="s">
        <v>12</v>
      </c>
      <c r="B319" s="13" t="s">
        <v>73</v>
      </c>
      <c r="C319" s="22">
        <v>120</v>
      </c>
      <c r="D319" s="8" t="str">
        <f>IFERROR(VLOOKUP(B319,'Ingredient master list'!$B$4:$C$577,2,FALSE()),"")</f>
        <v>V</v>
      </c>
      <c r="E319" s="9"/>
    </row>
    <row r="320" spans="1:5" x14ac:dyDescent="0.2">
      <c r="A320" t="s">
        <v>12</v>
      </c>
      <c r="B320" s="13" t="s">
        <v>36</v>
      </c>
      <c r="C320" s="22">
        <v>0.3</v>
      </c>
      <c r="D320" s="8" t="str">
        <f>IFERROR(VLOOKUP(B320,'Ingredient master list'!$B$4:$C$577,2,FALSE()),"")</f>
        <v>D</v>
      </c>
      <c r="E320" s="8"/>
    </row>
    <row r="321" spans="1:5" x14ac:dyDescent="0.2">
      <c r="D321" s="8" t="str">
        <f>IFERROR(VLOOKUP(B321,'Ingredient master list'!$B$4:$C$577,2,FALSE()),"")</f>
        <v/>
      </c>
      <c r="E321" s="8"/>
    </row>
    <row r="322" spans="1:5" ht="19" x14ac:dyDescent="0.25">
      <c r="A322" t="s">
        <v>7</v>
      </c>
      <c r="B322" s="21" t="s">
        <v>51</v>
      </c>
      <c r="C322" s="7"/>
      <c r="D322" s="8" t="str">
        <f>IFERROR(VLOOKUP(B322,'Ingredient master list'!$B$4:$C$577,2,FALSE()),"")</f>
        <v/>
      </c>
      <c r="E322" s="8"/>
    </row>
    <row r="323" spans="1:5" x14ac:dyDescent="0.2">
      <c r="B323" s="7"/>
      <c r="C323" s="7"/>
      <c r="D323" s="8" t="str">
        <f>IFERROR(VLOOKUP(B323,'Ingredient master list'!$B$4:$C$577,2,FALSE()),"")</f>
        <v/>
      </c>
      <c r="E323" s="8"/>
    </row>
    <row r="324" spans="1:5" x14ac:dyDescent="0.2">
      <c r="B324" s="9" t="s">
        <v>9</v>
      </c>
      <c r="C324" s="9" t="s">
        <v>10</v>
      </c>
      <c r="D324" s="8" t="str">
        <f>IFERROR(VLOOKUP(B324,'Ingredient master list'!$B$4:$C$577,2,FALSE()),"")</f>
        <v/>
      </c>
      <c r="E324" s="8"/>
    </row>
    <row r="325" spans="1:5" x14ac:dyDescent="0.2">
      <c r="A325" t="s">
        <v>12</v>
      </c>
      <c r="B325" s="13" t="s">
        <v>14</v>
      </c>
      <c r="C325" s="15">
        <v>3</v>
      </c>
      <c r="D325" s="8" t="str">
        <f>IFERROR(VLOOKUP(B325,'Ingredient master list'!$B$4:$C$577,2,FALSE()),"")</f>
        <v>V</v>
      </c>
      <c r="E325" s="8"/>
    </row>
    <row r="326" spans="1:5" x14ac:dyDescent="0.2">
      <c r="A326" t="s">
        <v>12</v>
      </c>
      <c r="B326" s="13" t="s">
        <v>52</v>
      </c>
      <c r="C326" s="15">
        <v>1</v>
      </c>
      <c r="D326" s="8" t="str">
        <f>IFERROR(VLOOKUP(B326,'Ingredient master list'!$B$4:$C$577,2,FALSE()),"")</f>
        <v>D</v>
      </c>
      <c r="E326" s="8"/>
    </row>
    <row r="327" spans="1:5" x14ac:dyDescent="0.2">
      <c r="A327" t="s">
        <v>12</v>
      </c>
      <c r="B327" s="13" t="s">
        <v>64</v>
      </c>
      <c r="C327" s="15">
        <v>10</v>
      </c>
      <c r="D327" s="8" t="str">
        <f>IFERROR(VLOOKUP(B327,'Ingredient master list'!$B$4:$C$577,2,FALSE()),"")</f>
        <v>V</v>
      </c>
      <c r="E327" s="8"/>
    </row>
    <row r="328" spans="1:5" x14ac:dyDescent="0.2">
      <c r="A328" t="s">
        <v>12</v>
      </c>
      <c r="B328" s="13" t="s">
        <v>55</v>
      </c>
      <c r="C328" s="15">
        <v>80</v>
      </c>
      <c r="D328" s="8" t="str">
        <f>IFERROR(VLOOKUP(B328,'Ingredient master list'!$B$4:$C$577,2,FALSE()),"")</f>
        <v>D</v>
      </c>
      <c r="E328" s="8"/>
    </row>
    <row r="329" spans="1:5" x14ac:dyDescent="0.2">
      <c r="A329" t="s">
        <v>12</v>
      </c>
      <c r="B329" s="13" t="s">
        <v>56</v>
      </c>
      <c r="C329" s="22">
        <v>50</v>
      </c>
      <c r="D329" s="8" t="str">
        <f>IFERROR(VLOOKUP(B329,'Ingredient master list'!$B$4:$C$577,2,FALSE()),"")</f>
        <v>D</v>
      </c>
      <c r="E329" s="8"/>
    </row>
    <row r="330" spans="1:5" x14ac:dyDescent="0.2">
      <c r="A330" t="s">
        <v>12</v>
      </c>
      <c r="B330" s="13" t="s">
        <v>29</v>
      </c>
      <c r="C330" s="22">
        <v>20</v>
      </c>
      <c r="D330" s="8" t="str">
        <f>IFERROR(VLOOKUP(B330,'Ingredient master list'!$B$4:$C$577,2,FALSE()),"")</f>
        <v>D</v>
      </c>
      <c r="E330" s="8"/>
    </row>
    <row r="331" spans="1:5" x14ac:dyDescent="0.2">
      <c r="A331" t="s">
        <v>12</v>
      </c>
      <c r="B331" s="13" t="s">
        <v>57</v>
      </c>
      <c r="C331" s="22">
        <v>70</v>
      </c>
      <c r="D331" s="8" t="str">
        <f>IFERROR(VLOOKUP(B331,'Ingredient master list'!$B$4:$C$577,2,FALSE()),"")</f>
        <v>D</v>
      </c>
    </row>
    <row r="332" spans="1:5" x14ac:dyDescent="0.2">
      <c r="A332" t="s">
        <v>12</v>
      </c>
      <c r="B332" s="13" t="s">
        <v>66</v>
      </c>
      <c r="C332" s="22">
        <v>70</v>
      </c>
      <c r="D332" s="8" t="str">
        <f>IFERROR(VLOOKUP(B332,'Ingredient master list'!$B$4:$C$577,2,FALSE()),"")</f>
        <v>V</v>
      </c>
      <c r="E332" s="7"/>
    </row>
    <row r="333" spans="1:5" x14ac:dyDescent="0.2">
      <c r="A333" t="s">
        <v>12</v>
      </c>
      <c r="B333" s="13" t="s">
        <v>58</v>
      </c>
      <c r="C333" s="22">
        <v>5</v>
      </c>
      <c r="D333" s="8" t="str">
        <f>IFERROR(VLOOKUP(B333,'Ingredient master list'!$B$4:$C$577,2,FALSE()),"")</f>
        <v>D</v>
      </c>
      <c r="E333" s="7"/>
    </row>
    <row r="334" spans="1:5" x14ac:dyDescent="0.2">
      <c r="A334" t="s">
        <v>12</v>
      </c>
      <c r="B334" s="13" t="s">
        <v>59</v>
      </c>
      <c r="C334" s="22">
        <v>0.8</v>
      </c>
      <c r="D334" s="8" t="str">
        <f>IFERROR(VLOOKUP(B334,'Ingredient master list'!$B$4:$C$577,2,FALSE()),"")</f>
        <v>D</v>
      </c>
      <c r="E334" s="9"/>
    </row>
    <row r="335" spans="1:5" x14ac:dyDescent="0.2">
      <c r="A335" t="s">
        <v>12</v>
      </c>
      <c r="B335" s="13" t="s">
        <v>60</v>
      </c>
      <c r="C335" s="22">
        <v>0.8</v>
      </c>
      <c r="D335" s="8" t="str">
        <f>IFERROR(VLOOKUP(B335,'Ingredient master list'!$B$4:$C$577,2,FALSE()),"")</f>
        <v>D</v>
      </c>
      <c r="E335" s="8"/>
    </row>
    <row r="336" spans="1:5" x14ac:dyDescent="0.2">
      <c r="A336" t="s">
        <v>12</v>
      </c>
      <c r="B336" s="13" t="s">
        <v>62</v>
      </c>
      <c r="C336" s="22">
        <v>0.2</v>
      </c>
      <c r="D336" s="8" t="str">
        <f>IFERROR(VLOOKUP(B336,'Ingredient master list'!$B$4:$C$577,2,FALSE()),"")</f>
        <v>D</v>
      </c>
      <c r="E336" s="8"/>
    </row>
    <row r="337" spans="1:5" x14ac:dyDescent="0.2">
      <c r="A337" t="s">
        <v>12</v>
      </c>
      <c r="B337" s="13" t="s">
        <v>61</v>
      </c>
      <c r="C337" s="22">
        <v>0.4</v>
      </c>
      <c r="D337" s="8" t="str">
        <f>IFERROR(VLOOKUP(B337,'Ingredient master list'!$B$4:$C$577,2,FALSE()),"")</f>
        <v>D</v>
      </c>
      <c r="E337" s="8"/>
    </row>
    <row r="338" spans="1:5" x14ac:dyDescent="0.2">
      <c r="A338" t="s">
        <v>12</v>
      </c>
      <c r="B338" s="13" t="s">
        <v>30</v>
      </c>
      <c r="C338" s="22">
        <v>40</v>
      </c>
      <c r="D338" s="8" t="str">
        <f>IFERROR(VLOOKUP(B338,'Ingredient master list'!$B$4:$C$577,2,FALSE()),"")</f>
        <v>V</v>
      </c>
      <c r="E338" s="8"/>
    </row>
    <row r="339" spans="1:5" x14ac:dyDescent="0.2">
      <c r="A339" t="s">
        <v>12</v>
      </c>
      <c r="B339" s="13" t="s">
        <v>39</v>
      </c>
      <c r="C339" s="22">
        <v>40</v>
      </c>
      <c r="D339" s="8" t="str">
        <f>IFERROR(VLOOKUP(B339,'Ingredient master list'!$B$4:$C$577,2,FALSE()),"")</f>
        <v>D</v>
      </c>
      <c r="E339" s="8"/>
    </row>
    <row r="340" spans="1:5" x14ac:dyDescent="0.2">
      <c r="A340" t="s">
        <v>12</v>
      </c>
      <c r="B340" s="13" t="s">
        <v>63</v>
      </c>
      <c r="C340" s="22">
        <v>0.1</v>
      </c>
      <c r="D340" s="8" t="str">
        <f>IFERROR(VLOOKUP(B340,'Ingredient master list'!$B$4:$C$577,2,FALSE()),"")</f>
        <v>D</v>
      </c>
      <c r="E340" s="8"/>
    </row>
    <row r="341" spans="1:5" x14ac:dyDescent="0.2">
      <c r="A341" t="s">
        <v>12</v>
      </c>
      <c r="B341" s="13" t="s">
        <v>42</v>
      </c>
      <c r="C341" s="22">
        <v>50</v>
      </c>
      <c r="D341" s="8" t="str">
        <f>IFERROR(VLOOKUP(B341,'Ingredient master list'!$B$4:$C$577,2,FALSE()),"")</f>
        <v>D</v>
      </c>
      <c r="E341" s="8"/>
    </row>
    <row r="342" spans="1:5" x14ac:dyDescent="0.2">
      <c r="D342" s="8" t="str">
        <f>IFERROR(VLOOKUP(B342,'Ingredient master list'!$B$4:$C$577,2,FALSE()),"")</f>
        <v/>
      </c>
      <c r="E342" s="8"/>
    </row>
    <row r="343" spans="1:5" ht="19" x14ac:dyDescent="0.25">
      <c r="A343" t="s">
        <v>7</v>
      </c>
      <c r="B343" s="21" t="s">
        <v>79</v>
      </c>
      <c r="C343" s="7"/>
      <c r="D343" s="8" t="str">
        <f>IFERROR(VLOOKUP(B343,'Ingredient master list'!$B$4:$C$577,2,FALSE()),"")</f>
        <v/>
      </c>
      <c r="E343" s="8"/>
    </row>
    <row r="344" spans="1:5" x14ac:dyDescent="0.2">
      <c r="B344" s="7"/>
      <c r="C344" s="7"/>
      <c r="D344" s="8" t="str">
        <f>IFERROR(VLOOKUP(B344,'Ingredient master list'!$B$4:$C$577,2,FALSE()),"")</f>
        <v/>
      </c>
      <c r="E344" s="8"/>
    </row>
    <row r="345" spans="1:5" x14ac:dyDescent="0.2">
      <c r="B345" s="9" t="s">
        <v>9</v>
      </c>
      <c r="C345" s="9" t="s">
        <v>10</v>
      </c>
      <c r="D345" s="8" t="str">
        <f>IFERROR(VLOOKUP(B345,'Ingredient master list'!$B$4:$C$577,2,FALSE()),"")</f>
        <v/>
      </c>
      <c r="E345" s="8"/>
    </row>
    <row r="346" spans="1:5" x14ac:dyDescent="0.2">
      <c r="A346" t="s">
        <v>12</v>
      </c>
      <c r="B346" s="13" t="s">
        <v>71</v>
      </c>
      <c r="C346" s="15">
        <v>70</v>
      </c>
      <c r="D346" s="8" t="str">
        <f>IFERROR(VLOOKUP(B346,'Ingredient master list'!$B$4:$C$577,2,FALSE()),"")</f>
        <v>V</v>
      </c>
      <c r="E346" s="8"/>
    </row>
    <row r="347" spans="1:5" x14ac:dyDescent="0.2">
      <c r="A347" t="s">
        <v>12</v>
      </c>
      <c r="B347" s="13" t="s">
        <v>73</v>
      </c>
      <c r="C347" s="15">
        <v>60</v>
      </c>
      <c r="D347" s="8" t="str">
        <f>IFERROR(VLOOKUP(B347,'Ingredient master list'!$B$4:$C$577,2,FALSE()),"")</f>
        <v>V</v>
      </c>
      <c r="E347" s="8"/>
    </row>
    <row r="348" spans="1:5" x14ac:dyDescent="0.2">
      <c r="A348" t="s">
        <v>12</v>
      </c>
      <c r="B348" s="13" t="s">
        <v>1</v>
      </c>
      <c r="C348" s="15">
        <v>110</v>
      </c>
      <c r="D348" s="8" t="str">
        <f>IFERROR(VLOOKUP(B348,'Ingredient master list'!$B$4:$C$577,2,FALSE()),"")</f>
        <v>M</v>
      </c>
      <c r="E348" s="8"/>
    </row>
    <row r="349" spans="1:5" x14ac:dyDescent="0.2">
      <c r="A349" t="s">
        <v>12</v>
      </c>
      <c r="B349" s="13" t="s">
        <v>74</v>
      </c>
      <c r="C349" s="15">
        <v>0.25</v>
      </c>
      <c r="D349" s="8" t="str">
        <f>IFERROR(VLOOKUP(B349,'Ingredient master list'!$B$4:$C$577,2,FALSE()),"")</f>
        <v>V</v>
      </c>
      <c r="E349" s="8"/>
    </row>
    <row r="350" spans="1:5" x14ac:dyDescent="0.2">
      <c r="A350" t="s">
        <v>12</v>
      </c>
      <c r="B350" s="13" t="s">
        <v>75</v>
      </c>
      <c r="C350" s="22">
        <v>0.25</v>
      </c>
      <c r="D350" s="8" t="str">
        <f>IFERROR(VLOOKUP(B350,'Ingredient master list'!$B$4:$C$577,2,FALSE()),"")</f>
        <v>V</v>
      </c>
      <c r="E350" s="8"/>
    </row>
    <row r="351" spans="1:5" x14ac:dyDescent="0.2">
      <c r="A351" t="s">
        <v>12</v>
      </c>
      <c r="B351" s="13" t="s">
        <v>76</v>
      </c>
      <c r="C351" s="22">
        <v>2.2000000000000002</v>
      </c>
      <c r="D351" s="8" t="str">
        <f>IFERROR(VLOOKUP(B351,'Ingredient master list'!$B$4:$C$577,2,FALSE()),"")</f>
        <v>D</v>
      </c>
      <c r="E351" s="8"/>
    </row>
    <row r="352" spans="1:5" x14ac:dyDescent="0.2">
      <c r="A352" t="s">
        <v>12</v>
      </c>
      <c r="B352" s="13" t="s">
        <v>77</v>
      </c>
      <c r="C352" s="22">
        <v>0.2</v>
      </c>
      <c r="D352" s="8" t="str">
        <f>IFERROR(VLOOKUP(B352,'Ingredient master list'!$B$4:$C$577,2,FALSE()),"")</f>
        <v>V</v>
      </c>
    </row>
    <row r="353" spans="1:5" x14ac:dyDescent="0.2">
      <c r="A353" t="s">
        <v>12</v>
      </c>
      <c r="B353" s="13" t="s">
        <v>78</v>
      </c>
      <c r="C353" s="22">
        <v>0.8</v>
      </c>
      <c r="D353" s="8" t="str">
        <f>IFERROR(VLOOKUP(B353,'Ingredient master list'!$B$4:$C$577,2,FALSE()),"")</f>
        <v>D</v>
      </c>
      <c r="E353" s="7"/>
    </row>
    <row r="354" spans="1:5" x14ac:dyDescent="0.2">
      <c r="A354" t="s">
        <v>12</v>
      </c>
      <c r="B354" s="13" t="s">
        <v>14</v>
      </c>
      <c r="C354" s="22">
        <v>0.5</v>
      </c>
      <c r="D354" s="8" t="str">
        <f>IFERROR(VLOOKUP(B354,'Ingredient master list'!$B$4:$C$577,2,FALSE()),"")</f>
        <v>V</v>
      </c>
      <c r="E354" s="7"/>
    </row>
    <row r="355" spans="1:5" x14ac:dyDescent="0.2">
      <c r="D355" s="8" t="str">
        <f>IFERROR(VLOOKUP(B355,'Ingredient master list'!$B$4:$C$577,2,FALSE()),"")</f>
        <v/>
      </c>
      <c r="E355" s="9"/>
    </row>
    <row r="356" spans="1:5" ht="19" x14ac:dyDescent="0.25">
      <c r="A356" t="s">
        <v>7</v>
      </c>
      <c r="B356" s="21" t="s">
        <v>100</v>
      </c>
      <c r="C356" s="7"/>
      <c r="D356" s="8" t="str">
        <f>IFERROR(VLOOKUP(B356,'Ingredient master list'!$B$4:$C$577,2,FALSE()),"")</f>
        <v/>
      </c>
      <c r="E356" s="8"/>
    </row>
    <row r="357" spans="1:5" x14ac:dyDescent="0.2">
      <c r="B357" s="7"/>
      <c r="C357" s="7"/>
      <c r="D357" s="8" t="str">
        <f>IFERROR(VLOOKUP(B357,'Ingredient master list'!$B$4:$C$577,2,FALSE()),"")</f>
        <v/>
      </c>
      <c r="E357" s="8"/>
    </row>
    <row r="358" spans="1:5" x14ac:dyDescent="0.2">
      <c r="B358" s="9" t="s">
        <v>9</v>
      </c>
      <c r="C358" s="9" t="s">
        <v>10</v>
      </c>
      <c r="D358" s="8" t="str">
        <f>IFERROR(VLOOKUP(B358,'Ingredient master list'!$B$4:$C$577,2,FALSE()),"")</f>
        <v/>
      </c>
      <c r="E358" s="8"/>
    </row>
    <row r="359" spans="1:5" x14ac:dyDescent="0.2">
      <c r="A359" t="s">
        <v>12</v>
      </c>
      <c r="B359" s="13" t="s">
        <v>27</v>
      </c>
      <c r="C359" s="15">
        <v>300</v>
      </c>
      <c r="D359" s="8" t="str">
        <f>IFERROR(VLOOKUP(B359,'Ingredient master list'!$B$4:$C$577,2,FALSE()),"")</f>
        <v>M</v>
      </c>
      <c r="E359" s="8"/>
    </row>
    <row r="360" spans="1:5" x14ac:dyDescent="0.2">
      <c r="A360" t="s">
        <v>12</v>
      </c>
      <c r="B360" s="13" t="s">
        <v>111</v>
      </c>
      <c r="C360" s="15">
        <v>40</v>
      </c>
      <c r="D360" s="8" t="str">
        <f>IFERROR(VLOOKUP(B360,'Ingredient master list'!$B$4:$C$577,2,FALSE()),"")</f>
        <v>D</v>
      </c>
      <c r="E360" s="8"/>
    </row>
    <row r="361" spans="1:5" x14ac:dyDescent="0.2">
      <c r="A361" t="s">
        <v>12</v>
      </c>
      <c r="B361" s="13" t="s">
        <v>28</v>
      </c>
      <c r="C361" s="15">
        <v>30</v>
      </c>
      <c r="D361" s="8" t="str">
        <f>IFERROR(VLOOKUP(B361,'Ingredient master list'!$B$4:$C$577,2,FALSE()),"")</f>
        <v>D</v>
      </c>
      <c r="E361" s="8"/>
    </row>
    <row r="362" spans="1:5" x14ac:dyDescent="0.2">
      <c r="A362" t="s">
        <v>12</v>
      </c>
      <c r="B362" s="13" t="s">
        <v>34</v>
      </c>
      <c r="C362" s="15">
        <v>20</v>
      </c>
      <c r="D362" s="8" t="str">
        <f>IFERROR(VLOOKUP(B362,'Ingredient master list'!$B$4:$C$577,2,FALSE()),"")</f>
        <v>D</v>
      </c>
      <c r="E362" s="8"/>
    </row>
    <row r="363" spans="1:5" x14ac:dyDescent="0.2">
      <c r="A363" t="s">
        <v>12</v>
      </c>
      <c r="B363" s="13" t="s">
        <v>77</v>
      </c>
      <c r="C363" s="22">
        <v>4</v>
      </c>
      <c r="D363" s="8" t="str">
        <f>IFERROR(VLOOKUP(B363,'Ingredient master list'!$B$4:$C$577,2,FALSE()),"")</f>
        <v>V</v>
      </c>
      <c r="E363" s="8"/>
    </row>
    <row r="364" spans="1:5" x14ac:dyDescent="0.2">
      <c r="A364" t="s">
        <v>12</v>
      </c>
      <c r="B364" s="13" t="s">
        <v>14</v>
      </c>
      <c r="C364" s="22">
        <v>2</v>
      </c>
      <c r="D364" s="8" t="str">
        <f>IFERROR(VLOOKUP(B364,'Ingredient master list'!$B$4:$C$577,2,FALSE()),"")</f>
        <v>V</v>
      </c>
      <c r="E364" s="8"/>
    </row>
    <row r="365" spans="1:5" x14ac:dyDescent="0.2">
      <c r="A365" t="s">
        <v>12</v>
      </c>
      <c r="B365" s="13" t="s">
        <v>110</v>
      </c>
      <c r="C365" s="22">
        <v>10</v>
      </c>
      <c r="D365" s="8" t="str">
        <f>IFERROR(VLOOKUP(B365,'Ingredient master list'!$B$4:$C$577,2,FALSE()),"")</f>
        <v>D</v>
      </c>
    </row>
    <row r="366" spans="1:5" x14ac:dyDescent="0.2">
      <c r="A366" t="s">
        <v>12</v>
      </c>
      <c r="B366" s="13" t="s">
        <v>64</v>
      </c>
      <c r="C366" s="22">
        <v>10</v>
      </c>
      <c r="D366" s="8" t="str">
        <f>IFERROR(VLOOKUP(B366,'Ingredient master list'!$B$4:$C$577,2,FALSE()),"")</f>
        <v>V</v>
      </c>
      <c r="E366" s="7"/>
    </row>
    <row r="367" spans="1:5" x14ac:dyDescent="0.2">
      <c r="A367" t="s">
        <v>12</v>
      </c>
      <c r="B367" s="13" t="s">
        <v>20</v>
      </c>
      <c r="C367" s="22">
        <v>100</v>
      </c>
      <c r="D367" s="8" t="str">
        <f>IFERROR(VLOOKUP(B367,'Ingredient master list'!$B$4:$C$577,2,FALSE()),"")</f>
        <v>C</v>
      </c>
      <c r="E367" s="7"/>
    </row>
    <row r="368" spans="1:5" x14ac:dyDescent="0.2">
      <c r="A368" t="s">
        <v>12</v>
      </c>
      <c r="B368" s="13" t="s">
        <v>2</v>
      </c>
      <c r="C368" s="22">
        <v>25</v>
      </c>
      <c r="D368" s="8" t="str">
        <f>IFERROR(VLOOKUP(B368,'Ingredient master list'!$B$4:$C$577,2,FALSE()),"")</f>
        <v>C</v>
      </c>
      <c r="E368" s="9"/>
    </row>
    <row r="369" spans="1:5" x14ac:dyDescent="0.2">
      <c r="A369" t="s">
        <v>12</v>
      </c>
      <c r="B369" s="13" t="s">
        <v>22</v>
      </c>
      <c r="C369" s="22">
        <v>15</v>
      </c>
      <c r="D369" s="8" t="str">
        <f>IFERROR(VLOOKUP(B369,'Ingredient master list'!$B$4:$C$577,2,FALSE()),"")</f>
        <v>D</v>
      </c>
      <c r="E369" s="8"/>
    </row>
    <row r="370" spans="1:5" x14ac:dyDescent="0.2">
      <c r="D370" s="8" t="str">
        <f>IFERROR(VLOOKUP(B370,'Ingredient master list'!$B$4:$C$577,2,FALSE()),"")</f>
        <v/>
      </c>
      <c r="E370" s="8"/>
    </row>
    <row r="371" spans="1:5" ht="19" x14ac:dyDescent="0.25">
      <c r="A371" t="s">
        <v>7</v>
      </c>
      <c r="B371" s="21" t="s">
        <v>108</v>
      </c>
      <c r="C371" s="7"/>
      <c r="D371" s="8" t="str">
        <f>IFERROR(VLOOKUP(B371,'Ingredient master list'!$B$4:$C$577,2,FALSE()),"")</f>
        <v/>
      </c>
      <c r="E371" s="8"/>
    </row>
    <row r="372" spans="1:5" x14ac:dyDescent="0.2">
      <c r="B372" s="7"/>
      <c r="C372" s="7"/>
      <c r="D372" s="8" t="str">
        <f>IFERROR(VLOOKUP(B372,'Ingredient master list'!$B$4:$C$577,2,FALSE()),"")</f>
        <v/>
      </c>
      <c r="E372" s="8"/>
    </row>
    <row r="373" spans="1:5" x14ac:dyDescent="0.2">
      <c r="B373" s="9" t="s">
        <v>9</v>
      </c>
      <c r="C373" s="9" t="s">
        <v>10</v>
      </c>
      <c r="D373" s="8" t="str">
        <f>IFERROR(VLOOKUP(B373,'Ingredient master list'!$B$4:$C$577,2,FALSE()),"")</f>
        <v/>
      </c>
      <c r="E373" s="8"/>
    </row>
    <row r="374" spans="1:5" x14ac:dyDescent="0.2">
      <c r="A374" t="s">
        <v>12</v>
      </c>
      <c r="B374" s="13" t="s">
        <v>27</v>
      </c>
      <c r="C374" s="15">
        <v>80</v>
      </c>
      <c r="D374" s="8" t="str">
        <f>IFERROR(VLOOKUP(B374,'Ingredient master list'!$B$4:$C$577,2,FALSE()),"")</f>
        <v>M</v>
      </c>
      <c r="E374" s="8"/>
    </row>
    <row r="375" spans="1:5" x14ac:dyDescent="0.2">
      <c r="A375" t="s">
        <v>12</v>
      </c>
      <c r="B375" s="13" t="s">
        <v>109</v>
      </c>
      <c r="C375" s="15">
        <v>80</v>
      </c>
      <c r="D375" s="8" t="str">
        <f>IFERROR(VLOOKUP(B375,'Ingredient master list'!$B$4:$C$577,2,FALSE()),"")</f>
        <v>D</v>
      </c>
      <c r="E375" s="8"/>
    </row>
    <row r="376" spans="1:5" x14ac:dyDescent="0.2">
      <c r="A376" t="s">
        <v>12</v>
      </c>
      <c r="B376" s="13" t="s">
        <v>28</v>
      </c>
      <c r="C376" s="15">
        <v>60</v>
      </c>
      <c r="D376" s="8" t="str">
        <f>IFERROR(VLOOKUP(B376,'Ingredient master list'!$B$4:$C$577,2,FALSE()),"")</f>
        <v>D</v>
      </c>
      <c r="E376" s="8"/>
    </row>
    <row r="377" spans="1:5" x14ac:dyDescent="0.2">
      <c r="A377" t="s">
        <v>12</v>
      </c>
      <c r="B377" s="13" t="s">
        <v>34</v>
      </c>
      <c r="C377" s="15">
        <v>40</v>
      </c>
      <c r="D377" s="8" t="str">
        <f>IFERROR(VLOOKUP(B377,'Ingredient master list'!$B$4:$C$577,2,FALSE()),"")</f>
        <v>D</v>
      </c>
      <c r="E377" s="8"/>
    </row>
    <row r="378" spans="1:5" x14ac:dyDescent="0.2">
      <c r="A378" t="s">
        <v>12</v>
      </c>
      <c r="B378" s="13" t="s">
        <v>77</v>
      </c>
      <c r="C378" s="22">
        <v>5</v>
      </c>
      <c r="D378" s="8" t="str">
        <f>IFERROR(VLOOKUP(B378,'Ingredient master list'!$B$4:$C$577,2,FALSE()),"")</f>
        <v>V</v>
      </c>
      <c r="E378" s="8"/>
    </row>
    <row r="379" spans="1:5" x14ac:dyDescent="0.2">
      <c r="A379" t="s">
        <v>12</v>
      </c>
      <c r="B379" s="13" t="s">
        <v>14</v>
      </c>
      <c r="C379" s="22">
        <v>4</v>
      </c>
      <c r="D379" s="8" t="str">
        <f>IFERROR(VLOOKUP(B379,'Ingredient master list'!$B$4:$C$577,2,FALSE()),"")</f>
        <v>V</v>
      </c>
      <c r="E379" s="8"/>
    </row>
    <row r="380" spans="1:5" x14ac:dyDescent="0.2">
      <c r="A380" t="s">
        <v>12</v>
      </c>
      <c r="B380" s="13" t="s">
        <v>110</v>
      </c>
      <c r="C380" s="22">
        <v>15</v>
      </c>
      <c r="D380" s="8" t="str">
        <f>IFERROR(VLOOKUP(B380,'Ingredient master list'!$B$4:$C$577,2,FALSE()),"")</f>
        <v>D</v>
      </c>
    </row>
    <row r="381" spans="1:5" x14ac:dyDescent="0.2">
      <c r="A381" t="s">
        <v>12</v>
      </c>
      <c r="B381" s="13" t="s">
        <v>64</v>
      </c>
      <c r="C381" s="22">
        <v>10</v>
      </c>
      <c r="D381" s="8" t="str">
        <f>IFERROR(VLOOKUP(B381,'Ingredient master list'!$B$4:$C$577,2,FALSE()),"")</f>
        <v>V</v>
      </c>
      <c r="E381" s="7"/>
    </row>
    <row r="382" spans="1:5" x14ac:dyDescent="0.2">
      <c r="D382" s="8" t="str">
        <f>IFERROR(VLOOKUP(B382,'Ingredient master list'!$B$4:$C$577,2,FALSE()),"")</f>
        <v/>
      </c>
      <c r="E382" s="7"/>
    </row>
    <row r="383" spans="1:5" ht="19" x14ac:dyDescent="0.25">
      <c r="A383" t="s">
        <v>7</v>
      </c>
      <c r="B383" s="21" t="s">
        <v>96</v>
      </c>
      <c r="C383" s="7"/>
      <c r="D383" s="8" t="str">
        <f>IFERROR(VLOOKUP(B383,'Ingredient master list'!$B$4:$C$577,2,FALSE()),"")</f>
        <v/>
      </c>
      <c r="E383" s="9"/>
    </row>
    <row r="384" spans="1:5" x14ac:dyDescent="0.2">
      <c r="B384" s="7"/>
      <c r="C384" s="7"/>
      <c r="D384" s="8" t="str">
        <f>IFERROR(VLOOKUP(B384,'Ingredient master list'!$B$4:$C$577,2,FALSE()),"")</f>
        <v/>
      </c>
      <c r="E384" s="8"/>
    </row>
    <row r="385" spans="1:6" x14ac:dyDescent="0.2">
      <c r="B385" s="9" t="s">
        <v>9</v>
      </c>
      <c r="C385" s="9" t="s">
        <v>10</v>
      </c>
      <c r="D385" s="8" t="str">
        <f>IFERROR(VLOOKUP(B385,'Ingredient master list'!$B$4:$C$577,2,FALSE()),"")</f>
        <v/>
      </c>
      <c r="E385" s="8"/>
    </row>
    <row r="386" spans="1:6" x14ac:dyDescent="0.2">
      <c r="A386" t="s">
        <v>12</v>
      </c>
      <c r="B386" s="13" t="s">
        <v>73</v>
      </c>
      <c r="C386" s="15">
        <v>40</v>
      </c>
      <c r="D386" s="8" t="str">
        <f>IFERROR(VLOOKUP(B386,'Ingredient master list'!$B$4:$C$577,2,FALSE()),"")</f>
        <v>V</v>
      </c>
      <c r="E386" s="8"/>
    </row>
    <row r="387" spans="1:6" x14ac:dyDescent="0.2">
      <c r="A387" t="s">
        <v>12</v>
      </c>
      <c r="B387" s="13" t="s">
        <v>31</v>
      </c>
      <c r="C387" s="15">
        <v>15</v>
      </c>
      <c r="D387" s="8" t="str">
        <f>IFERROR(VLOOKUP(B387,'Ingredient master list'!$B$4:$C$577,2,FALSE()),"")</f>
        <v>V</v>
      </c>
      <c r="E387" s="8"/>
    </row>
    <row r="388" spans="1:6" x14ac:dyDescent="0.2">
      <c r="A388" t="s">
        <v>12</v>
      </c>
      <c r="B388" s="13" t="s">
        <v>30</v>
      </c>
      <c r="C388" s="15">
        <v>30</v>
      </c>
      <c r="D388" s="8" t="str">
        <f>IFERROR(VLOOKUP(B388,'Ingredient master list'!$B$4:$C$577,2,FALSE()),"")</f>
        <v>V</v>
      </c>
      <c r="E388" s="8"/>
    </row>
    <row r="389" spans="1:6" x14ac:dyDescent="0.2">
      <c r="A389" t="s">
        <v>12</v>
      </c>
      <c r="B389" s="13" t="s">
        <v>97</v>
      </c>
      <c r="C389" s="15">
        <v>45</v>
      </c>
      <c r="D389" s="8" t="str">
        <f>IFERROR(VLOOKUP(B389,'Ingredient master list'!$B$4:$C$577,2,FALSE()),"")</f>
        <v>D</v>
      </c>
      <c r="E389" s="8"/>
    </row>
    <row r="390" spans="1:6" x14ac:dyDescent="0.2">
      <c r="A390" t="s">
        <v>12</v>
      </c>
      <c r="B390" s="13" t="s">
        <v>66</v>
      </c>
      <c r="C390" s="22">
        <v>80</v>
      </c>
      <c r="D390" s="8" t="str">
        <f>IFERROR(VLOOKUP(B390,'Ingredient master list'!$B$4:$C$577,2,FALSE()),"")</f>
        <v>V</v>
      </c>
      <c r="E390" s="8"/>
    </row>
    <row r="391" spans="1:6" x14ac:dyDescent="0.2">
      <c r="A391" t="s">
        <v>12</v>
      </c>
      <c r="B391" s="13" t="s">
        <v>70</v>
      </c>
      <c r="C391" s="22">
        <v>40</v>
      </c>
      <c r="D391" s="8" t="str">
        <f>IFERROR(VLOOKUP(B391,'Ingredient master list'!$B$4:$C$577,2,FALSE()),"")</f>
        <v>V</v>
      </c>
      <c r="E391" s="8"/>
    </row>
    <row r="392" spans="1:6" x14ac:dyDescent="0.2">
      <c r="A392" t="s">
        <v>12</v>
      </c>
      <c r="B392" s="13" t="s">
        <v>42</v>
      </c>
      <c r="C392" s="22">
        <v>50</v>
      </c>
      <c r="D392" s="8" t="str">
        <f>IFERROR(VLOOKUP(B392,'Ingredient master list'!$B$4:$C$577,2,FALSE()),"")</f>
        <v>D</v>
      </c>
    </row>
    <row r="393" spans="1:6" x14ac:dyDescent="0.2">
      <c r="A393" t="s">
        <v>12</v>
      </c>
      <c r="B393" s="13" t="s">
        <v>98</v>
      </c>
      <c r="C393" s="22">
        <v>1</v>
      </c>
      <c r="D393" s="8" t="str">
        <f>IFERROR(VLOOKUP(B393,'Ingredient master list'!$B$4:$C$577,2,FALSE()),"")</f>
        <v>D</v>
      </c>
      <c r="E393" s="7"/>
      <c r="F393" s="7"/>
    </row>
    <row r="394" spans="1:6" x14ac:dyDescent="0.2">
      <c r="A394" t="s">
        <v>12</v>
      </c>
      <c r="B394" s="13" t="s">
        <v>99</v>
      </c>
      <c r="C394" s="22">
        <v>1.5</v>
      </c>
      <c r="D394" s="8" t="str">
        <f>IFERROR(VLOOKUP(B394,'Ingredient master list'!$B$4:$C$577,2,FALSE()),"")</f>
        <v>D</v>
      </c>
      <c r="E394" s="7"/>
      <c r="F394" s="7"/>
    </row>
    <row r="395" spans="1:6" x14ac:dyDescent="0.2">
      <c r="D395" s="8" t="str">
        <f>IFERROR(VLOOKUP(B395,'Ingredient master list'!$B$4:$C$577,2,FALSE()),"")</f>
        <v/>
      </c>
      <c r="E395" s="9"/>
      <c r="F395" s="9"/>
    </row>
    <row r="396" spans="1:6" ht="19" x14ac:dyDescent="0.25">
      <c r="A396" t="s">
        <v>7</v>
      </c>
      <c r="B396" s="21" t="s">
        <v>93</v>
      </c>
      <c r="C396" s="7"/>
      <c r="D396" s="8" t="str">
        <f>IFERROR(VLOOKUP(B396,'Ingredient master list'!$B$4:$C$577,2,FALSE()),"")</f>
        <v/>
      </c>
      <c r="E396" s="8"/>
      <c r="F396" s="7"/>
    </row>
    <row r="397" spans="1:6" x14ac:dyDescent="0.2">
      <c r="B397" s="7"/>
      <c r="C397" s="7"/>
      <c r="D397" s="8" t="str">
        <f>IFERROR(VLOOKUP(B397,'Ingredient master list'!$B$4:$C$577,2,FALSE()),"")</f>
        <v/>
      </c>
      <c r="E397" s="8"/>
      <c r="F397" s="7"/>
    </row>
    <row r="398" spans="1:6" x14ac:dyDescent="0.2">
      <c r="B398" s="9" t="s">
        <v>9</v>
      </c>
      <c r="C398" s="9" t="s">
        <v>10</v>
      </c>
      <c r="D398" s="8" t="str">
        <f>IFERROR(VLOOKUP(B398,'Ingredient master list'!$B$4:$C$577,2,FALSE()),"")</f>
        <v/>
      </c>
      <c r="E398" s="8"/>
      <c r="F398" s="7"/>
    </row>
    <row r="399" spans="1:6" x14ac:dyDescent="0.2">
      <c r="A399" t="s">
        <v>12</v>
      </c>
      <c r="B399" s="13" t="s">
        <v>94</v>
      </c>
      <c r="C399" s="15">
        <v>50</v>
      </c>
      <c r="D399" s="8" t="str">
        <f>IFERROR(VLOOKUP(B399,'Ingredient master list'!$B$4:$C$577,2,FALSE()),"")</f>
        <v>D</v>
      </c>
      <c r="E399" s="8"/>
      <c r="F399" s="7"/>
    </row>
    <row r="400" spans="1:6" x14ac:dyDescent="0.2">
      <c r="A400" t="s">
        <v>12</v>
      </c>
      <c r="B400" s="13" t="s">
        <v>2</v>
      </c>
      <c r="C400" s="15">
        <v>40</v>
      </c>
      <c r="D400" s="8" t="str">
        <f>IFERROR(VLOOKUP(B400,'Ingredient master list'!$B$4:$C$577,2,FALSE()),"")</f>
        <v>C</v>
      </c>
      <c r="E400" s="8"/>
      <c r="F400" s="7"/>
    </row>
    <row r="401" spans="1:6" x14ac:dyDescent="0.2">
      <c r="A401" t="s">
        <v>12</v>
      </c>
      <c r="B401" s="13" t="s">
        <v>20</v>
      </c>
      <c r="C401" s="15">
        <v>95</v>
      </c>
      <c r="D401" s="8" t="str">
        <f>IFERROR(VLOOKUP(B401,'Ingredient master list'!$B$4:$C$577,2,FALSE()),"")</f>
        <v>C</v>
      </c>
      <c r="E401" s="8"/>
      <c r="F401" s="7"/>
    </row>
    <row r="402" spans="1:6" x14ac:dyDescent="0.2">
      <c r="A402" t="s">
        <v>12</v>
      </c>
      <c r="B402" s="13" t="s">
        <v>22</v>
      </c>
      <c r="C402" s="15">
        <v>1.2</v>
      </c>
      <c r="D402" s="8" t="str">
        <f>IFERROR(VLOOKUP(B402,'Ingredient master list'!$B$4:$C$577,2,FALSE()),"")</f>
        <v>D</v>
      </c>
      <c r="E402" s="8"/>
    </row>
    <row r="403" spans="1:6" x14ac:dyDescent="0.2">
      <c r="A403" t="s">
        <v>12</v>
      </c>
      <c r="B403" s="13" t="s">
        <v>82</v>
      </c>
      <c r="C403" s="22">
        <v>1.2</v>
      </c>
      <c r="D403" s="8" t="str">
        <f>IFERROR(VLOOKUP(B403,'Ingredient master list'!$B$4:$C$577,2,FALSE()),"")</f>
        <v>D</v>
      </c>
      <c r="E403" s="8"/>
    </row>
    <row r="404" spans="1:6" x14ac:dyDescent="0.2">
      <c r="A404" t="s">
        <v>12</v>
      </c>
      <c r="B404" s="13" t="s">
        <v>16</v>
      </c>
      <c r="C404" s="22">
        <v>2.2000000000000002</v>
      </c>
      <c r="D404" s="8" t="str">
        <f>IFERROR(VLOOKUP(B404,'Ingredient master list'!$B$4:$C$577,2,FALSE()),"")</f>
        <v>M</v>
      </c>
      <c r="E404" s="8"/>
    </row>
    <row r="405" spans="1:6" x14ac:dyDescent="0.2">
      <c r="A405" t="s">
        <v>12</v>
      </c>
      <c r="B405" s="13" t="s">
        <v>64</v>
      </c>
      <c r="C405" s="22">
        <v>0.2</v>
      </c>
      <c r="D405" s="8" t="str">
        <f>IFERROR(VLOOKUP(B405,'Ingredient master list'!$B$4:$C$577,2,FALSE()),"")</f>
        <v>V</v>
      </c>
    </row>
    <row r="406" spans="1:6" x14ac:dyDescent="0.2">
      <c r="A406" t="s">
        <v>12</v>
      </c>
      <c r="B406" s="13" t="s">
        <v>95</v>
      </c>
      <c r="C406" s="22">
        <v>0.8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5"/>
  <sheetViews>
    <sheetView topLeftCell="A63" zoomScaleNormal="150" zoomScaleSheetLayoutView="100" zoomScalePageLayoutView="150" workbookViewId="0">
      <selection activeCell="A81" sqref="A81:C91"/>
    </sheetView>
  </sheetViews>
  <sheetFormatPr baseColWidth="10" defaultColWidth="8.83203125" defaultRowHeight="15" x14ac:dyDescent="0.2"/>
  <cols>
    <col min="2" max="2" width="27.6640625" bestFit="1" customWidth="1"/>
    <col min="3" max="3" width="8.83203125" customWidth="1"/>
    <col min="4" max="4" width="7.6640625" style="3" customWidth="1"/>
    <col min="6" max="6" width="9.83203125" customWidth="1"/>
    <col min="8" max="8" width="10.6640625" customWidth="1"/>
    <col min="9" max="9" width="9.1640625" customWidth="1"/>
  </cols>
  <sheetData>
    <row r="2" spans="1:11" ht="19" x14ac:dyDescent="0.25">
      <c r="A2" t="s">
        <v>8</v>
      </c>
      <c r="B2" s="21" t="s">
        <v>15</v>
      </c>
      <c r="C2" s="7"/>
      <c r="D2" s="8"/>
      <c r="E2" s="7"/>
      <c r="F2" s="7"/>
      <c r="G2" s="7"/>
      <c r="H2" s="7"/>
      <c r="I2" s="7"/>
      <c r="J2" s="23" t="s">
        <v>8</v>
      </c>
      <c r="K2" s="6" t="s">
        <v>6</v>
      </c>
    </row>
    <row r="3" spans="1:11" x14ac:dyDescent="0.2">
      <c r="B3" s="7"/>
      <c r="C3" s="7"/>
      <c r="D3" s="8"/>
      <c r="E3" s="7"/>
      <c r="F3" s="7"/>
      <c r="G3" s="7"/>
      <c r="H3" s="7"/>
      <c r="I3" s="7"/>
      <c r="J3" s="7"/>
      <c r="K3" t="str">
        <f t="array" ref="K3">IFERROR(INDEX($B$2:$B$1003,SMALL(IF($J$2=$A$2:$A$1003,ROW($A$2:$A$1003)-ROW($A$2)+1),ROW(1:1))),"")</f>
        <v>Bacon Carbonara</v>
      </c>
    </row>
    <row r="4" spans="1:11" x14ac:dyDescent="0.2">
      <c r="B4" s="9" t="s">
        <v>9</v>
      </c>
      <c r="C4" s="9" t="s">
        <v>10</v>
      </c>
      <c r="D4" s="10" t="s">
        <v>11</v>
      </c>
      <c r="E4" s="9"/>
      <c r="F4" s="9"/>
      <c r="G4" s="9"/>
      <c r="H4" s="9"/>
      <c r="I4" s="9"/>
      <c r="J4" s="7"/>
      <c r="K4" t="str">
        <f t="array" ref="K4">IFERROR(INDEX($B$2:$B$1003,SMALL(IF($J$2=$A$2:$A$1003,ROW($A$2:$A$1003)-ROW($A$2)+1),ROW(2:2))),"")</f>
        <v>Beef Fusilli</v>
      </c>
    </row>
    <row r="5" spans="1:11" x14ac:dyDescent="0.2">
      <c r="A5" t="s">
        <v>12</v>
      </c>
      <c r="B5" s="7" t="s">
        <v>16</v>
      </c>
      <c r="C5" s="15">
        <v>12.5</v>
      </c>
      <c r="D5" s="8" t="e">
        <f>VLOOKUP(B5,'Ingredient master list'!$B$4:$B$577,2,FALSE())</f>
        <v>#REF!</v>
      </c>
      <c r="E5" s="8"/>
      <c r="F5" s="7"/>
      <c r="G5" s="7"/>
      <c r="H5" s="8"/>
      <c r="I5" s="8"/>
      <c r="J5" s="7"/>
      <c r="K5" t="str">
        <f t="array" ref="K5">IFERROR(INDEX($B$2:$B$1003,SMALL(IF($J$2=$A$2:$A$1003,ROW($A$2:$A$1003)-ROW($A$2)+1),ROW(3:3))),"")</f>
        <v>Peanut Satay Skewers</v>
      </c>
    </row>
    <row r="6" spans="1:11" x14ac:dyDescent="0.2">
      <c r="A6" t="s">
        <v>12</v>
      </c>
      <c r="B6" s="7" t="s">
        <v>20</v>
      </c>
      <c r="C6" s="15">
        <v>166</v>
      </c>
      <c r="D6" s="8" t="e">
        <f>VLOOKUP(B6,'Ingredient master list'!$B$4:$B$577,2,FALSE())</f>
        <v>#REF!</v>
      </c>
      <c r="E6" s="8"/>
      <c r="F6" s="7"/>
      <c r="G6" s="7"/>
      <c r="H6" s="7"/>
      <c r="I6" s="7"/>
      <c r="J6" s="7"/>
      <c r="K6" t="str">
        <f t="array" ref="K6">IFERROR(INDEX($B$2:$B$1003,SMALL(IF($J$2=$A$2:$A$1003,ROW($A$2:$A$1003)-ROW($A$2)+1),ROW(4:4))),"")</f>
        <v>Lentil Curry</v>
      </c>
    </row>
    <row r="7" spans="1:11" x14ac:dyDescent="0.2">
      <c r="A7" t="s">
        <v>12</v>
      </c>
      <c r="B7" s="7" t="s">
        <v>13</v>
      </c>
      <c r="C7" s="15">
        <v>30</v>
      </c>
      <c r="D7" s="8" t="e">
        <f>VLOOKUP(B7,'Ingredient master list'!$B$4:$B$577,2,FALSE())</f>
        <v>#REF!</v>
      </c>
      <c r="E7" s="8"/>
      <c r="F7" s="7"/>
      <c r="G7" s="7"/>
      <c r="H7" s="9"/>
      <c r="I7" s="7"/>
      <c r="J7" s="7"/>
      <c r="K7" t="str">
        <f t="array" ref="K7">IFERROR(INDEX($B$2:$B$1003,SMALL(IF($J$2=$A$2:$A$1003,ROW($A$2:$A$1003)-ROW($A$2)+1),ROW(5:5))),"")</f>
        <v>Pesto Penne Pasta</v>
      </c>
    </row>
    <row r="8" spans="1:11" x14ac:dyDescent="0.2">
      <c r="A8" t="s">
        <v>12</v>
      </c>
      <c r="B8" s="7" t="s">
        <v>2</v>
      </c>
      <c r="C8" s="15">
        <v>30</v>
      </c>
      <c r="D8" s="8" t="e">
        <f>VLOOKUP(B8,'Ingredient master list'!$B$4:$B$577,2,FALSE())</f>
        <v>#REF!</v>
      </c>
      <c r="E8" s="8"/>
      <c r="F8" s="7"/>
      <c r="G8" s="7"/>
      <c r="H8" s="12"/>
      <c r="I8" s="7"/>
      <c r="J8" s="7"/>
      <c r="K8" t="str">
        <f t="array" ref="K8">IFERROR(INDEX($B$2:$B$1003,SMALL(IF($J$2=$A$2:$A$1003,ROW($A$2:$A$1003)-ROW($A$2)+1),ROW(6:6))),"")</f>
        <v>Citrus Chicken</v>
      </c>
    </row>
    <row r="9" spans="1:11" x14ac:dyDescent="0.2">
      <c r="A9" t="s">
        <v>12</v>
      </c>
      <c r="B9" s="7" t="s">
        <v>14</v>
      </c>
      <c r="C9" s="22">
        <v>2</v>
      </c>
      <c r="D9" s="8" t="e">
        <f>VLOOKUP(B9,'Ingredient master list'!$B$4:$B$577,2,FALSE())</f>
        <v>#REF!</v>
      </c>
      <c r="E9" s="8"/>
      <c r="F9" s="7"/>
      <c r="G9" s="7"/>
      <c r="H9" s="7"/>
      <c r="I9" s="7"/>
      <c r="J9" s="7"/>
      <c r="K9" t="str">
        <f t="array" ref="K9">IFERROR(INDEX($B$2:$B$1003,SMALL(IF($J$2=$A$2:$A$1003,ROW($A$2:$A$1003)-ROW($A$2)+1),ROW(7:7))),"")</f>
        <v>Macaroni Cheese</v>
      </c>
    </row>
    <row r="10" spans="1:11" x14ac:dyDescent="0.2">
      <c r="A10" t="s">
        <v>12</v>
      </c>
      <c r="B10" s="7" t="s">
        <v>22</v>
      </c>
      <c r="C10" s="22">
        <v>15</v>
      </c>
      <c r="D10" s="8" t="e">
        <f>VLOOKUP(B10,'Ingredient master list'!$B$4:$B$577,2,FALSE())</f>
        <v>#REF!</v>
      </c>
      <c r="E10" s="8"/>
      <c r="F10" s="7"/>
      <c r="G10" s="7"/>
      <c r="H10" s="7"/>
      <c r="I10" s="7"/>
      <c r="J10" s="7"/>
      <c r="K10" t="str">
        <f t="array" ref="K10">IFERROR(INDEX($B$2:$B$1003,SMALL(IF($J$2=$A$2:$A$1003,ROW($A$2:$A$1003)-ROW($A$2)+1),ROW(8:8))),"")</f>
        <v>Spicy Veg Curry</v>
      </c>
    </row>
    <row r="11" spans="1:11" x14ac:dyDescent="0.2">
      <c r="A11" t="s">
        <v>12</v>
      </c>
      <c r="B11" s="13" t="s">
        <v>23</v>
      </c>
      <c r="C11" s="15">
        <v>83</v>
      </c>
      <c r="D11" s="8" t="e">
        <f>VLOOKUP(B11,'Ingredient master list'!$B$4:$B$577,2,FALSE())</f>
        <v>#REF!</v>
      </c>
      <c r="E11" s="8"/>
      <c r="F11" s="7"/>
      <c r="G11" s="7"/>
      <c r="H11" s="7"/>
      <c r="I11" s="7"/>
      <c r="J11" s="7"/>
      <c r="K11" t="str">
        <f t="array" ref="K11">IFERROR(INDEX($B$2:$B$1003,SMALL(IF($J$2=$A$2:$A$1003,ROW($A$2:$A$1003)-ROW($A$2)+1),ROW(9:9))),"")</f>
        <v>Spaghetti Bolognase</v>
      </c>
    </row>
    <row r="12" spans="1:11" x14ac:dyDescent="0.2">
      <c r="K12" t="str">
        <f t="array" ref="K12">IFERROR(INDEX($B$2:$B$1003,SMALL(IF($J$2=$A$2:$A$1003,ROW($A$2:$A$1003)-ROW($A$2)+1),ROW(10:10))),"")</f>
        <v>Lasagne</v>
      </c>
    </row>
    <row r="13" spans="1:11" ht="19" x14ac:dyDescent="0.25">
      <c r="A13" t="s">
        <v>8</v>
      </c>
      <c r="B13" s="21" t="s">
        <v>26</v>
      </c>
      <c r="C13" s="7"/>
      <c r="D13" s="8"/>
      <c r="E13" s="7"/>
      <c r="F13" s="7"/>
      <c r="G13" s="7"/>
      <c r="H13" s="7"/>
      <c r="K13" t="str">
        <f t="array" ref="K13">IFERROR(INDEX($B$2:$B$1003,SMALL(IF($J$2=$A$2:$A$1003,ROW($A$2:$A$1003)-ROW($A$2)+1),ROW(11:11))),"")</f>
        <v>Shepherds Pie</v>
      </c>
    </row>
    <row r="14" spans="1:11" x14ac:dyDescent="0.2">
      <c r="B14" s="7"/>
      <c r="C14" s="7"/>
      <c r="D14" s="8"/>
      <c r="E14" s="7"/>
      <c r="F14" s="7"/>
      <c r="G14" s="7"/>
      <c r="H14" s="7"/>
      <c r="K14" t="str">
        <f t="array" ref="K14">IFERROR(INDEX($B$2:$B$1003,SMALL(IF($J$2=$A$2:$A$1003,ROW($A$2:$A$1003)-ROW($A$2)+1),ROW(12:12))),"")</f>
        <v>Beef Skewers</v>
      </c>
    </row>
    <row r="15" spans="1:11" x14ac:dyDescent="0.2">
      <c r="B15" s="9" t="s">
        <v>9</v>
      </c>
      <c r="C15" s="9" t="s">
        <v>10</v>
      </c>
      <c r="D15" s="10" t="s">
        <v>11</v>
      </c>
      <c r="E15" s="9"/>
      <c r="F15" s="9"/>
      <c r="G15" s="9"/>
      <c r="H15" s="9"/>
      <c r="K15" t="str">
        <f t="array" ref="K15">IFERROR(INDEX($B$2:$B$1003,SMALL(IF($J$2=$A$2:$A$1003,ROW($A$2:$A$1003)-ROW($A$2)+1),ROW(13:13))),"")</f>
        <v>Black Bean Beef</v>
      </c>
    </row>
    <row r="16" spans="1:11" x14ac:dyDescent="0.2">
      <c r="A16" t="s">
        <v>12</v>
      </c>
      <c r="B16" s="13" t="s">
        <v>33</v>
      </c>
      <c r="C16" s="15">
        <v>100</v>
      </c>
      <c r="D16" s="8" t="e">
        <f>VLOOKUP(B16,'Ingredient master list'!$B$4:$B$577,2,FALSE())</f>
        <v>#REF!</v>
      </c>
      <c r="E16" s="8"/>
      <c r="F16" s="7"/>
      <c r="G16" s="7"/>
      <c r="H16" s="8"/>
      <c r="K16" t="str">
        <f t="array" ref="K16">IFERROR(INDEX($B$2:$B$1003,SMALL(IF($J$2=$A$2:$A$1003,ROW($A$2:$A$1003)-ROW($A$2)+1),ROW(14:14))),"")</f>
        <v>Braised Pork Mince</v>
      </c>
    </row>
    <row r="17" spans="1:13" x14ac:dyDescent="0.2">
      <c r="A17" t="s">
        <v>12</v>
      </c>
      <c r="B17" s="13" t="s">
        <v>27</v>
      </c>
      <c r="C17" s="15">
        <v>100</v>
      </c>
      <c r="D17" s="8" t="e">
        <f>VLOOKUP(B17,'Ingredient master list'!$B$4:$B$577,2,FALSE())</f>
        <v>#REF!</v>
      </c>
      <c r="E17" s="8"/>
      <c r="F17" s="7"/>
      <c r="G17" s="7"/>
      <c r="H17" s="7"/>
      <c r="K17" t="str">
        <f t="array" ref="K17">IFERROR(INDEX($B$2:$B$1003,SMALL(IF($J$2=$A$2:$A$1003,ROW($A$2:$A$1003)-ROW($A$2)+1),ROW(15:15))),"")</f>
        <v>Caramel Miso Wings</v>
      </c>
      <c r="M17" s="11"/>
    </row>
    <row r="18" spans="1:13" x14ac:dyDescent="0.2">
      <c r="A18" t="s">
        <v>12</v>
      </c>
      <c r="B18" s="13" t="s">
        <v>28</v>
      </c>
      <c r="C18" s="15">
        <v>115</v>
      </c>
      <c r="D18" s="8" t="e">
        <f>VLOOKUP(B18,'Ingredient master list'!$B$4:$B$577,2,FALSE())</f>
        <v>#REF!</v>
      </c>
      <c r="E18" s="8"/>
      <c r="F18" s="7"/>
      <c r="G18" s="7"/>
      <c r="H18" s="9"/>
      <c r="K18" t="str">
        <f t="array" ref="K18">IFERROR(INDEX($B$2:$B$1003,SMALL(IF($J$2=$A$2:$A$1003,ROW($A$2:$A$1003)-ROW($A$2)+1),ROW(16:16))),"")</f>
        <v>Chicken and Veg Nimono</v>
      </c>
    </row>
    <row r="19" spans="1:13" x14ac:dyDescent="0.2">
      <c r="A19" t="s">
        <v>12</v>
      </c>
      <c r="B19" s="13" t="s">
        <v>29</v>
      </c>
      <c r="C19" s="15">
        <v>23</v>
      </c>
      <c r="D19" s="8" t="e">
        <f>VLOOKUP(B19,'Ingredient master list'!$B$4:$B$577,2,FALSE())</f>
        <v>#REF!</v>
      </c>
      <c r="E19" s="8"/>
      <c r="F19" s="7"/>
      <c r="G19" s="7"/>
      <c r="H19" s="12"/>
      <c r="K19" t="str">
        <f t="array" ref="K19">IFERROR(INDEX($B$2:$B$1003,SMALL(IF($J$2=$A$2:$A$1003,ROW($A$2:$A$1003)-ROW($A$2)+1),ROW(17:17))),"")</f>
        <v>Egg Fried Rice</v>
      </c>
    </row>
    <row r="20" spans="1:13" x14ac:dyDescent="0.2">
      <c r="A20" t="s">
        <v>12</v>
      </c>
      <c r="B20" s="13" t="s">
        <v>64</v>
      </c>
      <c r="C20" s="22">
        <v>10</v>
      </c>
      <c r="D20" s="8" t="e">
        <f>VLOOKUP(B20,'Ingredient master list'!$B$4:$B$577,2,FALSE())</f>
        <v>#REF!</v>
      </c>
      <c r="E20" s="8"/>
      <c r="F20" s="7"/>
      <c r="G20" s="7"/>
      <c r="H20" s="7"/>
      <c r="J20" s="14" t="s">
        <v>8</v>
      </c>
      <c r="K20" t="str">
        <f t="array" ref="K20">IFERROR(INDEX($B$2:$B$1003,SMALL(IF($J$2=$A$2:$A$1003,ROW($A$2:$A$1003)-ROW($A$2)+1),ROW(18:18))),"")</f>
        <v>Mandarin Beef</v>
      </c>
    </row>
    <row r="21" spans="1:13" x14ac:dyDescent="0.2">
      <c r="A21" t="s">
        <v>12</v>
      </c>
      <c r="B21" s="13" t="s">
        <v>30</v>
      </c>
      <c r="C21" s="22">
        <v>60</v>
      </c>
      <c r="D21" s="8" t="e">
        <f>VLOOKUP(B21,'Ingredient master list'!$B$4:$B$577,2,FALSE())</f>
        <v>#REF!</v>
      </c>
      <c r="E21" s="8"/>
      <c r="F21" s="7"/>
      <c r="G21" s="7"/>
      <c r="H21" s="7"/>
      <c r="K21" t="str">
        <f t="array" ref="K21">IFERROR(INDEX($B$2:$B$1003,SMALL(IF($J$2=$A$2:$A$1003,ROW($A$2:$A$1003)-ROW($A$2)+1),ROW(19:19))),"")</f>
        <v>Plum Chicken</v>
      </c>
    </row>
    <row r="22" spans="1:13" x14ac:dyDescent="0.2">
      <c r="A22" t="s">
        <v>12</v>
      </c>
      <c r="B22" s="13" t="s">
        <v>31</v>
      </c>
      <c r="C22" s="15">
        <v>20</v>
      </c>
      <c r="D22" s="8" t="e">
        <f>VLOOKUP(B22,'Ingredient master list'!$B$4:$B$577,2,FALSE())</f>
        <v>#REF!</v>
      </c>
      <c r="E22" s="8"/>
      <c r="F22" s="7"/>
      <c r="G22" s="7"/>
      <c r="H22" s="7"/>
      <c r="K22" t="str">
        <f t="array" ref="K22">IFERROR(INDEX($B$2:$B$1003,SMALL(IF($J$2=$A$2:$A$1003,ROW($A$2:$A$1003)-ROW($A$2)+1),ROW(20:20))),"")</f>
        <v>Sichan Lamb</v>
      </c>
    </row>
    <row r="23" spans="1:13" x14ac:dyDescent="0.2">
      <c r="A23" t="s">
        <v>12</v>
      </c>
      <c r="B23" s="13" t="s">
        <v>14</v>
      </c>
      <c r="C23" s="22">
        <v>2</v>
      </c>
      <c r="D23" s="8" t="e">
        <f>VLOOKUP(B23,'Ingredient master list'!$B$4:$B$577,2,FALSE())</f>
        <v>#REF!</v>
      </c>
      <c r="E23" s="8"/>
      <c r="K23" t="str">
        <f t="array" ref="K23">IFERROR(INDEX($B$2:$B$1003,SMALL(IF($J$2=$A$2:$A$1003,ROW($A$2:$A$1003)-ROW($A$2)+1),ROW(21:21))),"")</f>
        <v>White Bean Chicken</v>
      </c>
    </row>
    <row r="24" spans="1:13" x14ac:dyDescent="0.2">
      <c r="A24" t="s">
        <v>12</v>
      </c>
      <c r="B24" s="13" t="s">
        <v>34</v>
      </c>
      <c r="C24" s="22">
        <v>50</v>
      </c>
      <c r="D24" s="8" t="e">
        <f>VLOOKUP(B24,'Ingredient master list'!$B$4:$B$577,2,FALSE())</f>
        <v>#REF!</v>
      </c>
      <c r="E24" s="8"/>
      <c r="K24" t="str">
        <f t="array" ref="K24">IFERROR(INDEX($B$2:$B$1003,SMALL(IF($J$2=$A$2:$A$1003,ROW($A$2:$A$1003)-ROW($A$2)+1),ROW(22:22))),"")</f>
        <v>Red Curry Fried Rice</v>
      </c>
    </row>
    <row r="25" spans="1:13" x14ac:dyDescent="0.2">
      <c r="A25" t="s">
        <v>12</v>
      </c>
      <c r="B25" s="13" t="s">
        <v>65</v>
      </c>
      <c r="C25" s="22">
        <v>1</v>
      </c>
      <c r="D25" s="8" t="e">
        <f>VLOOKUP(B25,'Ingredient master list'!$B$4:$B$577,2,FALSE())</f>
        <v>#REF!</v>
      </c>
      <c r="E25" s="8"/>
      <c r="K25" t="str">
        <f t="array" ref="K25">IFERROR(INDEX($B$2:$B$1003,SMALL(IF($J$2=$A$2:$A$1003,ROW($A$2:$A$1003)-ROW($A$2)+1),ROW(23:23))),"")</f>
        <v>Tofu Veggie Stirfry</v>
      </c>
    </row>
    <row r="26" spans="1:13" x14ac:dyDescent="0.2">
      <c r="K26" t="str">
        <f t="array" ref="K26">IFERROR(INDEX($B$2:$B$1003,SMALL(IF($J$2=$A$2:$A$1003,ROW($A$2:$A$1003)-ROW($A$2)+1),ROW(24:24))),"")</f>
        <v>Tonkatsu Pork</v>
      </c>
    </row>
    <row r="27" spans="1:13" ht="19" x14ac:dyDescent="0.25">
      <c r="A27" t="s">
        <v>8</v>
      </c>
      <c r="B27" s="21" t="s">
        <v>48</v>
      </c>
      <c r="C27" s="7"/>
      <c r="D27" s="8"/>
      <c r="E27" s="7"/>
      <c r="F27" s="7"/>
      <c r="G27" s="7"/>
      <c r="H27" s="7"/>
      <c r="K27" t="str">
        <f t="array" ref="K27">IFERROR(INDEX($B$2:$B$1003,SMALL(IF($J$2=$A$2:$A$1003,ROW($A$2:$A$1003)-ROW($A$2)+1),ROW(25:25))),"")</f>
        <v>Grilled Veg Pasta</v>
      </c>
    </row>
    <row r="28" spans="1:13" x14ac:dyDescent="0.2">
      <c r="B28" s="7"/>
      <c r="C28" s="7"/>
      <c r="D28" s="8"/>
      <c r="E28" s="7"/>
      <c r="F28" s="7"/>
      <c r="G28" s="7"/>
      <c r="H28" s="7"/>
      <c r="K28" t="str">
        <f t="array" ref="K28">IFERROR(INDEX($B$2:$B$1003,SMALL(IF($J$2=$A$2:$A$1003,ROW($A$2:$A$1003)-ROW($A$2)+1),ROW(26:26))),"")</f>
        <v>Spring Veg Risotto</v>
      </c>
    </row>
    <row r="29" spans="1:13" x14ac:dyDescent="0.2">
      <c r="B29" s="9" t="s">
        <v>9</v>
      </c>
      <c r="C29" s="9" t="s">
        <v>10</v>
      </c>
      <c r="D29" s="10" t="s">
        <v>163</v>
      </c>
      <c r="E29" s="9"/>
      <c r="F29" s="9"/>
      <c r="G29" s="9"/>
      <c r="H29" s="9"/>
      <c r="K29" t="str">
        <f t="array" ref="K29">IFERROR(INDEX($B$2:$B$1003,SMALL(IF($J$2=$A$2:$A$1003,ROW($A$2:$A$1003)-ROW($A$2)+1),ROW(27:27))),"")</f>
        <v>Burrito Bowl</v>
      </c>
    </row>
    <row r="30" spans="1:13" x14ac:dyDescent="0.2">
      <c r="A30" t="s">
        <v>12</v>
      </c>
      <c r="B30" s="13" t="s">
        <v>42</v>
      </c>
      <c r="C30" s="15">
        <v>50</v>
      </c>
      <c r="D30" s="8" t="str">
        <f>VLOOKUP(B30,'Ingredient master list'!$B$4:$C$577,2,FALSE())</f>
        <v>D</v>
      </c>
      <c r="E30" s="8"/>
      <c r="F30" s="7"/>
      <c r="G30" s="7"/>
      <c r="H30" s="8"/>
      <c r="K30" t="str">
        <f t="array" ref="K30">IFERROR(INDEX($B$2:$B$1003,SMALL(IF($J$2=$A$2:$A$1003,ROW($A$2:$A$1003)-ROW($A$2)+1),ROW(28:28))),"")</f>
        <v>Tarragon Chicken</v>
      </c>
    </row>
    <row r="31" spans="1:13" x14ac:dyDescent="0.2">
      <c r="A31" t="s">
        <v>12</v>
      </c>
      <c r="B31" s="13" t="s">
        <v>49</v>
      </c>
      <c r="C31" s="15">
        <v>60</v>
      </c>
      <c r="D31" s="8" t="str">
        <f>VLOOKUP(B31,'Ingredient master list'!$B$4:$C$577,2,FALSE())</f>
        <v>V</v>
      </c>
      <c r="E31" s="8"/>
      <c r="F31" s="7"/>
      <c r="G31" s="7"/>
      <c r="H31" s="7"/>
      <c r="K31" t="str">
        <f t="array" ref="K31">IFERROR(INDEX($B$2:$B$1003,SMALL(IF($J$2=$A$2:$A$1003,ROW($A$2:$A$1003)-ROW($A$2)+1),ROW(29:29))),"")</f>
        <v>Roast Chicken and Veg</v>
      </c>
    </row>
    <row r="32" spans="1:13" x14ac:dyDescent="0.2">
      <c r="A32" t="s">
        <v>12</v>
      </c>
      <c r="B32" s="13" t="s">
        <v>1</v>
      </c>
      <c r="C32" s="15">
        <v>85</v>
      </c>
      <c r="D32" s="8" t="str">
        <f>VLOOKUP(B32,'Ingredient master list'!$B$4:$C$577,2,FALSE())</f>
        <v>M</v>
      </c>
      <c r="E32" s="8"/>
      <c r="F32" s="7"/>
      <c r="G32" s="7"/>
      <c r="H32" s="9"/>
      <c r="K32" t="str">
        <f t="array" ref="K32">IFERROR(INDEX($B$2:$B$1003,SMALL(IF($J$2=$A$2:$A$1003,ROW($A$2:$A$1003)-ROW($A$2)+1),ROW(30:30))),"")</f>
        <v>Teriyaki Chicken</v>
      </c>
    </row>
    <row r="33" spans="1:11" x14ac:dyDescent="0.2">
      <c r="A33" t="s">
        <v>12</v>
      </c>
      <c r="B33" s="13" t="s">
        <v>24</v>
      </c>
      <c r="C33" s="15">
        <v>10</v>
      </c>
      <c r="D33" s="8" t="str">
        <f>VLOOKUP(B33,'Ingredient master list'!$B$4:$C$577,2,FALSE())</f>
        <v>D</v>
      </c>
      <c r="E33" s="8"/>
      <c r="F33" s="7"/>
      <c r="G33" s="7"/>
      <c r="H33" s="12"/>
      <c r="K33" t="str">
        <f t="array" ref="K33">IFERROR(INDEX($B$2:$B$1003,SMALL(IF($J$2=$A$2:$A$1003,ROW($A$2:$A$1003)-ROW($A$2)+1),ROW(31:31))),"")</f>
        <v>Honey Soy Chicken</v>
      </c>
    </row>
    <row r="34" spans="1:11" x14ac:dyDescent="0.2">
      <c r="A34" t="s">
        <v>12</v>
      </c>
      <c r="B34" s="13" t="s">
        <v>40</v>
      </c>
      <c r="C34" s="22">
        <v>1</v>
      </c>
      <c r="D34" s="8" t="str">
        <f>VLOOKUP(B34,'Ingredient master list'!$B$4:$C$577,2,FALSE())</f>
        <v>D</v>
      </c>
      <c r="E34" s="8"/>
      <c r="F34" s="7"/>
      <c r="G34" s="7"/>
      <c r="H34" s="7"/>
      <c r="K34" t="str">
        <f t="array" ref="K34">IFERROR(INDEX($B$2:$B$1003,SMALL(IF($J$2=$A$2:$A$1003,ROW($A$2:$A$1003)-ROW($A$2)+1),ROW(32:32))),"")</f>
        <v/>
      </c>
    </row>
    <row r="35" spans="1:11" x14ac:dyDescent="0.2">
      <c r="A35" t="s">
        <v>12</v>
      </c>
      <c r="B35" s="13" t="s">
        <v>14</v>
      </c>
      <c r="C35" s="22">
        <v>2</v>
      </c>
      <c r="D35" s="8" t="str">
        <f>VLOOKUP(B35,'Ingredient master list'!$B$4:$C$577,2,FALSE())</f>
        <v>V</v>
      </c>
      <c r="E35" s="8"/>
      <c r="F35" s="7"/>
      <c r="G35" s="7"/>
      <c r="H35" s="7"/>
      <c r="K35" t="str">
        <f t="array" ref="K35">IFERROR(INDEX($B$2:$B$1003,SMALL(IF($J$2=$A$2:$A$1003,ROW($A$2:$A$1003)-ROW($A$2)+1),ROW(33:33))),"")</f>
        <v/>
      </c>
    </row>
    <row r="36" spans="1:11" x14ac:dyDescent="0.2">
      <c r="K36" t="str">
        <f t="array" ref="K36">IFERROR(INDEX($B$2:$B$1003,SMALL(IF($J$2=$A$2:$A$1003,ROW($A$2:$A$1003)-ROW($A$2)+1),ROW(34:34))),"")</f>
        <v/>
      </c>
    </row>
    <row r="37" spans="1:11" ht="19" x14ac:dyDescent="0.25">
      <c r="A37" t="s">
        <v>8</v>
      </c>
      <c r="B37" s="21" t="s">
        <v>51</v>
      </c>
      <c r="C37" s="7"/>
      <c r="D37" s="8"/>
      <c r="E37" s="7"/>
      <c r="F37" s="7"/>
      <c r="G37" s="7"/>
      <c r="H37" s="7"/>
    </row>
    <row r="38" spans="1:11" x14ac:dyDescent="0.2">
      <c r="B38" s="7"/>
      <c r="C38" s="7"/>
      <c r="D38" s="8"/>
      <c r="E38" s="7"/>
      <c r="F38" s="7"/>
      <c r="G38" s="7"/>
      <c r="H38" s="7"/>
    </row>
    <row r="39" spans="1:11" x14ac:dyDescent="0.2">
      <c r="B39" s="9" t="s">
        <v>9</v>
      </c>
      <c r="C39" s="9" t="s">
        <v>10</v>
      </c>
      <c r="D39" s="10" t="s">
        <v>11</v>
      </c>
      <c r="E39" s="9"/>
      <c r="F39" s="9"/>
      <c r="G39" s="9"/>
      <c r="H39" s="9"/>
    </row>
    <row r="40" spans="1:11" x14ac:dyDescent="0.2">
      <c r="A40" t="s">
        <v>12</v>
      </c>
      <c r="B40" s="13" t="s">
        <v>14</v>
      </c>
      <c r="C40" s="15">
        <v>3</v>
      </c>
      <c r="D40" s="8" t="str">
        <f>VLOOKUP(B40,'Ingredient master list'!$B$4:$C$577,2,FALSE())</f>
        <v>V</v>
      </c>
      <c r="E40" s="8"/>
      <c r="F40" s="7"/>
      <c r="G40" s="7"/>
      <c r="H40" s="8"/>
    </row>
    <row r="41" spans="1:11" x14ac:dyDescent="0.2">
      <c r="A41" t="s">
        <v>12</v>
      </c>
      <c r="B41" s="13" t="s">
        <v>52</v>
      </c>
      <c r="C41" s="15">
        <v>1</v>
      </c>
      <c r="D41" s="8" t="str">
        <f>VLOOKUP(B41,'Ingredient master list'!$B$4:$C$577,2,FALSE())</f>
        <v>D</v>
      </c>
      <c r="E41" s="8"/>
      <c r="F41" s="7"/>
      <c r="G41" s="7"/>
      <c r="H41" s="7"/>
    </row>
    <row r="42" spans="1:11" x14ac:dyDescent="0.2">
      <c r="A42" t="s">
        <v>12</v>
      </c>
      <c r="B42" s="13" t="s">
        <v>64</v>
      </c>
      <c r="C42" s="15">
        <v>10</v>
      </c>
      <c r="D42" s="8" t="str">
        <f>VLOOKUP(B42,'Ingredient master list'!$B$4:$C$577,2,FALSE())</f>
        <v>V</v>
      </c>
      <c r="E42" s="8"/>
      <c r="F42" s="7"/>
      <c r="G42" s="7"/>
      <c r="H42" s="9"/>
    </row>
    <row r="43" spans="1:11" x14ac:dyDescent="0.2">
      <c r="A43" t="s">
        <v>12</v>
      </c>
      <c r="B43" s="13" t="s">
        <v>55</v>
      </c>
      <c r="C43" s="15">
        <v>80</v>
      </c>
      <c r="D43" s="8" t="str">
        <f>VLOOKUP(B43,'Ingredient master list'!$B$4:$C$577,2,FALSE())</f>
        <v>D</v>
      </c>
      <c r="E43" s="8"/>
      <c r="F43" s="7"/>
      <c r="G43" s="7"/>
      <c r="H43" s="12"/>
    </row>
    <row r="44" spans="1:11" x14ac:dyDescent="0.2">
      <c r="A44" t="s">
        <v>12</v>
      </c>
      <c r="B44" s="13" t="s">
        <v>56</v>
      </c>
      <c r="C44" s="22">
        <v>50</v>
      </c>
      <c r="D44" s="8" t="str">
        <f>VLOOKUP(B44,'Ingredient master list'!$B$4:$C$577,2,FALSE())</f>
        <v>D</v>
      </c>
      <c r="E44" s="8"/>
      <c r="F44" s="7"/>
      <c r="G44" s="7"/>
      <c r="H44" s="7"/>
    </row>
    <row r="45" spans="1:11" x14ac:dyDescent="0.2">
      <c r="A45" t="s">
        <v>12</v>
      </c>
      <c r="B45" s="13" t="s">
        <v>29</v>
      </c>
      <c r="C45" s="22">
        <v>20</v>
      </c>
      <c r="D45" s="8" t="str">
        <f>VLOOKUP(B45,'Ingredient master list'!$B$4:$C$577,2,FALSE())</f>
        <v>D</v>
      </c>
      <c r="E45" s="8"/>
      <c r="F45" s="7"/>
      <c r="G45" s="7"/>
      <c r="H45" s="7"/>
    </row>
    <row r="46" spans="1:11" x14ac:dyDescent="0.2">
      <c r="A46" t="s">
        <v>12</v>
      </c>
      <c r="B46" s="13" t="s">
        <v>57</v>
      </c>
      <c r="C46" s="22">
        <v>70</v>
      </c>
      <c r="D46" s="8" t="str">
        <f>VLOOKUP(B46,'Ingredient master list'!$B$4:$C$577,2,FALSE())</f>
        <v>D</v>
      </c>
      <c r="E46" s="8"/>
    </row>
    <row r="47" spans="1:11" x14ac:dyDescent="0.2">
      <c r="A47" t="s">
        <v>12</v>
      </c>
      <c r="B47" s="13" t="s">
        <v>66</v>
      </c>
      <c r="C47" s="22">
        <v>70</v>
      </c>
      <c r="D47" s="8" t="str">
        <f>VLOOKUP(B47,'Ingredient master list'!$B$4:$C$577,2,FALSE())</f>
        <v>V</v>
      </c>
      <c r="E47" s="8"/>
    </row>
    <row r="48" spans="1:11" x14ac:dyDescent="0.2">
      <c r="A48" t="s">
        <v>12</v>
      </c>
      <c r="B48" s="13" t="s">
        <v>58</v>
      </c>
      <c r="C48" s="22">
        <v>5</v>
      </c>
      <c r="D48" s="8" t="str">
        <f>VLOOKUP(B48,'Ingredient master list'!$B$4:$C$577,2,FALSE())</f>
        <v>D</v>
      </c>
      <c r="E48" s="8"/>
    </row>
    <row r="49" spans="1:8" x14ac:dyDescent="0.2">
      <c r="A49" t="s">
        <v>12</v>
      </c>
      <c r="B49" s="13" t="s">
        <v>59</v>
      </c>
      <c r="C49" s="22">
        <v>0.8</v>
      </c>
      <c r="D49" s="8" t="str">
        <f>VLOOKUP(B49,'Ingredient master list'!$B$4:$C$577,2,FALSE())</f>
        <v>D</v>
      </c>
      <c r="E49" s="8"/>
    </row>
    <row r="50" spans="1:8" x14ac:dyDescent="0.2">
      <c r="A50" t="s">
        <v>12</v>
      </c>
      <c r="B50" s="13" t="s">
        <v>60</v>
      </c>
      <c r="C50" s="22">
        <v>0.8</v>
      </c>
      <c r="D50" s="8" t="str">
        <f>VLOOKUP(B50,'Ingredient master list'!$B$4:$C$577,2,FALSE())</f>
        <v>D</v>
      </c>
      <c r="E50" s="8"/>
    </row>
    <row r="51" spans="1:8" x14ac:dyDescent="0.2">
      <c r="A51" t="s">
        <v>12</v>
      </c>
      <c r="B51" s="13" t="s">
        <v>62</v>
      </c>
      <c r="C51" s="22">
        <v>0.2</v>
      </c>
      <c r="D51" s="8" t="str">
        <f>VLOOKUP(B51,'Ingredient master list'!$B$4:$C$577,2,FALSE())</f>
        <v>D</v>
      </c>
      <c r="E51" s="8"/>
    </row>
    <row r="52" spans="1:8" x14ac:dyDescent="0.2">
      <c r="A52" t="s">
        <v>12</v>
      </c>
      <c r="B52" s="13" t="s">
        <v>61</v>
      </c>
      <c r="C52" s="22">
        <v>0.4</v>
      </c>
      <c r="D52" s="8" t="str">
        <f>VLOOKUP(B52,'Ingredient master list'!$B$4:$C$577,2,FALSE())</f>
        <v>D</v>
      </c>
      <c r="E52" s="8"/>
    </row>
    <row r="53" spans="1:8" x14ac:dyDescent="0.2">
      <c r="A53" t="s">
        <v>12</v>
      </c>
      <c r="B53" s="13" t="s">
        <v>30</v>
      </c>
      <c r="C53" s="22">
        <v>40</v>
      </c>
      <c r="D53" s="8" t="str">
        <f>VLOOKUP(B53,'Ingredient master list'!$B$4:$C$577,2,FALSE())</f>
        <v>V</v>
      </c>
      <c r="E53" s="8"/>
    </row>
    <row r="54" spans="1:8" x14ac:dyDescent="0.2">
      <c r="A54" t="s">
        <v>12</v>
      </c>
      <c r="B54" s="13" t="s">
        <v>39</v>
      </c>
      <c r="C54" s="22">
        <v>40</v>
      </c>
      <c r="D54" s="8" t="str">
        <f>VLOOKUP(B54,'Ingredient master list'!$B$4:$C$577,2,FALSE())</f>
        <v>D</v>
      </c>
      <c r="E54" s="8"/>
    </row>
    <row r="55" spans="1:8" x14ac:dyDescent="0.2">
      <c r="A55" t="s">
        <v>12</v>
      </c>
      <c r="B55" s="13" t="s">
        <v>63</v>
      </c>
      <c r="C55" s="22">
        <v>0.1</v>
      </c>
      <c r="D55" s="8" t="str">
        <f>VLOOKUP(B55,'Ingredient master list'!$B$4:$C$577,2,FALSE())</f>
        <v>D</v>
      </c>
      <c r="E55" s="8"/>
    </row>
    <row r="56" spans="1:8" x14ac:dyDescent="0.2">
      <c r="A56" t="s">
        <v>12</v>
      </c>
      <c r="B56" s="13" t="s">
        <v>42</v>
      </c>
      <c r="C56" s="22">
        <v>50</v>
      </c>
      <c r="D56" s="8" t="str">
        <f>VLOOKUP(B56,'Ingredient master list'!$B$4:$C$577,2,FALSE())</f>
        <v>D</v>
      </c>
      <c r="E56" s="8"/>
    </row>
    <row r="58" spans="1:8" ht="19" x14ac:dyDescent="0.25">
      <c r="A58" t="s">
        <v>8</v>
      </c>
      <c r="B58" s="21" t="s">
        <v>68</v>
      </c>
      <c r="C58" s="7"/>
      <c r="D58" s="8"/>
      <c r="E58" s="7"/>
      <c r="F58" s="7"/>
      <c r="G58" s="7"/>
      <c r="H58" s="7"/>
    </row>
    <row r="59" spans="1:8" x14ac:dyDescent="0.2">
      <c r="B59" s="7"/>
      <c r="C59" s="7"/>
      <c r="D59" s="8"/>
      <c r="E59" s="7"/>
      <c r="F59" s="7"/>
      <c r="G59" s="7"/>
      <c r="H59" s="7"/>
    </row>
    <row r="60" spans="1:8" x14ac:dyDescent="0.2">
      <c r="B60" s="9" t="s">
        <v>9</v>
      </c>
      <c r="C60" s="9" t="s">
        <v>10</v>
      </c>
      <c r="D60" s="10" t="s">
        <v>11</v>
      </c>
      <c r="E60" s="9"/>
      <c r="F60" s="9"/>
      <c r="G60" s="9"/>
      <c r="H60" s="9"/>
    </row>
    <row r="61" spans="1:8" x14ac:dyDescent="0.2">
      <c r="A61" t="s">
        <v>12</v>
      </c>
      <c r="B61" s="13" t="s">
        <v>69</v>
      </c>
      <c r="C61" s="15">
        <v>85</v>
      </c>
      <c r="D61" s="8" t="e">
        <f>VLOOKUP(B61,'Ingredient master list'!$B$4:$B$577,2,FALSE())</f>
        <v>#REF!</v>
      </c>
      <c r="E61" s="8"/>
      <c r="F61" s="7"/>
      <c r="G61" s="7"/>
      <c r="H61" s="8"/>
    </row>
    <row r="62" spans="1:8" x14ac:dyDescent="0.2">
      <c r="A62" t="s">
        <v>12</v>
      </c>
      <c r="B62" s="13" t="s">
        <v>14</v>
      </c>
      <c r="C62" s="15">
        <v>4</v>
      </c>
      <c r="D62" s="8" t="e">
        <f>VLOOKUP(B62,'Ingredient master list'!$B$4:$B$577,2,FALSE())</f>
        <v>#REF!</v>
      </c>
      <c r="E62" s="8"/>
      <c r="F62" s="7"/>
      <c r="G62" s="7"/>
      <c r="H62" s="7"/>
    </row>
    <row r="63" spans="1:8" x14ac:dyDescent="0.2">
      <c r="A63" t="s">
        <v>12</v>
      </c>
      <c r="B63" s="13" t="s">
        <v>70</v>
      </c>
      <c r="C63" s="15">
        <v>30</v>
      </c>
      <c r="D63" s="8" t="e">
        <f>VLOOKUP(B63,'Ingredient master list'!$B$4:$B$577,2,FALSE())</f>
        <v>#REF!</v>
      </c>
      <c r="E63" s="8"/>
      <c r="F63" s="7"/>
      <c r="G63" s="7"/>
      <c r="H63" s="9"/>
    </row>
    <row r="64" spans="1:8" x14ac:dyDescent="0.2">
      <c r="A64" t="s">
        <v>12</v>
      </c>
      <c r="B64" s="13" t="s">
        <v>71</v>
      </c>
      <c r="C64" s="15">
        <v>40</v>
      </c>
      <c r="D64" s="8" t="e">
        <f>VLOOKUP(B64,'Ingredient master list'!$B$4:$B$577,2,FALSE())</f>
        <v>#REF!</v>
      </c>
      <c r="E64" s="8"/>
      <c r="F64" s="7"/>
      <c r="G64" s="7"/>
      <c r="H64" s="12"/>
    </row>
    <row r="65" spans="1:8" x14ac:dyDescent="0.2">
      <c r="A65" t="s">
        <v>12</v>
      </c>
      <c r="B65" s="13" t="s">
        <v>72</v>
      </c>
      <c r="C65" s="22">
        <v>50</v>
      </c>
      <c r="D65" s="8" t="e">
        <f>VLOOKUP(B65,'Ingredient master list'!$B$4:$B$577,2,FALSE())</f>
        <v>#REF!</v>
      </c>
      <c r="E65" s="8"/>
      <c r="F65" s="7"/>
      <c r="G65" s="7"/>
      <c r="H65" s="7"/>
    </row>
    <row r="66" spans="1:8" x14ac:dyDescent="0.2">
      <c r="A66" t="s">
        <v>12</v>
      </c>
      <c r="B66" s="13" t="s">
        <v>64</v>
      </c>
      <c r="C66" s="22">
        <v>10</v>
      </c>
      <c r="D66" s="8" t="e">
        <f>VLOOKUP(B66,'Ingredient master list'!$B$4:$B$577,2,FALSE())</f>
        <v>#REF!</v>
      </c>
      <c r="E66" s="8"/>
      <c r="F66" s="7"/>
      <c r="G66" s="7"/>
      <c r="H66" s="7"/>
    </row>
    <row r="67" spans="1:8" x14ac:dyDescent="0.2">
      <c r="D67"/>
    </row>
    <row r="68" spans="1:8" ht="19" x14ac:dyDescent="0.25">
      <c r="A68" t="s">
        <v>8</v>
      </c>
      <c r="B68" s="21" t="s">
        <v>79</v>
      </c>
      <c r="C68" s="7"/>
      <c r="D68" s="8"/>
      <c r="E68" s="7"/>
      <c r="F68" s="7"/>
      <c r="G68" s="7"/>
      <c r="H68" s="7"/>
    </row>
    <row r="69" spans="1:8" x14ac:dyDescent="0.2">
      <c r="B69" s="7"/>
      <c r="C69" s="7"/>
      <c r="D69" s="8"/>
      <c r="E69" s="7"/>
      <c r="F69" s="7"/>
      <c r="G69" s="7"/>
      <c r="H69" s="7"/>
    </row>
    <row r="70" spans="1:8" x14ac:dyDescent="0.2">
      <c r="B70" s="9" t="s">
        <v>9</v>
      </c>
      <c r="C70" s="9" t="s">
        <v>10</v>
      </c>
      <c r="D70" s="10" t="s">
        <v>11</v>
      </c>
      <c r="E70" s="9"/>
      <c r="F70" s="9"/>
      <c r="G70" s="9"/>
      <c r="H70" s="9"/>
    </row>
    <row r="71" spans="1:8" x14ac:dyDescent="0.2">
      <c r="A71" t="s">
        <v>12</v>
      </c>
      <c r="B71" s="13" t="s">
        <v>71</v>
      </c>
      <c r="C71" s="15">
        <v>70</v>
      </c>
      <c r="D71" s="8" t="e">
        <f>VLOOKUP(B71,'Ingredient master list'!$B$4:$B$577,2,FALSE())</f>
        <v>#REF!</v>
      </c>
      <c r="E71" s="8"/>
      <c r="F71" s="7"/>
      <c r="G71" s="7"/>
      <c r="H71" s="8"/>
    </row>
    <row r="72" spans="1:8" x14ac:dyDescent="0.2">
      <c r="A72" t="s">
        <v>12</v>
      </c>
      <c r="B72" s="13" t="s">
        <v>73</v>
      </c>
      <c r="C72" s="15">
        <v>60</v>
      </c>
      <c r="D72" s="8" t="e">
        <f>VLOOKUP(B72,'Ingredient master list'!$B$4:$B$577,2,FALSE())</f>
        <v>#REF!</v>
      </c>
      <c r="E72" s="8"/>
      <c r="F72" s="7"/>
      <c r="G72" s="7"/>
      <c r="H72" s="7"/>
    </row>
    <row r="73" spans="1:8" x14ac:dyDescent="0.2">
      <c r="A73" t="s">
        <v>12</v>
      </c>
      <c r="B73" s="13" t="s">
        <v>1</v>
      </c>
      <c r="C73" s="15">
        <v>110</v>
      </c>
      <c r="D73" s="8" t="e">
        <f>VLOOKUP(B73,'Ingredient master list'!$B$4:$B$577,2,FALSE())</f>
        <v>#REF!</v>
      </c>
      <c r="E73" s="8"/>
      <c r="F73" s="7"/>
      <c r="G73" s="7"/>
      <c r="H73" s="9"/>
    </row>
    <row r="74" spans="1:8" x14ac:dyDescent="0.2">
      <c r="A74" t="s">
        <v>12</v>
      </c>
      <c r="B74" s="13" t="s">
        <v>74</v>
      </c>
      <c r="C74" s="15">
        <v>0.25</v>
      </c>
      <c r="D74" s="8" t="e">
        <f>VLOOKUP(B74,'Ingredient master list'!$B$4:$B$577,2,FALSE())</f>
        <v>#REF!</v>
      </c>
      <c r="E74" s="8"/>
      <c r="F74" s="7"/>
      <c r="G74" s="7"/>
      <c r="H74" s="12"/>
    </row>
    <row r="75" spans="1:8" x14ac:dyDescent="0.2">
      <c r="A75" t="s">
        <v>12</v>
      </c>
      <c r="B75" s="13" t="s">
        <v>75</v>
      </c>
      <c r="C75" s="22">
        <v>0.25</v>
      </c>
      <c r="D75" s="8" t="e">
        <f>VLOOKUP(B75,'Ingredient master list'!$B$4:$B$577,2,FALSE())</f>
        <v>#REF!</v>
      </c>
      <c r="E75" s="8"/>
      <c r="F75" s="7"/>
      <c r="G75" s="7"/>
      <c r="H75" s="7"/>
    </row>
    <row r="76" spans="1:8" x14ac:dyDescent="0.2">
      <c r="A76" t="s">
        <v>12</v>
      </c>
      <c r="B76" s="13" t="s">
        <v>76</v>
      </c>
      <c r="C76" s="22">
        <v>2.2000000000000002</v>
      </c>
      <c r="D76" s="8" t="e">
        <f>VLOOKUP(B76,'Ingredient master list'!$B$4:$B$577,2,FALSE())</f>
        <v>#REF!</v>
      </c>
      <c r="E76" s="8"/>
      <c r="F76" s="7"/>
      <c r="G76" s="7"/>
      <c r="H76" s="7"/>
    </row>
    <row r="77" spans="1:8" x14ac:dyDescent="0.2">
      <c r="A77" t="s">
        <v>12</v>
      </c>
      <c r="B77" s="13" t="s">
        <v>77</v>
      </c>
      <c r="C77" s="22">
        <v>0.2</v>
      </c>
      <c r="D77" s="8" t="e">
        <f>VLOOKUP(B77,'Ingredient master list'!$B$4:$B$577,2,FALSE())</f>
        <v>#REF!</v>
      </c>
      <c r="E77" s="8"/>
    </row>
    <row r="78" spans="1:8" x14ac:dyDescent="0.2">
      <c r="A78" t="s">
        <v>12</v>
      </c>
      <c r="B78" s="13" t="s">
        <v>78</v>
      </c>
      <c r="C78" s="22">
        <v>0.8</v>
      </c>
      <c r="D78" s="8" t="e">
        <f>VLOOKUP(B78,'Ingredient master list'!$B$4:$B$577,2,FALSE())</f>
        <v>#REF!</v>
      </c>
      <c r="E78" s="8"/>
    </row>
    <row r="79" spans="1:8" x14ac:dyDescent="0.2">
      <c r="A79" t="s">
        <v>12</v>
      </c>
      <c r="B79" s="13" t="s">
        <v>14</v>
      </c>
      <c r="C79" s="22">
        <v>0.5</v>
      </c>
      <c r="D79" s="8" t="e">
        <f>VLOOKUP(B79,'Ingredient master list'!$B$4:$B$577,2,FALSE())</f>
        <v>#REF!</v>
      </c>
      <c r="E79" s="8"/>
    </row>
    <row r="81" spans="1:8" ht="19" x14ac:dyDescent="0.25">
      <c r="A81" t="s">
        <v>8</v>
      </c>
      <c r="B81" s="21" t="s">
        <v>93</v>
      </c>
      <c r="C81" s="7"/>
      <c r="D81" s="8"/>
      <c r="E81" s="7"/>
      <c r="F81" s="7"/>
      <c r="G81" s="7"/>
      <c r="H81" s="7"/>
    </row>
    <row r="82" spans="1:8" x14ac:dyDescent="0.2">
      <c r="B82" s="7"/>
      <c r="C82" s="7"/>
      <c r="D82" s="8"/>
      <c r="E82" s="7"/>
      <c r="F82" s="7"/>
      <c r="G82" s="7"/>
      <c r="H82" s="7"/>
    </row>
    <row r="83" spans="1:8" x14ac:dyDescent="0.2">
      <c r="B83" s="9" t="s">
        <v>9</v>
      </c>
      <c r="C83" s="9" t="s">
        <v>10</v>
      </c>
      <c r="D83" s="10" t="s">
        <v>11</v>
      </c>
      <c r="E83" s="9"/>
      <c r="F83" s="9"/>
      <c r="G83" s="9"/>
      <c r="H83" s="9"/>
    </row>
    <row r="84" spans="1:8" x14ac:dyDescent="0.2">
      <c r="A84" t="s">
        <v>12</v>
      </c>
      <c r="B84" s="13" t="s">
        <v>94</v>
      </c>
      <c r="C84" s="15">
        <v>50</v>
      </c>
      <c r="D84" s="8" t="e">
        <f>VLOOKUP(B84,'Ingredient master list'!$B$4:$B$577,2,FALSE())</f>
        <v>#REF!</v>
      </c>
      <c r="E84" s="8"/>
      <c r="F84" s="7"/>
      <c r="G84" s="7"/>
      <c r="H84" s="8"/>
    </row>
    <row r="85" spans="1:8" x14ac:dyDescent="0.2">
      <c r="A85" t="s">
        <v>12</v>
      </c>
      <c r="B85" s="13" t="s">
        <v>2</v>
      </c>
      <c r="C85" s="15">
        <v>40</v>
      </c>
      <c r="D85" s="8" t="e">
        <f>VLOOKUP(B85,'Ingredient master list'!$B$4:$B$577,2,FALSE())</f>
        <v>#REF!</v>
      </c>
      <c r="E85" s="8"/>
      <c r="F85" s="7"/>
      <c r="G85" s="7"/>
      <c r="H85" s="7"/>
    </row>
    <row r="86" spans="1:8" x14ac:dyDescent="0.2">
      <c r="A86" t="s">
        <v>12</v>
      </c>
      <c r="B86" s="13" t="s">
        <v>20</v>
      </c>
      <c r="C86" s="15">
        <v>95</v>
      </c>
      <c r="D86" s="8" t="e">
        <f>VLOOKUP(B86,'Ingredient master list'!$B$4:$B$577,2,FALSE())</f>
        <v>#REF!</v>
      </c>
      <c r="E86" s="8"/>
      <c r="F86" s="7"/>
      <c r="G86" s="7"/>
      <c r="H86" s="9"/>
    </row>
    <row r="87" spans="1:8" x14ac:dyDescent="0.2">
      <c r="A87" t="s">
        <v>12</v>
      </c>
      <c r="B87" s="13" t="s">
        <v>22</v>
      </c>
      <c r="C87" s="15">
        <v>1.2</v>
      </c>
      <c r="D87" s="8" t="e">
        <f>VLOOKUP(B87,'Ingredient master list'!$B$4:$B$577,2,FALSE())</f>
        <v>#REF!</v>
      </c>
      <c r="E87" s="8"/>
      <c r="F87" s="7"/>
      <c r="G87" s="7"/>
      <c r="H87" s="12"/>
    </row>
    <row r="88" spans="1:8" x14ac:dyDescent="0.2">
      <c r="A88" t="s">
        <v>12</v>
      </c>
      <c r="B88" s="13" t="s">
        <v>82</v>
      </c>
      <c r="C88" s="22">
        <v>1.2</v>
      </c>
      <c r="D88" s="8" t="e">
        <f>VLOOKUP(B88,'Ingredient master list'!$B$4:$B$577,2,FALSE())</f>
        <v>#REF!</v>
      </c>
      <c r="E88" s="8"/>
      <c r="F88" s="7"/>
      <c r="G88" s="7"/>
      <c r="H88" s="7"/>
    </row>
    <row r="89" spans="1:8" x14ac:dyDescent="0.2">
      <c r="A89" t="s">
        <v>12</v>
      </c>
      <c r="B89" s="13" t="s">
        <v>16</v>
      </c>
      <c r="C89" s="22">
        <v>2.2000000000000002</v>
      </c>
      <c r="D89" s="8" t="e">
        <f>VLOOKUP(B89,'Ingredient master list'!$B$4:$B$577,2,FALSE())</f>
        <v>#REF!</v>
      </c>
      <c r="E89" s="8"/>
      <c r="F89" s="7"/>
      <c r="G89" s="7"/>
      <c r="H89" s="7"/>
    </row>
    <row r="90" spans="1:8" x14ac:dyDescent="0.2">
      <c r="A90" t="s">
        <v>12</v>
      </c>
      <c r="B90" s="13" t="s">
        <v>64</v>
      </c>
      <c r="C90" s="22">
        <v>0.2</v>
      </c>
      <c r="D90" s="8" t="e">
        <f>VLOOKUP(B90,'Ingredient master list'!$B$4:$B$577,2,FALSE())</f>
        <v>#REF!</v>
      </c>
      <c r="E90" s="8"/>
    </row>
    <row r="91" spans="1:8" x14ac:dyDescent="0.2">
      <c r="A91" t="s">
        <v>12</v>
      </c>
      <c r="B91" s="13" t="s">
        <v>95</v>
      </c>
      <c r="C91" s="22">
        <v>0.8</v>
      </c>
      <c r="D91" s="8" t="e">
        <f>VLOOKUP(B91,'Ingredient master list'!$B$4:$B$577,2,FALSE())</f>
        <v>#REF!</v>
      </c>
      <c r="E91" s="8"/>
    </row>
    <row r="92" spans="1:8" x14ac:dyDescent="0.2">
      <c r="B92" s="13"/>
      <c r="C92" s="22"/>
      <c r="D92" s="8"/>
      <c r="E92" s="8"/>
    </row>
    <row r="93" spans="1:8" ht="19" x14ac:dyDescent="0.25">
      <c r="A93" t="s">
        <v>8</v>
      </c>
      <c r="B93" s="21" t="s">
        <v>96</v>
      </c>
      <c r="C93" s="7"/>
      <c r="D93" s="8"/>
      <c r="E93" s="7"/>
      <c r="F93" s="7"/>
      <c r="G93" s="7"/>
      <c r="H93" s="7"/>
    </row>
    <row r="94" spans="1:8" x14ac:dyDescent="0.2">
      <c r="B94" s="7"/>
      <c r="C94" s="7"/>
      <c r="D94" s="8"/>
      <c r="E94" s="7"/>
      <c r="F94" s="7"/>
      <c r="G94" s="7"/>
      <c r="H94" s="7"/>
    </row>
    <row r="95" spans="1:8" x14ac:dyDescent="0.2">
      <c r="B95" s="9" t="s">
        <v>9</v>
      </c>
      <c r="C95" s="9" t="s">
        <v>10</v>
      </c>
      <c r="D95" s="10" t="s">
        <v>11</v>
      </c>
      <c r="E95" s="9"/>
      <c r="F95" s="9"/>
      <c r="G95" s="9"/>
      <c r="H95" s="9"/>
    </row>
    <row r="96" spans="1:8" x14ac:dyDescent="0.2">
      <c r="A96" t="s">
        <v>12</v>
      </c>
      <c r="B96" s="13" t="s">
        <v>73</v>
      </c>
      <c r="C96" s="15">
        <v>40</v>
      </c>
      <c r="D96" s="8" t="e">
        <f>VLOOKUP(B96,'Ingredient master list'!$B$4:$B$577,2,FALSE())</f>
        <v>#REF!</v>
      </c>
      <c r="E96" s="8"/>
      <c r="F96" s="7"/>
      <c r="G96" s="7"/>
      <c r="H96" s="8"/>
    </row>
    <row r="97" spans="1:8" x14ac:dyDescent="0.2">
      <c r="A97" t="s">
        <v>12</v>
      </c>
      <c r="B97" s="13" t="s">
        <v>31</v>
      </c>
      <c r="C97" s="15">
        <v>15</v>
      </c>
      <c r="D97" s="8" t="e">
        <f>VLOOKUP(B97,'Ingredient master list'!$B$4:$B$577,2,FALSE())</f>
        <v>#REF!</v>
      </c>
      <c r="E97" s="8"/>
      <c r="F97" s="7"/>
      <c r="G97" s="7"/>
      <c r="H97" s="7"/>
    </row>
    <row r="98" spans="1:8" x14ac:dyDescent="0.2">
      <c r="A98" t="s">
        <v>12</v>
      </c>
      <c r="B98" s="13" t="s">
        <v>30</v>
      </c>
      <c r="C98" s="15">
        <v>30</v>
      </c>
      <c r="D98" s="8" t="e">
        <f>VLOOKUP(B98,'Ingredient master list'!$B$4:$B$577,2,FALSE())</f>
        <v>#REF!</v>
      </c>
      <c r="E98" s="8"/>
      <c r="F98" s="7"/>
      <c r="G98" s="7"/>
      <c r="H98" s="9"/>
    </row>
    <row r="99" spans="1:8" x14ac:dyDescent="0.2">
      <c r="A99" t="s">
        <v>12</v>
      </c>
      <c r="B99" s="13" t="s">
        <v>97</v>
      </c>
      <c r="C99" s="15">
        <v>45</v>
      </c>
      <c r="D99" s="8" t="e">
        <f>VLOOKUP(B99,'Ingredient master list'!$B$4:$B$577,2,FALSE())</f>
        <v>#REF!</v>
      </c>
      <c r="E99" s="8"/>
      <c r="F99" s="7"/>
      <c r="G99" s="7"/>
      <c r="H99" s="12"/>
    </row>
    <row r="100" spans="1:8" x14ac:dyDescent="0.2">
      <c r="A100" t="s">
        <v>12</v>
      </c>
      <c r="B100" s="13" t="s">
        <v>66</v>
      </c>
      <c r="C100" s="22">
        <v>80</v>
      </c>
      <c r="D100" s="8" t="e">
        <f>VLOOKUP(B100,'Ingredient master list'!$B$4:$B$577,2,FALSE())</f>
        <v>#REF!</v>
      </c>
      <c r="E100" s="8"/>
      <c r="F100" s="7"/>
      <c r="G100" s="7"/>
      <c r="H100" s="7"/>
    </row>
    <row r="101" spans="1:8" x14ac:dyDescent="0.2">
      <c r="A101" t="s">
        <v>12</v>
      </c>
      <c r="B101" s="13" t="s">
        <v>70</v>
      </c>
      <c r="C101" s="22">
        <v>40</v>
      </c>
      <c r="D101" s="8" t="e">
        <f>VLOOKUP(B101,'Ingredient master list'!$B$4:$B$577,2,FALSE())</f>
        <v>#REF!</v>
      </c>
      <c r="E101" s="8"/>
      <c r="F101" s="7"/>
      <c r="G101" s="7"/>
      <c r="H101" s="7"/>
    </row>
    <row r="102" spans="1:8" x14ac:dyDescent="0.2">
      <c r="A102" t="s">
        <v>12</v>
      </c>
      <c r="B102" s="13" t="s">
        <v>42</v>
      </c>
      <c r="C102" s="22">
        <v>50</v>
      </c>
      <c r="D102" s="8" t="e">
        <f>VLOOKUP(B102,'Ingredient master list'!$B$4:$B$577,2,FALSE())</f>
        <v>#REF!</v>
      </c>
      <c r="E102" s="8"/>
    </row>
    <row r="103" spans="1:8" x14ac:dyDescent="0.2">
      <c r="A103" t="s">
        <v>12</v>
      </c>
      <c r="B103" s="13" t="s">
        <v>98</v>
      </c>
      <c r="C103" s="22">
        <v>1</v>
      </c>
      <c r="D103" s="8" t="e">
        <f>VLOOKUP(B103,'Ingredient master list'!$B$4:$B$577,2,FALSE())</f>
        <v>#REF!</v>
      </c>
      <c r="E103" s="8"/>
    </row>
    <row r="104" spans="1:8" x14ac:dyDescent="0.2">
      <c r="A104" t="s">
        <v>12</v>
      </c>
      <c r="B104" s="13" t="s">
        <v>99</v>
      </c>
      <c r="C104" s="22">
        <v>1.5</v>
      </c>
      <c r="D104" s="8" t="e">
        <f>VLOOKUP(B104,'Ingredient master list'!$B$4:$B$577,2,FALSE())</f>
        <v>#REF!</v>
      </c>
      <c r="E104" s="8"/>
    </row>
    <row r="106" spans="1:8" ht="19" x14ac:dyDescent="0.25">
      <c r="A106" t="s">
        <v>8</v>
      </c>
      <c r="B106" s="21" t="s">
        <v>108</v>
      </c>
      <c r="C106" s="7"/>
      <c r="D106" s="8"/>
      <c r="E106" s="7"/>
      <c r="F106" s="7"/>
      <c r="G106" s="7"/>
      <c r="H106" s="7"/>
    </row>
    <row r="107" spans="1:8" x14ac:dyDescent="0.2">
      <c r="B107" s="7"/>
      <c r="C107" s="7"/>
      <c r="D107" s="8"/>
      <c r="E107" s="7"/>
      <c r="F107" s="7"/>
      <c r="G107" s="7"/>
      <c r="H107" s="7"/>
    </row>
    <row r="108" spans="1:8" x14ac:dyDescent="0.2">
      <c r="B108" s="9" t="s">
        <v>9</v>
      </c>
      <c r="C108" s="9" t="s">
        <v>10</v>
      </c>
      <c r="D108" s="10" t="s">
        <v>11</v>
      </c>
      <c r="E108" s="9"/>
      <c r="F108" s="9"/>
      <c r="G108" s="9"/>
      <c r="H108" s="9"/>
    </row>
    <row r="109" spans="1:8" x14ac:dyDescent="0.2">
      <c r="A109" t="s">
        <v>12</v>
      </c>
      <c r="B109" s="13" t="s">
        <v>27</v>
      </c>
      <c r="C109" s="15">
        <v>80</v>
      </c>
      <c r="D109" s="8" t="e">
        <f>VLOOKUP(B109,'Ingredient master list'!$B$4:$B$577,2,FALSE())</f>
        <v>#REF!</v>
      </c>
      <c r="E109" s="8"/>
      <c r="F109" s="7"/>
      <c r="G109" s="7"/>
      <c r="H109" s="8"/>
    </row>
    <row r="110" spans="1:8" x14ac:dyDescent="0.2">
      <c r="A110" t="s">
        <v>12</v>
      </c>
      <c r="B110" s="13" t="s">
        <v>109</v>
      </c>
      <c r="C110" s="15">
        <v>80</v>
      </c>
      <c r="D110" s="8" t="e">
        <f>VLOOKUP(B110,'Ingredient master list'!$B$4:$B$577,2,FALSE())</f>
        <v>#REF!</v>
      </c>
      <c r="E110" s="8"/>
      <c r="F110" s="7"/>
      <c r="G110" s="7"/>
      <c r="H110" s="7"/>
    </row>
    <row r="111" spans="1:8" x14ac:dyDescent="0.2">
      <c r="A111" t="s">
        <v>12</v>
      </c>
      <c r="B111" s="13" t="s">
        <v>28</v>
      </c>
      <c r="C111" s="15">
        <v>60</v>
      </c>
      <c r="D111" s="8" t="e">
        <f>VLOOKUP(B111,'Ingredient master list'!$B$4:$B$577,2,FALSE())</f>
        <v>#REF!</v>
      </c>
      <c r="E111" s="8"/>
      <c r="F111" s="7"/>
      <c r="G111" s="7"/>
      <c r="H111" s="9"/>
    </row>
    <row r="112" spans="1:8" x14ac:dyDescent="0.2">
      <c r="A112" t="s">
        <v>12</v>
      </c>
      <c r="B112" s="13" t="s">
        <v>34</v>
      </c>
      <c r="C112" s="15">
        <v>40</v>
      </c>
      <c r="D112" s="8" t="e">
        <f>VLOOKUP(B112,'Ingredient master list'!$B$4:$B$577,2,FALSE())</f>
        <v>#REF!</v>
      </c>
      <c r="E112" s="8"/>
      <c r="F112" s="7"/>
      <c r="G112" s="7"/>
      <c r="H112" s="12"/>
    </row>
    <row r="113" spans="1:8" x14ac:dyDescent="0.2">
      <c r="A113" t="s">
        <v>12</v>
      </c>
      <c r="B113" s="13" t="s">
        <v>77</v>
      </c>
      <c r="C113" s="22">
        <v>5</v>
      </c>
      <c r="D113" s="8" t="e">
        <f>VLOOKUP(B113,'Ingredient master list'!$B$4:$B$577,2,FALSE())</f>
        <v>#REF!</v>
      </c>
      <c r="E113" s="8"/>
      <c r="F113" s="7"/>
      <c r="G113" s="7"/>
      <c r="H113" s="7"/>
    </row>
    <row r="114" spans="1:8" x14ac:dyDescent="0.2">
      <c r="A114" t="s">
        <v>12</v>
      </c>
      <c r="B114" s="13" t="s">
        <v>14</v>
      </c>
      <c r="C114" s="22">
        <v>4</v>
      </c>
      <c r="D114" s="8" t="e">
        <f>VLOOKUP(B114,'Ingredient master list'!$B$4:$B$577,2,FALSE())</f>
        <v>#REF!</v>
      </c>
      <c r="E114" s="8"/>
      <c r="F114" s="7"/>
      <c r="G114" s="7"/>
      <c r="H114" s="7"/>
    </row>
    <row r="115" spans="1:8" x14ac:dyDescent="0.2">
      <c r="A115" t="s">
        <v>12</v>
      </c>
      <c r="B115" s="13" t="s">
        <v>110</v>
      </c>
      <c r="C115" s="22">
        <v>15</v>
      </c>
      <c r="D115" s="8" t="e">
        <f>VLOOKUP(B115,'Ingredient master list'!$B$4:$B$577,2,FALSE())</f>
        <v>#REF!</v>
      </c>
      <c r="E115" s="8"/>
    </row>
    <row r="116" spans="1:8" x14ac:dyDescent="0.2">
      <c r="A116" t="s">
        <v>12</v>
      </c>
      <c r="B116" s="13" t="s">
        <v>64</v>
      </c>
      <c r="C116" s="22">
        <v>10</v>
      </c>
      <c r="D116" s="8" t="e">
        <f>VLOOKUP(B116,'Ingredient master list'!$B$4:$B$577,2,FALSE())</f>
        <v>#REF!</v>
      </c>
      <c r="E116" s="8"/>
    </row>
    <row r="118" spans="1:8" ht="19" x14ac:dyDescent="0.25">
      <c r="A118" t="s">
        <v>8</v>
      </c>
      <c r="B118" s="21" t="s">
        <v>100</v>
      </c>
      <c r="C118" s="7"/>
      <c r="D118" s="8"/>
      <c r="E118" s="7"/>
      <c r="F118" s="7"/>
      <c r="G118" s="7"/>
      <c r="H118" s="7"/>
    </row>
    <row r="119" spans="1:8" x14ac:dyDescent="0.2">
      <c r="B119" s="7"/>
      <c r="C119" s="7"/>
      <c r="D119" s="8"/>
      <c r="E119" s="7"/>
      <c r="F119" s="7"/>
      <c r="G119" s="7"/>
      <c r="H119" s="7"/>
    </row>
    <row r="120" spans="1:8" x14ac:dyDescent="0.2">
      <c r="B120" s="9" t="s">
        <v>9</v>
      </c>
      <c r="C120" s="9" t="s">
        <v>10</v>
      </c>
      <c r="D120" s="10" t="s">
        <v>11</v>
      </c>
      <c r="E120" s="9"/>
      <c r="F120" s="9"/>
      <c r="G120" s="9"/>
      <c r="H120" s="9"/>
    </row>
    <row r="121" spans="1:8" x14ac:dyDescent="0.2">
      <c r="A121" t="s">
        <v>12</v>
      </c>
      <c r="B121" s="13" t="s">
        <v>27</v>
      </c>
      <c r="C121" s="15">
        <v>300</v>
      </c>
      <c r="D121" s="8" t="e">
        <f>VLOOKUP(B121,'Ingredient master list'!$B$4:$B$577,2,FALSE())</f>
        <v>#REF!</v>
      </c>
      <c r="E121" s="8"/>
      <c r="F121" s="7"/>
      <c r="G121" s="7"/>
      <c r="H121" s="8"/>
    </row>
    <row r="122" spans="1:8" x14ac:dyDescent="0.2">
      <c r="A122" t="s">
        <v>12</v>
      </c>
      <c r="B122" s="13" t="s">
        <v>111</v>
      </c>
      <c r="C122" s="15">
        <v>40</v>
      </c>
      <c r="D122" s="8" t="e">
        <f>VLOOKUP(B122,'Ingredient master list'!$B$4:$B$577,2,FALSE())</f>
        <v>#REF!</v>
      </c>
      <c r="E122" s="8"/>
      <c r="F122" s="7"/>
      <c r="G122" s="7"/>
      <c r="H122" s="7"/>
    </row>
    <row r="123" spans="1:8" x14ac:dyDescent="0.2">
      <c r="A123" t="s">
        <v>12</v>
      </c>
      <c r="B123" s="13" t="s">
        <v>28</v>
      </c>
      <c r="C123" s="15">
        <v>30</v>
      </c>
      <c r="D123" s="8" t="e">
        <f>VLOOKUP(B123,'Ingredient master list'!$B$4:$B$577,2,FALSE())</f>
        <v>#REF!</v>
      </c>
      <c r="E123" s="8"/>
      <c r="F123" s="7"/>
      <c r="G123" s="7"/>
      <c r="H123" s="9"/>
    </row>
    <row r="124" spans="1:8" x14ac:dyDescent="0.2">
      <c r="A124" t="s">
        <v>12</v>
      </c>
      <c r="B124" s="13" t="s">
        <v>34</v>
      </c>
      <c r="C124" s="15">
        <v>20</v>
      </c>
      <c r="D124" s="8" t="e">
        <f>VLOOKUP(B124,'Ingredient master list'!$B$4:$B$577,2,FALSE())</f>
        <v>#REF!</v>
      </c>
      <c r="E124" s="8"/>
      <c r="F124" s="7"/>
      <c r="G124" s="7"/>
      <c r="H124" s="12"/>
    </row>
    <row r="125" spans="1:8" x14ac:dyDescent="0.2">
      <c r="A125" t="s">
        <v>12</v>
      </c>
      <c r="B125" s="13" t="s">
        <v>77</v>
      </c>
      <c r="C125" s="22">
        <v>4</v>
      </c>
      <c r="D125" s="8" t="e">
        <f>VLOOKUP(B125,'Ingredient master list'!$B$4:$B$577,2,FALSE())</f>
        <v>#REF!</v>
      </c>
      <c r="E125" s="8"/>
      <c r="F125" s="7"/>
      <c r="G125" s="7"/>
      <c r="H125" s="7"/>
    </row>
    <row r="126" spans="1:8" x14ac:dyDescent="0.2">
      <c r="A126" t="s">
        <v>12</v>
      </c>
      <c r="B126" s="13" t="s">
        <v>14</v>
      </c>
      <c r="C126" s="22">
        <v>2</v>
      </c>
      <c r="D126" s="8" t="e">
        <f>VLOOKUP(B126,'Ingredient master list'!$B$4:$B$577,2,FALSE())</f>
        <v>#REF!</v>
      </c>
      <c r="E126" s="8"/>
      <c r="F126" s="7"/>
      <c r="G126" s="7"/>
      <c r="H126" s="7"/>
    </row>
    <row r="127" spans="1:8" x14ac:dyDescent="0.2">
      <c r="A127" t="s">
        <v>12</v>
      </c>
      <c r="B127" s="13" t="s">
        <v>110</v>
      </c>
      <c r="C127" s="22">
        <v>10</v>
      </c>
      <c r="D127" s="8" t="e">
        <f>VLOOKUP(B127,'Ingredient master list'!$B$4:$B$577,2,FALSE())</f>
        <v>#REF!</v>
      </c>
      <c r="E127" s="8"/>
    </row>
    <row r="128" spans="1:8" x14ac:dyDescent="0.2">
      <c r="A128" t="s">
        <v>12</v>
      </c>
      <c r="B128" s="13" t="s">
        <v>64</v>
      </c>
      <c r="C128" s="22">
        <v>10</v>
      </c>
      <c r="D128" s="8" t="e">
        <f>VLOOKUP(B128,'Ingredient master list'!$B$4:$B$577,2,FALSE())</f>
        <v>#REF!</v>
      </c>
      <c r="E128" s="8"/>
    </row>
    <row r="129" spans="1:8" x14ac:dyDescent="0.2">
      <c r="A129" t="s">
        <v>12</v>
      </c>
      <c r="B129" s="13" t="s">
        <v>20</v>
      </c>
      <c r="C129" s="22">
        <v>100</v>
      </c>
      <c r="D129" s="8" t="e">
        <f>VLOOKUP(B129,'Ingredient master list'!$B$4:$B$577,2,FALSE())</f>
        <v>#REF!</v>
      </c>
      <c r="E129" s="8"/>
    </row>
    <row r="130" spans="1:8" x14ac:dyDescent="0.2">
      <c r="A130" t="s">
        <v>12</v>
      </c>
      <c r="B130" s="13" t="s">
        <v>2</v>
      </c>
      <c r="C130" s="22">
        <v>25</v>
      </c>
      <c r="D130" s="8" t="e">
        <f>VLOOKUP(B130,'Ingredient master list'!$B$4:$B$577,2,FALSE())</f>
        <v>#REF!</v>
      </c>
      <c r="E130" s="8"/>
    </row>
    <row r="131" spans="1:8" x14ac:dyDescent="0.2">
      <c r="A131" t="s">
        <v>12</v>
      </c>
      <c r="B131" s="13" t="s">
        <v>22</v>
      </c>
      <c r="C131" s="22">
        <v>15</v>
      </c>
      <c r="D131" s="8" t="e">
        <f>VLOOKUP(B131,'Ingredient master list'!$B$4:$B$577,2,FALSE())</f>
        <v>#REF!</v>
      </c>
      <c r="E131" s="8"/>
    </row>
    <row r="133" spans="1:8" ht="19" x14ac:dyDescent="0.25">
      <c r="A133" t="s">
        <v>8</v>
      </c>
      <c r="B133" s="21" t="s">
        <v>112</v>
      </c>
      <c r="C133" s="7"/>
      <c r="D133" s="8"/>
      <c r="E133" s="7"/>
      <c r="F133" s="7"/>
      <c r="G133" s="7"/>
      <c r="H133" s="7"/>
    </row>
    <row r="134" spans="1:8" x14ac:dyDescent="0.2">
      <c r="B134" s="7"/>
      <c r="C134" s="7"/>
      <c r="D134" s="8"/>
      <c r="E134" s="7"/>
      <c r="F134" s="7"/>
      <c r="G134" s="7"/>
      <c r="H134" s="7"/>
    </row>
    <row r="135" spans="1:8" x14ac:dyDescent="0.2">
      <c r="B135" s="9" t="s">
        <v>9</v>
      </c>
      <c r="C135" s="9" t="s">
        <v>10</v>
      </c>
      <c r="D135" s="10" t="s">
        <v>11</v>
      </c>
      <c r="E135" s="9"/>
      <c r="F135" s="9"/>
      <c r="G135" s="9"/>
      <c r="H135" s="9"/>
    </row>
    <row r="136" spans="1:8" x14ac:dyDescent="0.2">
      <c r="A136" t="s">
        <v>12</v>
      </c>
      <c r="B136" s="13" t="s">
        <v>27</v>
      </c>
      <c r="C136" s="15">
        <v>300</v>
      </c>
      <c r="D136" s="8" t="e">
        <f>VLOOKUP(B136,'Ingredient master list'!$B$4:$B$577,2,FALSE())</f>
        <v>#REF!</v>
      </c>
      <c r="E136" s="8"/>
      <c r="F136" s="7"/>
      <c r="G136" s="7"/>
      <c r="H136" s="8"/>
    </row>
    <row r="137" spans="1:8" x14ac:dyDescent="0.2">
      <c r="A137" t="s">
        <v>12</v>
      </c>
      <c r="B137" s="13" t="s">
        <v>64</v>
      </c>
      <c r="C137" s="15">
        <v>10</v>
      </c>
      <c r="D137" s="8" t="e">
        <f>VLOOKUP(B137,'Ingredient master list'!$B$4:$B$577,2,FALSE())</f>
        <v>#REF!</v>
      </c>
      <c r="E137" s="8"/>
      <c r="F137" s="7"/>
      <c r="G137" s="7"/>
      <c r="H137" s="7"/>
    </row>
    <row r="138" spans="1:8" x14ac:dyDescent="0.2">
      <c r="A138" t="s">
        <v>12</v>
      </c>
      <c r="B138" s="13" t="s">
        <v>30</v>
      </c>
      <c r="C138" s="15">
        <v>30</v>
      </c>
      <c r="D138" s="8" t="e">
        <f>VLOOKUP(B138,'Ingredient master list'!$B$4:$B$577,2,FALSE())</f>
        <v>#REF!</v>
      </c>
      <c r="E138" s="8"/>
      <c r="F138" s="7"/>
      <c r="G138" s="7"/>
      <c r="H138" s="9"/>
    </row>
    <row r="139" spans="1:8" x14ac:dyDescent="0.2">
      <c r="A139" t="s">
        <v>12</v>
      </c>
      <c r="B139" s="13" t="s">
        <v>113</v>
      </c>
      <c r="C139" s="15">
        <v>10</v>
      </c>
      <c r="D139" s="8" t="e">
        <f>VLOOKUP(B139,'Ingredient master list'!$B$4:$B$577,2,FALSE())</f>
        <v>#REF!</v>
      </c>
      <c r="E139" s="8"/>
      <c r="F139" s="7"/>
      <c r="G139" s="7"/>
      <c r="H139" s="12"/>
    </row>
    <row r="140" spans="1:8" x14ac:dyDescent="0.2">
      <c r="A140" t="s">
        <v>12</v>
      </c>
      <c r="B140" s="13" t="s">
        <v>114</v>
      </c>
      <c r="C140" s="22">
        <v>15</v>
      </c>
      <c r="D140" s="8" t="e">
        <f>VLOOKUP(B140,'Ingredient master list'!$B$4:$B$577,2,FALSE())</f>
        <v>#REF!</v>
      </c>
      <c r="E140" s="8"/>
      <c r="F140" s="7"/>
      <c r="G140" s="7"/>
      <c r="H140" s="7"/>
    </row>
    <row r="141" spans="1:8" x14ac:dyDescent="0.2">
      <c r="A141" t="s">
        <v>12</v>
      </c>
      <c r="B141" s="13" t="s">
        <v>14</v>
      </c>
      <c r="C141" s="22">
        <v>2</v>
      </c>
      <c r="D141" s="8" t="e">
        <f>VLOOKUP(B141,'Ingredient master list'!$B$4:$B$577,2,FALSE())</f>
        <v>#REF!</v>
      </c>
      <c r="E141" s="8"/>
      <c r="F141" s="7"/>
      <c r="G141" s="7"/>
      <c r="H141" s="7"/>
    </row>
    <row r="142" spans="1:8" x14ac:dyDescent="0.2">
      <c r="A142" t="s">
        <v>12</v>
      </c>
      <c r="B142" s="13" t="s">
        <v>31</v>
      </c>
      <c r="C142" s="22">
        <v>15</v>
      </c>
      <c r="D142" s="8" t="e">
        <f>VLOOKUP(B142,'Ingredient master list'!$B$4:$B$577,2,FALSE())</f>
        <v>#REF!</v>
      </c>
      <c r="E142" s="8"/>
    </row>
    <row r="143" spans="1:8" x14ac:dyDescent="0.2">
      <c r="A143" t="s">
        <v>12</v>
      </c>
      <c r="B143" s="13" t="s">
        <v>34</v>
      </c>
      <c r="C143" s="22">
        <v>100</v>
      </c>
      <c r="D143" s="8" t="e">
        <f>VLOOKUP(B143,'Ingredient master list'!$B$4:$B$577,2,FALSE())</f>
        <v>#REF!</v>
      </c>
      <c r="E143" s="8"/>
    </row>
    <row r="144" spans="1:8" x14ac:dyDescent="0.2">
      <c r="A144" t="s">
        <v>12</v>
      </c>
      <c r="B144" s="13" t="s">
        <v>29</v>
      </c>
      <c r="C144" s="22">
        <v>20</v>
      </c>
      <c r="D144" s="8" t="e">
        <f>VLOOKUP(B144,'Ingredient master list'!$B$4:$B$577,2,FALSE())</f>
        <v>#REF!</v>
      </c>
      <c r="E144" s="8"/>
    </row>
    <row r="145" spans="1:8" x14ac:dyDescent="0.2">
      <c r="A145" t="s">
        <v>12</v>
      </c>
      <c r="B145" s="13" t="s">
        <v>73</v>
      </c>
      <c r="C145" s="22">
        <v>120</v>
      </c>
      <c r="D145" s="8" t="e">
        <f>VLOOKUP(B145,'Ingredient master list'!$B$4:$B$577,2,FALSE())</f>
        <v>#REF!</v>
      </c>
      <c r="E145" s="8"/>
    </row>
    <row r="146" spans="1:8" x14ac:dyDescent="0.2">
      <c r="A146" t="s">
        <v>12</v>
      </c>
      <c r="B146" s="13" t="s">
        <v>36</v>
      </c>
      <c r="C146" s="22">
        <v>0.3</v>
      </c>
      <c r="D146" s="8" t="e">
        <f>VLOOKUP(B146,'Ingredient master list'!$B$4:$B$577,2,FALSE())</f>
        <v>#REF!</v>
      </c>
      <c r="E146" s="8"/>
    </row>
    <row r="148" spans="1:8" ht="19" x14ac:dyDescent="0.25">
      <c r="A148" t="s">
        <v>8</v>
      </c>
      <c r="B148" s="21" t="s">
        <v>115</v>
      </c>
      <c r="C148" s="7"/>
      <c r="D148" s="8"/>
      <c r="E148" s="7"/>
    </row>
    <row r="149" spans="1:8" x14ac:dyDescent="0.2">
      <c r="B149" s="7"/>
      <c r="C149" s="7"/>
      <c r="D149" s="8"/>
      <c r="E149" s="7"/>
    </row>
    <row r="150" spans="1:8" x14ac:dyDescent="0.2">
      <c r="B150" s="9" t="s">
        <v>9</v>
      </c>
      <c r="C150" s="9" t="s">
        <v>10</v>
      </c>
      <c r="D150" s="10" t="s">
        <v>11</v>
      </c>
      <c r="E150" s="9"/>
      <c r="H150" s="9"/>
    </row>
    <row r="151" spans="1:8" x14ac:dyDescent="0.2">
      <c r="A151" t="s">
        <v>12</v>
      </c>
      <c r="B151" s="13" t="s">
        <v>116</v>
      </c>
      <c r="C151" s="15">
        <v>100</v>
      </c>
      <c r="D151" s="8" t="e">
        <f>VLOOKUP(B151,'Ingredient master list'!$B$4:$B$577,2,FALSE())</f>
        <v>#REF!</v>
      </c>
      <c r="E151" s="8"/>
      <c r="H151" s="8"/>
    </row>
    <row r="152" spans="1:8" x14ac:dyDescent="0.2">
      <c r="A152" t="s">
        <v>12</v>
      </c>
      <c r="B152" s="13" t="s">
        <v>117</v>
      </c>
      <c r="C152" s="15">
        <v>100</v>
      </c>
      <c r="D152" s="8" t="e">
        <f>VLOOKUP(B152,'Ingredient master list'!$B$4:$B$577,2,FALSE())</f>
        <v>#REF!</v>
      </c>
      <c r="E152" s="8"/>
      <c r="H152" s="7"/>
    </row>
    <row r="153" spans="1:8" x14ac:dyDescent="0.2">
      <c r="A153" t="s">
        <v>12</v>
      </c>
      <c r="B153" s="13" t="s">
        <v>34</v>
      </c>
      <c r="C153" s="15">
        <v>20</v>
      </c>
      <c r="D153" s="8" t="e">
        <f>VLOOKUP(B153,'Ingredient master list'!$B$4:$B$577,2,FALSE())</f>
        <v>#REF!</v>
      </c>
      <c r="E153" s="8"/>
      <c r="H153" s="9"/>
    </row>
    <row r="154" spans="1:8" x14ac:dyDescent="0.2">
      <c r="A154" t="s">
        <v>12</v>
      </c>
      <c r="B154" s="13" t="s">
        <v>118</v>
      </c>
      <c r="C154" s="15">
        <v>2</v>
      </c>
      <c r="D154" s="8" t="e">
        <f>VLOOKUP(B154,'Ingredient master list'!$B$4:$B$577,2,FALSE())</f>
        <v>#REF!</v>
      </c>
      <c r="E154" s="8"/>
      <c r="H154" s="12"/>
    </row>
    <row r="155" spans="1:8" x14ac:dyDescent="0.2">
      <c r="A155" t="s">
        <v>12</v>
      </c>
      <c r="B155" s="13" t="s">
        <v>42</v>
      </c>
      <c r="C155" s="22">
        <v>70</v>
      </c>
      <c r="D155" s="8" t="e">
        <f>VLOOKUP(B155,'Ingredient master list'!$B$4:$B$577,2,FALSE())</f>
        <v>#REF!</v>
      </c>
      <c r="E155" s="8"/>
    </row>
    <row r="156" spans="1:8" x14ac:dyDescent="0.2">
      <c r="A156" t="s">
        <v>12</v>
      </c>
      <c r="B156" s="13" t="s">
        <v>71</v>
      </c>
      <c r="C156" s="22">
        <v>70</v>
      </c>
      <c r="D156" s="8" t="e">
        <f>VLOOKUP(B156,'Ingredient master list'!$B$4:$B$577,2,FALSE())</f>
        <v>#REF!</v>
      </c>
      <c r="E156" s="8"/>
    </row>
    <row r="157" spans="1:8" x14ac:dyDescent="0.2">
      <c r="A157" t="s">
        <v>12</v>
      </c>
      <c r="B157" s="13" t="s">
        <v>24</v>
      </c>
      <c r="C157" s="22">
        <v>30</v>
      </c>
      <c r="D157" s="8" t="e">
        <f>VLOOKUP(B157,'Ingredient master list'!$B$4:$B$577,2,FALSE())</f>
        <v>#REF!</v>
      </c>
      <c r="E157" s="8"/>
    </row>
    <row r="158" spans="1:8" x14ac:dyDescent="0.2">
      <c r="A158" t="s">
        <v>12</v>
      </c>
      <c r="B158" s="13" t="s">
        <v>14</v>
      </c>
      <c r="C158" s="22">
        <v>5</v>
      </c>
      <c r="D158" s="8" t="e">
        <f>VLOOKUP(B158,'Ingredient master list'!$B$4:$B$577,2,FALSE())</f>
        <v>#REF!</v>
      </c>
      <c r="E158" s="8"/>
    </row>
    <row r="159" spans="1:8" x14ac:dyDescent="0.2">
      <c r="A159" t="s">
        <v>12</v>
      </c>
      <c r="B159" s="13" t="s">
        <v>119</v>
      </c>
      <c r="C159" s="22">
        <v>50</v>
      </c>
      <c r="D159" s="8" t="e">
        <f>VLOOKUP(B159,'Ingredient master list'!$B$4:$B$577,2,FALSE())</f>
        <v>#REF!</v>
      </c>
      <c r="E159" s="8"/>
    </row>
    <row r="160" spans="1:8" x14ac:dyDescent="0.2">
      <c r="B160" s="13"/>
      <c r="C160" s="22"/>
      <c r="D160" s="8"/>
      <c r="E160" s="8"/>
    </row>
    <row r="161" spans="1:5" ht="19" x14ac:dyDescent="0.25">
      <c r="A161" t="s">
        <v>8</v>
      </c>
      <c r="B161" s="21" t="s">
        <v>120</v>
      </c>
      <c r="C161" s="7"/>
      <c r="D161" s="8"/>
      <c r="E161" s="7"/>
    </row>
    <row r="162" spans="1:5" x14ac:dyDescent="0.2">
      <c r="B162" s="7"/>
      <c r="C162" s="7"/>
      <c r="D162" s="8"/>
      <c r="E162" s="7"/>
    </row>
    <row r="163" spans="1:5" x14ac:dyDescent="0.2">
      <c r="B163" s="9" t="s">
        <v>9</v>
      </c>
      <c r="C163" s="9" t="s">
        <v>10</v>
      </c>
      <c r="D163" s="10" t="s">
        <v>11</v>
      </c>
      <c r="E163" s="9"/>
    </row>
    <row r="164" spans="1:5" x14ac:dyDescent="0.2">
      <c r="A164" t="s">
        <v>12</v>
      </c>
      <c r="B164" s="13" t="s">
        <v>116</v>
      </c>
      <c r="C164" s="15">
        <v>125</v>
      </c>
      <c r="D164" s="8" t="e">
        <f>VLOOKUP(B164,'Ingredient master list'!$B$4:$B$577,2,FALSE())</f>
        <v>#REF!</v>
      </c>
      <c r="E164" s="8"/>
    </row>
    <row r="165" spans="1:5" x14ac:dyDescent="0.2">
      <c r="A165" t="s">
        <v>12</v>
      </c>
      <c r="B165" s="13" t="s">
        <v>71</v>
      </c>
      <c r="C165" s="15">
        <v>70</v>
      </c>
      <c r="D165" s="8" t="e">
        <f>VLOOKUP(B165,'Ingredient master list'!$B$4:$B$577,2,FALSE())</f>
        <v>#REF!</v>
      </c>
      <c r="E165" s="8"/>
    </row>
    <row r="166" spans="1:5" x14ac:dyDescent="0.2">
      <c r="A166" t="s">
        <v>12</v>
      </c>
      <c r="B166" s="13" t="s">
        <v>64</v>
      </c>
      <c r="C166" s="15">
        <v>30</v>
      </c>
      <c r="D166" s="8" t="e">
        <f>VLOOKUP(B166,'Ingredient master list'!$B$4:$B$577,2,FALSE())</f>
        <v>#REF!</v>
      </c>
      <c r="E166" s="8"/>
    </row>
    <row r="167" spans="1:5" x14ac:dyDescent="0.2">
      <c r="A167" t="s">
        <v>12</v>
      </c>
      <c r="B167" s="13" t="s">
        <v>14</v>
      </c>
      <c r="C167" s="15">
        <v>5</v>
      </c>
      <c r="D167" s="8" t="e">
        <f>VLOOKUP(B167,'Ingredient master list'!$B$4:$B$577,2,FALSE())</f>
        <v>#REF!</v>
      </c>
      <c r="E167" s="8"/>
    </row>
    <row r="168" spans="1:5" x14ac:dyDescent="0.2">
      <c r="A168" t="s">
        <v>12</v>
      </c>
      <c r="B168" s="13" t="s">
        <v>121</v>
      </c>
      <c r="C168" s="22">
        <v>20</v>
      </c>
      <c r="D168" s="8" t="e">
        <f>VLOOKUP(B168,'Ingredient master list'!$B$4:$B$577,2,FALSE())</f>
        <v>#REF!</v>
      </c>
      <c r="E168" s="8"/>
    </row>
    <row r="169" spans="1:5" x14ac:dyDescent="0.2">
      <c r="A169" t="s">
        <v>12</v>
      </c>
      <c r="B169" s="13" t="s">
        <v>90</v>
      </c>
      <c r="C169" s="22">
        <v>5</v>
      </c>
      <c r="D169" s="8" t="e">
        <f>VLOOKUP(B169,'Ingredient master list'!$B$4:$B$577,2,FALSE())</f>
        <v>#REF!</v>
      </c>
      <c r="E169" s="8"/>
    </row>
    <row r="170" spans="1:5" x14ac:dyDescent="0.2">
      <c r="A170" t="s">
        <v>12</v>
      </c>
      <c r="B170" s="13" t="s">
        <v>42</v>
      </c>
      <c r="C170" s="22">
        <v>70</v>
      </c>
      <c r="D170" s="8" t="e">
        <f>VLOOKUP(B170,'Ingredient master list'!$B$4:$B$577,2,FALSE())</f>
        <v>#REF!</v>
      </c>
      <c r="E170" s="8"/>
    </row>
    <row r="171" spans="1:5" x14ac:dyDescent="0.2">
      <c r="B171" s="13"/>
      <c r="C171" s="22"/>
      <c r="D171" s="8"/>
      <c r="E171" s="8"/>
    </row>
    <row r="172" spans="1:5" ht="19" x14ac:dyDescent="0.25">
      <c r="A172" t="s">
        <v>8</v>
      </c>
      <c r="B172" s="21" t="s">
        <v>122</v>
      </c>
      <c r="C172" s="7"/>
      <c r="D172" s="8"/>
      <c r="E172" s="7"/>
    </row>
    <row r="173" spans="1:5" x14ac:dyDescent="0.2">
      <c r="B173" s="7"/>
      <c r="C173" s="7"/>
      <c r="D173" s="8"/>
      <c r="E173" s="7"/>
    </row>
    <row r="174" spans="1:5" x14ac:dyDescent="0.2">
      <c r="B174" s="9" t="s">
        <v>9</v>
      </c>
      <c r="C174" s="9" t="s">
        <v>10</v>
      </c>
      <c r="D174" s="10" t="s">
        <v>11</v>
      </c>
      <c r="E174" s="9"/>
    </row>
    <row r="175" spans="1:5" x14ac:dyDescent="0.2">
      <c r="A175" t="s">
        <v>12</v>
      </c>
      <c r="B175" s="13" t="s">
        <v>123</v>
      </c>
      <c r="C175" s="15">
        <v>100</v>
      </c>
      <c r="D175" s="8" t="e">
        <f>VLOOKUP(B175,'Ingredient master list'!$B$4:$B$577,2,FALSE())</f>
        <v>#REF!</v>
      </c>
      <c r="E175" s="8"/>
    </row>
    <row r="176" spans="1:5" x14ac:dyDescent="0.2">
      <c r="A176" t="s">
        <v>12</v>
      </c>
      <c r="B176" s="13" t="s">
        <v>14</v>
      </c>
      <c r="C176" s="15">
        <v>3</v>
      </c>
      <c r="D176" s="8" t="e">
        <f>VLOOKUP(B176,'Ingredient master list'!$B$4:$B$577,2,FALSE())</f>
        <v>#REF!</v>
      </c>
      <c r="E176" s="8"/>
    </row>
    <row r="177" spans="1:5" x14ac:dyDescent="0.2">
      <c r="A177" t="s">
        <v>12</v>
      </c>
      <c r="B177" s="13" t="s">
        <v>36</v>
      </c>
      <c r="C177" s="15">
        <v>2</v>
      </c>
      <c r="D177" s="8" t="e">
        <f>VLOOKUP(B177,'Ingredient master list'!$B$4:$B$577,2,FALSE())</f>
        <v>#REF!</v>
      </c>
      <c r="E177" s="8"/>
    </row>
    <row r="178" spans="1:5" x14ac:dyDescent="0.2">
      <c r="A178" t="s">
        <v>12</v>
      </c>
      <c r="B178" s="13" t="s">
        <v>90</v>
      </c>
      <c r="C178" s="15">
        <v>5</v>
      </c>
      <c r="D178" s="8" t="e">
        <f>VLOOKUP(B178,'Ingredient master list'!$B$4:$B$577,2,FALSE())</f>
        <v>#REF!</v>
      </c>
      <c r="E178" s="8"/>
    </row>
    <row r="179" spans="1:5" x14ac:dyDescent="0.2">
      <c r="A179" t="s">
        <v>12</v>
      </c>
      <c r="B179" s="13" t="s">
        <v>124</v>
      </c>
      <c r="C179" s="22">
        <v>5</v>
      </c>
      <c r="D179" s="8" t="e">
        <f>VLOOKUP(B179,'Ingredient master list'!$B$4:$B$577,2,FALSE())</f>
        <v>#REF!</v>
      </c>
      <c r="E179" s="8"/>
    </row>
    <row r="180" spans="1:5" x14ac:dyDescent="0.2">
      <c r="A180" t="s">
        <v>12</v>
      </c>
      <c r="B180" s="13" t="s">
        <v>125</v>
      </c>
      <c r="C180" s="22">
        <v>10</v>
      </c>
      <c r="D180" s="8" t="e">
        <f>VLOOKUP(B180,'Ingredient master list'!$B$4:$B$577,2,FALSE())</f>
        <v>#REF!</v>
      </c>
      <c r="E180" s="8"/>
    </row>
    <row r="181" spans="1:5" x14ac:dyDescent="0.2">
      <c r="A181" t="s">
        <v>12</v>
      </c>
      <c r="B181" s="13" t="s">
        <v>126</v>
      </c>
      <c r="C181" s="22">
        <v>50</v>
      </c>
      <c r="D181" s="8" t="e">
        <f>VLOOKUP(B181,'Ingredient master list'!$B$4:$B$577,2,FALSE())</f>
        <v>#N/A</v>
      </c>
      <c r="E181" s="8"/>
    </row>
    <row r="182" spans="1:5" x14ac:dyDescent="0.2">
      <c r="A182" t="s">
        <v>12</v>
      </c>
      <c r="B182" s="13" t="s">
        <v>127</v>
      </c>
      <c r="C182" s="22">
        <v>3</v>
      </c>
      <c r="D182" s="8" t="e">
        <f>VLOOKUP(B182,'Ingredient master list'!$B$4:$B$577,2,FALSE())</f>
        <v>#REF!</v>
      </c>
      <c r="E182" s="8"/>
    </row>
    <row r="183" spans="1:5" x14ac:dyDescent="0.2">
      <c r="A183" t="s">
        <v>12</v>
      </c>
      <c r="B183" s="13" t="s">
        <v>71</v>
      </c>
      <c r="C183" s="22">
        <v>70</v>
      </c>
      <c r="D183" s="8" t="e">
        <f>VLOOKUP(B183,'Ingredient master list'!$B$4:$B$577,2,FALSE())</f>
        <v>#REF!</v>
      </c>
      <c r="E183" s="8"/>
    </row>
    <row r="184" spans="1:5" x14ac:dyDescent="0.2">
      <c r="A184" t="s">
        <v>12</v>
      </c>
      <c r="B184" s="13" t="s">
        <v>42</v>
      </c>
      <c r="C184" s="22">
        <v>70</v>
      </c>
      <c r="D184" s="8" t="e">
        <f>VLOOKUP(B184,'Ingredient master list'!$B$4:$B$577,2,FALSE())</f>
        <v>#REF!</v>
      </c>
      <c r="E184" s="8"/>
    </row>
    <row r="186" spans="1:5" ht="19" x14ac:dyDescent="0.25">
      <c r="A186" t="s">
        <v>8</v>
      </c>
      <c r="B186" s="21" t="s">
        <v>128</v>
      </c>
      <c r="C186" s="7"/>
      <c r="D186" s="8"/>
      <c r="E186" s="7"/>
    </row>
    <row r="187" spans="1:5" x14ac:dyDescent="0.2">
      <c r="B187" s="7"/>
      <c r="C187" s="7"/>
      <c r="D187" s="8"/>
      <c r="E187" s="7"/>
    </row>
    <row r="188" spans="1:5" x14ac:dyDescent="0.2">
      <c r="B188" s="9" t="s">
        <v>9</v>
      </c>
      <c r="C188" s="9" t="s">
        <v>10</v>
      </c>
      <c r="D188" s="10" t="s">
        <v>11</v>
      </c>
      <c r="E188" s="9"/>
    </row>
    <row r="189" spans="1:5" x14ac:dyDescent="0.2">
      <c r="A189" t="s">
        <v>12</v>
      </c>
      <c r="B189" s="13" t="s">
        <v>129</v>
      </c>
      <c r="C189" s="15">
        <v>200</v>
      </c>
      <c r="D189" s="8" t="e">
        <f>VLOOKUP(B189,'Ingredient master list'!$B$4:$B$577,2,FALSE())</f>
        <v>#REF!</v>
      </c>
      <c r="E189" s="8"/>
    </row>
    <row r="190" spans="1:5" x14ac:dyDescent="0.2">
      <c r="A190" t="s">
        <v>12</v>
      </c>
      <c r="B190" s="13" t="s">
        <v>130</v>
      </c>
      <c r="C190" s="15">
        <v>20</v>
      </c>
      <c r="D190" s="8" t="e">
        <f>VLOOKUP(B190,'Ingredient master list'!$B$4:$B$577,2,FALSE())</f>
        <v>#REF!</v>
      </c>
      <c r="E190" s="8"/>
    </row>
    <row r="191" spans="1:5" x14ac:dyDescent="0.2">
      <c r="A191" t="s">
        <v>12</v>
      </c>
      <c r="B191" s="13" t="s">
        <v>131</v>
      </c>
      <c r="C191" s="15">
        <v>25</v>
      </c>
      <c r="D191" s="8" t="e">
        <f>VLOOKUP(B191,'Ingredient master list'!$B$4:$B$577,2,FALSE())</f>
        <v>#REF!</v>
      </c>
      <c r="E191" s="8"/>
    </row>
    <row r="192" spans="1:5" x14ac:dyDescent="0.2">
      <c r="A192" t="s">
        <v>12</v>
      </c>
      <c r="B192" s="13" t="s">
        <v>95</v>
      </c>
      <c r="C192" s="15">
        <v>5</v>
      </c>
      <c r="D192" s="8" t="e">
        <f>VLOOKUP(B192,'Ingredient master list'!$B$4:$B$577,2,FALSE())</f>
        <v>#REF!</v>
      </c>
      <c r="E192" s="8"/>
    </row>
    <row r="193" spans="1:5" x14ac:dyDescent="0.2">
      <c r="A193" t="s">
        <v>12</v>
      </c>
      <c r="B193" s="13" t="s">
        <v>75</v>
      </c>
      <c r="C193" s="22">
        <v>0.25</v>
      </c>
      <c r="D193" s="8" t="e">
        <f>VLOOKUP(B193,'Ingredient master list'!$B$4:$B$577,2,FALSE())</f>
        <v>#REF!</v>
      </c>
      <c r="E193" s="8"/>
    </row>
    <row r="194" spans="1:5" x14ac:dyDescent="0.2">
      <c r="A194" t="s">
        <v>12</v>
      </c>
      <c r="B194" s="13" t="s">
        <v>42</v>
      </c>
      <c r="C194" s="22">
        <v>50</v>
      </c>
      <c r="D194" s="8" t="e">
        <f>VLOOKUP(B194,'Ingredient master list'!$B$4:$B$577,2,FALSE())</f>
        <v>#REF!</v>
      </c>
      <c r="E194" s="8"/>
    </row>
    <row r="195" spans="1:5" x14ac:dyDescent="0.2">
      <c r="A195" t="s">
        <v>12</v>
      </c>
      <c r="B195" s="13" t="s">
        <v>132</v>
      </c>
      <c r="C195" s="22">
        <v>2</v>
      </c>
      <c r="D195" s="8" t="e">
        <f>VLOOKUP(B195,'Ingredient master list'!$B$4:$B$577,2,FALSE())</f>
        <v>#REF!</v>
      </c>
      <c r="E195" s="8"/>
    </row>
    <row r="196" spans="1:5" x14ac:dyDescent="0.2">
      <c r="B196" s="13"/>
      <c r="C196" s="22"/>
      <c r="D196" s="8"/>
      <c r="E196" s="8"/>
    </row>
    <row r="197" spans="1:5" ht="19" x14ac:dyDescent="0.25">
      <c r="A197" t="s">
        <v>8</v>
      </c>
      <c r="B197" s="21" t="s">
        <v>133</v>
      </c>
      <c r="C197" s="7"/>
      <c r="D197" s="8"/>
      <c r="E197" s="7"/>
    </row>
    <row r="198" spans="1:5" x14ac:dyDescent="0.2">
      <c r="B198" s="7"/>
      <c r="C198" s="7"/>
      <c r="D198" s="8"/>
      <c r="E198" s="7"/>
    </row>
    <row r="199" spans="1:5" x14ac:dyDescent="0.2">
      <c r="B199" s="9" t="s">
        <v>9</v>
      </c>
      <c r="C199" s="9" t="s">
        <v>10</v>
      </c>
      <c r="D199" s="10" t="s">
        <v>11</v>
      </c>
      <c r="E199" s="9"/>
    </row>
    <row r="200" spans="1:5" x14ac:dyDescent="0.2">
      <c r="A200" t="s">
        <v>12</v>
      </c>
      <c r="B200" s="13" t="s">
        <v>134</v>
      </c>
      <c r="C200" s="15">
        <v>100</v>
      </c>
      <c r="D200" s="8" t="e">
        <f>VLOOKUP(B200,'Ingredient master list'!$B$4:$B$577,2,FALSE())</f>
        <v>#REF!</v>
      </c>
      <c r="E200" s="8"/>
    </row>
    <row r="201" spans="1:5" x14ac:dyDescent="0.2">
      <c r="A201" t="s">
        <v>12</v>
      </c>
      <c r="B201" s="13" t="s">
        <v>30</v>
      </c>
      <c r="C201" s="15">
        <v>100</v>
      </c>
      <c r="D201" s="8" t="e">
        <f>VLOOKUP(B201,'Ingredient master list'!$B$4:$B$577,2,FALSE())</f>
        <v>#REF!</v>
      </c>
      <c r="E201" s="8"/>
    </row>
    <row r="202" spans="1:5" x14ac:dyDescent="0.2">
      <c r="A202" t="s">
        <v>12</v>
      </c>
      <c r="B202" s="13" t="s">
        <v>64</v>
      </c>
      <c r="C202" s="15">
        <v>50</v>
      </c>
      <c r="D202" s="8" t="e">
        <f>VLOOKUP(B202,'Ingredient master list'!$B$4:$B$577,2,FALSE())</f>
        <v>#REF!</v>
      </c>
      <c r="E202" s="8"/>
    </row>
    <row r="203" spans="1:5" x14ac:dyDescent="0.2">
      <c r="A203" t="s">
        <v>12</v>
      </c>
      <c r="B203" s="13" t="s">
        <v>49</v>
      </c>
      <c r="C203" s="15">
        <v>40</v>
      </c>
      <c r="D203" s="8" t="e">
        <f>VLOOKUP(B203,'Ingredient master list'!$B$4:$B$577,2,FALSE())</f>
        <v>#REF!</v>
      </c>
      <c r="E203" s="8"/>
    </row>
    <row r="204" spans="1:5" x14ac:dyDescent="0.2">
      <c r="A204" t="s">
        <v>12</v>
      </c>
      <c r="B204" s="13" t="s">
        <v>135</v>
      </c>
      <c r="C204" s="22">
        <v>40</v>
      </c>
      <c r="D204" s="8" t="e">
        <f>VLOOKUP(B204,'Ingredient master list'!$B$4:$B$577,2,FALSE())</f>
        <v>#REF!</v>
      </c>
      <c r="E204" s="8"/>
    </row>
    <row r="205" spans="1:5" x14ac:dyDescent="0.2">
      <c r="A205" t="s">
        <v>12</v>
      </c>
      <c r="B205" s="13" t="s">
        <v>125</v>
      </c>
      <c r="C205" s="22">
        <v>15</v>
      </c>
      <c r="D205" s="8" t="e">
        <f>VLOOKUP(B205,'Ingredient master list'!$B$4:$B$577,2,FALSE())</f>
        <v>#REF!</v>
      </c>
      <c r="E205" s="8"/>
    </row>
    <row r="206" spans="1:5" x14ac:dyDescent="0.2">
      <c r="A206" t="s">
        <v>12</v>
      </c>
      <c r="B206" s="13" t="s">
        <v>14</v>
      </c>
      <c r="C206" s="22">
        <v>7</v>
      </c>
      <c r="D206" s="8" t="e">
        <f>VLOOKUP(B206,'Ingredient master list'!$B$4:$B$577,2,FALSE())</f>
        <v>#REF!</v>
      </c>
      <c r="E206" s="8"/>
    </row>
    <row r="207" spans="1:5" x14ac:dyDescent="0.2">
      <c r="A207" t="s">
        <v>12</v>
      </c>
      <c r="B207" s="13" t="s">
        <v>90</v>
      </c>
      <c r="C207" s="22">
        <v>20</v>
      </c>
      <c r="D207" s="8" t="e">
        <f>VLOOKUP(B207,'Ingredient master list'!$B$4:$B$577,2,FALSE())</f>
        <v>#REF!</v>
      </c>
      <c r="E207" s="8"/>
    </row>
    <row r="208" spans="1:5" x14ac:dyDescent="0.2">
      <c r="A208" t="s">
        <v>12</v>
      </c>
      <c r="B208" s="13" t="s">
        <v>36</v>
      </c>
      <c r="C208" s="22">
        <v>5</v>
      </c>
      <c r="D208" s="8" t="e">
        <f>VLOOKUP(B208,'Ingredient master list'!$B$4:$B$577,2,FALSE())</f>
        <v>#REF!</v>
      </c>
      <c r="E208" s="8"/>
    </row>
    <row r="210" spans="1:5" ht="19" x14ac:dyDescent="0.25">
      <c r="A210" t="s">
        <v>8</v>
      </c>
      <c r="B210" s="21" t="s">
        <v>136</v>
      </c>
      <c r="C210" s="7"/>
      <c r="D210" s="8"/>
      <c r="E210" s="7"/>
    </row>
    <row r="211" spans="1:5" x14ac:dyDescent="0.2">
      <c r="B211" s="7"/>
      <c r="C211" s="7"/>
      <c r="D211" s="8"/>
      <c r="E211" s="7"/>
    </row>
    <row r="212" spans="1:5" x14ac:dyDescent="0.2">
      <c r="B212" s="9" t="s">
        <v>9</v>
      </c>
      <c r="C212" s="9" t="s">
        <v>10</v>
      </c>
      <c r="D212" s="10" t="s">
        <v>11</v>
      </c>
      <c r="E212" s="9"/>
    </row>
    <row r="213" spans="1:5" x14ac:dyDescent="0.2">
      <c r="A213" t="s">
        <v>12</v>
      </c>
      <c r="B213" s="13" t="s">
        <v>42</v>
      </c>
      <c r="C213" s="15">
        <v>100</v>
      </c>
      <c r="D213" s="8" t="e">
        <f>VLOOKUP(B213,'Ingredient master list'!$B$4:$B$577,2,FALSE())</f>
        <v>#REF!</v>
      </c>
      <c r="E213" s="8"/>
    </row>
    <row r="214" spans="1:5" x14ac:dyDescent="0.2">
      <c r="A214" t="s">
        <v>12</v>
      </c>
      <c r="B214" s="13" t="s">
        <v>19</v>
      </c>
      <c r="C214" s="15">
        <v>30</v>
      </c>
      <c r="D214" s="8" t="e">
        <f>VLOOKUP(B214,'Ingredient master list'!$B$4:$B$577,2,FALSE())</f>
        <v>#REF!</v>
      </c>
      <c r="E214" s="8"/>
    </row>
    <row r="215" spans="1:5" x14ac:dyDescent="0.2">
      <c r="A215" t="s">
        <v>12</v>
      </c>
      <c r="B215" s="13" t="s">
        <v>49</v>
      </c>
      <c r="C215" s="15">
        <v>20</v>
      </c>
      <c r="D215" s="8" t="e">
        <f>VLOOKUP(B215,'Ingredient master list'!$B$4:$B$577,2,FALSE())</f>
        <v>#REF!</v>
      </c>
      <c r="E215" s="8"/>
    </row>
    <row r="216" spans="1:5" x14ac:dyDescent="0.2">
      <c r="A216" t="s">
        <v>12</v>
      </c>
      <c r="B216" s="13" t="s">
        <v>114</v>
      </c>
      <c r="C216" s="15">
        <v>30</v>
      </c>
      <c r="D216" s="8" t="e">
        <f>VLOOKUP(B216,'Ingredient master list'!$B$4:$B$577,2,FALSE())</f>
        <v>#REF!</v>
      </c>
      <c r="E216" s="8"/>
    </row>
    <row r="217" spans="1:5" x14ac:dyDescent="0.2">
      <c r="A217" t="s">
        <v>12</v>
      </c>
      <c r="B217" s="13" t="s">
        <v>90</v>
      </c>
      <c r="C217" s="22">
        <v>10</v>
      </c>
      <c r="D217" s="8" t="e">
        <f>VLOOKUP(B217,'Ingredient master list'!$B$4:$B$577,2,FALSE())</f>
        <v>#REF!</v>
      </c>
      <c r="E217" s="8"/>
    </row>
    <row r="218" spans="1:5" x14ac:dyDescent="0.2">
      <c r="A218" t="s">
        <v>12</v>
      </c>
      <c r="B218" s="13" t="s">
        <v>137</v>
      </c>
      <c r="C218" s="22">
        <v>3</v>
      </c>
      <c r="D218" s="8" t="e">
        <f>VLOOKUP(B218,'Ingredient master list'!$B$4:$B$577,2,FALSE())</f>
        <v>#REF!</v>
      </c>
      <c r="E218" s="8"/>
    </row>
    <row r="219" spans="1:5" x14ac:dyDescent="0.2">
      <c r="A219" t="s">
        <v>12</v>
      </c>
      <c r="B219" s="13" t="s">
        <v>14</v>
      </c>
      <c r="C219" s="22">
        <v>5</v>
      </c>
      <c r="D219" s="8" t="e">
        <f>VLOOKUP(B219,'Ingredient master list'!$B$4:$B$577,2,FALSE())</f>
        <v>#REF!</v>
      </c>
      <c r="E219" s="8"/>
    </row>
    <row r="220" spans="1:5" x14ac:dyDescent="0.2">
      <c r="A220" t="s">
        <v>12</v>
      </c>
      <c r="B220" s="13" t="s">
        <v>124</v>
      </c>
      <c r="C220" s="22">
        <v>5</v>
      </c>
      <c r="D220" s="8" t="e">
        <f>VLOOKUP(B220,'Ingredient master list'!$B$4:$B$577,2,FALSE())</f>
        <v>#REF!</v>
      </c>
      <c r="E220" s="8"/>
    </row>
    <row r="221" spans="1:5" x14ac:dyDescent="0.2">
      <c r="B221" s="13"/>
      <c r="C221" s="22"/>
      <c r="D221" s="8"/>
      <c r="E221" s="8"/>
    </row>
    <row r="222" spans="1:5" ht="19" x14ac:dyDescent="0.25">
      <c r="A222" t="s">
        <v>8</v>
      </c>
      <c r="B222" s="21" t="s">
        <v>138</v>
      </c>
      <c r="C222" s="7"/>
      <c r="D222" s="8"/>
      <c r="E222" s="7"/>
    </row>
    <row r="223" spans="1:5" x14ac:dyDescent="0.2">
      <c r="B223" s="7"/>
      <c r="C223" s="7"/>
      <c r="D223" s="8"/>
      <c r="E223" s="7"/>
    </row>
    <row r="224" spans="1:5" x14ac:dyDescent="0.2">
      <c r="B224" s="9" t="s">
        <v>9</v>
      </c>
      <c r="C224" s="9" t="s">
        <v>10</v>
      </c>
      <c r="D224" s="10" t="s">
        <v>11</v>
      </c>
      <c r="E224" s="9"/>
    </row>
    <row r="225" spans="1:5" x14ac:dyDescent="0.2">
      <c r="A225" t="s">
        <v>12</v>
      </c>
      <c r="B225" s="13" t="s">
        <v>116</v>
      </c>
      <c r="C225" s="15">
        <v>100</v>
      </c>
      <c r="D225" s="8" t="e">
        <f>VLOOKUP(B225,'Ingredient master list'!$B$4:$B$577,2,FALSE())</f>
        <v>#REF!</v>
      </c>
      <c r="E225" s="8"/>
    </row>
    <row r="226" spans="1:5" x14ac:dyDescent="0.2">
      <c r="A226" t="s">
        <v>12</v>
      </c>
      <c r="B226" s="13" t="s">
        <v>90</v>
      </c>
      <c r="C226" s="15">
        <v>10</v>
      </c>
      <c r="D226" s="8" t="e">
        <f>VLOOKUP(B226,'Ingredient master list'!$B$4:$B$577,2,FALSE())</f>
        <v>#REF!</v>
      </c>
      <c r="E226" s="8"/>
    </row>
    <row r="227" spans="1:5" x14ac:dyDescent="0.2">
      <c r="A227" t="s">
        <v>12</v>
      </c>
      <c r="B227" s="13" t="s">
        <v>125</v>
      </c>
      <c r="C227" s="15">
        <v>10</v>
      </c>
      <c r="D227" s="8" t="e">
        <f>VLOOKUP(B227,'Ingredient master list'!$B$4:$B$577,2,FALSE())</f>
        <v>#REF!</v>
      </c>
      <c r="E227" s="8"/>
    </row>
    <row r="228" spans="1:5" x14ac:dyDescent="0.2">
      <c r="A228" t="s">
        <v>12</v>
      </c>
      <c r="B228" s="13" t="s">
        <v>139</v>
      </c>
      <c r="C228" s="15">
        <v>50</v>
      </c>
      <c r="D228" s="8" t="e">
        <f>VLOOKUP(B228,'Ingredient master list'!$B$4:$B$577,2,FALSE())</f>
        <v>#REF!</v>
      </c>
      <c r="E228" s="8"/>
    </row>
    <row r="229" spans="1:5" x14ac:dyDescent="0.2">
      <c r="A229" t="s">
        <v>12</v>
      </c>
      <c r="B229" s="13" t="s">
        <v>127</v>
      </c>
      <c r="C229" s="22">
        <v>3</v>
      </c>
      <c r="D229" s="8" t="e">
        <f>VLOOKUP(B229,'Ingredient master list'!$B$4:$B$577,2,FALSE())</f>
        <v>#REF!</v>
      </c>
      <c r="E229" s="8"/>
    </row>
    <row r="230" spans="1:5" x14ac:dyDescent="0.2">
      <c r="A230" t="s">
        <v>12</v>
      </c>
      <c r="B230" s="13" t="s">
        <v>34</v>
      </c>
      <c r="C230" s="22">
        <v>40</v>
      </c>
      <c r="D230" s="8" t="e">
        <f>VLOOKUP(B230,'Ingredient master list'!$B$4:$B$577,2,FALSE())</f>
        <v>#REF!</v>
      </c>
      <c r="E230" s="8"/>
    </row>
    <row r="231" spans="1:5" x14ac:dyDescent="0.2">
      <c r="A231" t="s">
        <v>12</v>
      </c>
      <c r="B231" s="13" t="s">
        <v>14</v>
      </c>
      <c r="C231" s="22">
        <v>2</v>
      </c>
      <c r="D231" s="8" t="e">
        <f>VLOOKUP(B231,'Ingredient master list'!$B$4:$B$577,2,FALSE())</f>
        <v>#REF!</v>
      </c>
      <c r="E231" s="8"/>
    </row>
    <row r="232" spans="1:5" x14ac:dyDescent="0.2">
      <c r="A232" t="s">
        <v>12</v>
      </c>
      <c r="B232" s="13" t="s">
        <v>42</v>
      </c>
      <c r="C232" s="22">
        <v>50</v>
      </c>
      <c r="D232" s="8" t="e">
        <f>VLOOKUP(B232,'Ingredient master list'!$B$4:$B$577,2,FALSE())</f>
        <v>#REF!</v>
      </c>
      <c r="E232" s="8"/>
    </row>
    <row r="234" spans="1:5" ht="19" x14ac:dyDescent="0.25">
      <c r="A234" t="s">
        <v>8</v>
      </c>
      <c r="B234" s="21" t="s">
        <v>140</v>
      </c>
      <c r="C234" s="7"/>
      <c r="D234" s="8"/>
      <c r="E234" s="7"/>
    </row>
    <row r="235" spans="1:5" x14ac:dyDescent="0.2">
      <c r="B235" s="7"/>
      <c r="C235" s="7"/>
      <c r="D235" s="8"/>
      <c r="E235" s="7"/>
    </row>
    <row r="236" spans="1:5" x14ac:dyDescent="0.2">
      <c r="B236" s="9" t="s">
        <v>9</v>
      </c>
      <c r="C236" s="9" t="s">
        <v>10</v>
      </c>
      <c r="D236" s="10" t="s">
        <v>11</v>
      </c>
      <c r="E236" s="9"/>
    </row>
    <row r="237" spans="1:5" x14ac:dyDescent="0.2">
      <c r="A237" t="s">
        <v>12</v>
      </c>
      <c r="B237" s="13" t="s">
        <v>141</v>
      </c>
      <c r="C237" s="15">
        <v>300</v>
      </c>
      <c r="D237" s="8" t="e">
        <f>VLOOKUP(B237,'Ingredient master list'!$B$4:$B$577,2,FALSE())</f>
        <v>#REF!</v>
      </c>
      <c r="E237" s="8"/>
    </row>
    <row r="238" spans="1:5" x14ac:dyDescent="0.2">
      <c r="A238" t="s">
        <v>12</v>
      </c>
      <c r="B238" s="13" t="s">
        <v>142</v>
      </c>
      <c r="C238" s="15">
        <v>50</v>
      </c>
      <c r="D238" s="8" t="e">
        <f>VLOOKUP(B238,'Ingredient master list'!$B$4:$B$577,2,FALSE())</f>
        <v>#REF!</v>
      </c>
      <c r="E238" s="8"/>
    </row>
    <row r="239" spans="1:5" x14ac:dyDescent="0.2">
      <c r="A239" t="s">
        <v>12</v>
      </c>
      <c r="B239" s="13" t="s">
        <v>90</v>
      </c>
      <c r="C239" s="15">
        <v>10</v>
      </c>
      <c r="D239" s="8" t="e">
        <f>VLOOKUP(B239,'Ingredient master list'!$B$4:$B$577,2,FALSE())</f>
        <v>#REF!</v>
      </c>
      <c r="E239" s="8"/>
    </row>
    <row r="240" spans="1:5" x14ac:dyDescent="0.2">
      <c r="A240" t="s">
        <v>12</v>
      </c>
      <c r="B240" s="13" t="s">
        <v>14</v>
      </c>
      <c r="C240" s="15">
        <v>3</v>
      </c>
      <c r="D240" s="8" t="e">
        <f>VLOOKUP(B240,'Ingredient master list'!$B$4:$B$577,2,FALSE())</f>
        <v>#REF!</v>
      </c>
      <c r="E240" s="8"/>
    </row>
    <row r="241" spans="1:5" x14ac:dyDescent="0.2">
      <c r="A241" t="s">
        <v>12</v>
      </c>
      <c r="B241" s="13" t="s">
        <v>118</v>
      </c>
      <c r="C241" s="22">
        <v>1</v>
      </c>
      <c r="D241" s="8" t="e">
        <f>VLOOKUP(B241,'Ingredient master list'!$B$4:$B$577,2,FALSE())</f>
        <v>#REF!</v>
      </c>
      <c r="E241" s="8"/>
    </row>
    <row r="242" spans="1:5" x14ac:dyDescent="0.2">
      <c r="A242" t="s">
        <v>12</v>
      </c>
      <c r="B242" s="13" t="s">
        <v>42</v>
      </c>
      <c r="C242" s="22">
        <v>50</v>
      </c>
      <c r="D242" s="8" t="e">
        <f>VLOOKUP(B242,'Ingredient master list'!$B$4:$B$577,2,FALSE())</f>
        <v>#REF!</v>
      </c>
      <c r="E242" s="8"/>
    </row>
    <row r="243" spans="1:5" x14ac:dyDescent="0.2">
      <c r="B243" s="13"/>
      <c r="C243" s="22"/>
      <c r="D243" s="8"/>
      <c r="E243" s="8"/>
    </row>
    <row r="244" spans="1:5" ht="19" x14ac:dyDescent="0.25">
      <c r="A244" t="s">
        <v>8</v>
      </c>
      <c r="B244" s="21" t="s">
        <v>143</v>
      </c>
      <c r="C244" s="7"/>
      <c r="D244" s="8"/>
      <c r="E244" s="7"/>
    </row>
    <row r="245" spans="1:5" x14ac:dyDescent="0.2">
      <c r="B245" s="7"/>
      <c r="C245" s="7"/>
      <c r="D245" s="8"/>
      <c r="E245" s="7"/>
    </row>
    <row r="246" spans="1:5" x14ac:dyDescent="0.2">
      <c r="B246" s="9" t="s">
        <v>9</v>
      </c>
      <c r="C246" s="9" t="s">
        <v>10</v>
      </c>
      <c r="D246" s="10" t="s">
        <v>11</v>
      </c>
      <c r="E246" s="9"/>
    </row>
    <row r="247" spans="1:5" x14ac:dyDescent="0.2">
      <c r="A247" t="s">
        <v>12</v>
      </c>
      <c r="B247" s="13" t="s">
        <v>61</v>
      </c>
      <c r="C247" s="15">
        <v>4</v>
      </c>
      <c r="D247" s="8" t="e">
        <f>VLOOKUP(B247,'Ingredient master list'!$B$4:$B$577,2,FALSE())</f>
        <v>#REF!</v>
      </c>
      <c r="E247" s="8"/>
    </row>
    <row r="248" spans="1:5" x14ac:dyDescent="0.2">
      <c r="A248" t="s">
        <v>12</v>
      </c>
      <c r="B248" s="13" t="s">
        <v>64</v>
      </c>
      <c r="C248" s="15">
        <v>7</v>
      </c>
      <c r="D248" s="8" t="e">
        <f>VLOOKUP(B248,'Ingredient master list'!$B$4:$B$577,2,FALSE())</f>
        <v>#REF!</v>
      </c>
      <c r="E248" s="8"/>
    </row>
    <row r="249" spans="1:5" x14ac:dyDescent="0.2">
      <c r="A249" t="s">
        <v>12</v>
      </c>
      <c r="B249" s="13" t="s">
        <v>90</v>
      </c>
      <c r="C249" s="15">
        <v>5</v>
      </c>
      <c r="D249" s="8" t="e">
        <f>VLOOKUP(B249,'Ingredient master list'!$B$4:$B$577,2,FALSE())</f>
        <v>#REF!</v>
      </c>
      <c r="E249" s="8"/>
    </row>
    <row r="250" spans="1:5" x14ac:dyDescent="0.2">
      <c r="A250" t="s">
        <v>12</v>
      </c>
      <c r="B250" s="13" t="s">
        <v>36</v>
      </c>
      <c r="C250" s="15">
        <v>5</v>
      </c>
      <c r="D250" s="8" t="e">
        <f>VLOOKUP(B250,'Ingredient master list'!$B$4:$B$577,2,FALSE())</f>
        <v>#REF!</v>
      </c>
      <c r="E250" s="8"/>
    </row>
    <row r="251" spans="1:5" x14ac:dyDescent="0.2">
      <c r="A251" t="s">
        <v>12</v>
      </c>
      <c r="B251" s="13" t="s">
        <v>144</v>
      </c>
      <c r="C251" s="22">
        <v>120</v>
      </c>
      <c r="D251" s="8" t="e">
        <f>VLOOKUP(B251,'Ingredient master list'!$B$4:$B$577,2,FALSE())</f>
        <v>#REF!</v>
      </c>
      <c r="E251" s="8"/>
    </row>
    <row r="252" spans="1:5" x14ac:dyDescent="0.2">
      <c r="A252" t="s">
        <v>12</v>
      </c>
      <c r="B252" s="13" t="s">
        <v>145</v>
      </c>
      <c r="C252" s="22">
        <v>2</v>
      </c>
      <c r="D252" s="8" t="e">
        <f>VLOOKUP(B252,'Ingredient master list'!$B$4:$B$577,2,FALSE())</f>
        <v>#N/A</v>
      </c>
      <c r="E252" s="8"/>
    </row>
    <row r="253" spans="1:5" x14ac:dyDescent="0.2">
      <c r="A253" t="s">
        <v>12</v>
      </c>
      <c r="B253" s="13" t="s">
        <v>42</v>
      </c>
      <c r="C253" s="22">
        <v>50</v>
      </c>
      <c r="D253" s="8" t="e">
        <f>VLOOKUP(B253,'Ingredient master list'!$B$4:$B$577,2,FALSE())</f>
        <v>#REF!</v>
      </c>
      <c r="E253" s="8"/>
    </row>
    <row r="254" spans="1:5" x14ac:dyDescent="0.2">
      <c r="A254" t="s">
        <v>12</v>
      </c>
      <c r="B254" s="13" t="s">
        <v>146</v>
      </c>
      <c r="C254" s="22">
        <v>40</v>
      </c>
      <c r="D254" s="8" t="e">
        <f>VLOOKUP(B254,'Ingredient master list'!$B$4:$B$577,2,FALSE())</f>
        <v>#REF!</v>
      </c>
      <c r="E254" s="8"/>
    </row>
    <row r="255" spans="1:5" x14ac:dyDescent="0.2">
      <c r="A255" t="s">
        <v>12</v>
      </c>
      <c r="B255" s="13" t="s">
        <v>147</v>
      </c>
      <c r="C255" s="22">
        <v>2</v>
      </c>
      <c r="D255" s="8" t="e">
        <f>VLOOKUP(B255,'Ingredient master list'!$B$4:$B$577,2,FALSE())</f>
        <v>#REF!</v>
      </c>
      <c r="E255" s="8"/>
    </row>
    <row r="257" spans="1:5" ht="19" x14ac:dyDescent="0.25">
      <c r="A257" t="s">
        <v>8</v>
      </c>
      <c r="B257" s="21" t="s">
        <v>159</v>
      </c>
      <c r="C257" s="7"/>
      <c r="D257" s="8"/>
      <c r="E257" s="7"/>
    </row>
    <row r="258" spans="1:5" x14ac:dyDescent="0.2">
      <c r="B258" s="7"/>
      <c r="C258" s="7"/>
      <c r="D258" s="8"/>
      <c r="E258" s="7"/>
    </row>
    <row r="259" spans="1:5" x14ac:dyDescent="0.2">
      <c r="B259" s="9" t="s">
        <v>9</v>
      </c>
      <c r="C259" s="9" t="s">
        <v>10</v>
      </c>
      <c r="D259" s="10" t="s">
        <v>11</v>
      </c>
      <c r="E259" s="9"/>
    </row>
    <row r="260" spans="1:5" x14ac:dyDescent="0.2">
      <c r="A260" t="s">
        <v>12</v>
      </c>
      <c r="B260" s="13" t="s">
        <v>134</v>
      </c>
      <c r="C260" s="15">
        <v>100</v>
      </c>
      <c r="D260" s="8" t="e">
        <f>VLOOKUP(B260,'Ingredient master list'!$B$4:$B$577,2,FALSE())</f>
        <v>#REF!</v>
      </c>
      <c r="E260" s="8"/>
    </row>
    <row r="261" spans="1:5" x14ac:dyDescent="0.2">
      <c r="A261" t="s">
        <v>12</v>
      </c>
      <c r="B261" s="13" t="s">
        <v>114</v>
      </c>
      <c r="C261" s="15">
        <v>50</v>
      </c>
      <c r="D261" s="8" t="e">
        <f>VLOOKUP(B261,'Ingredient master list'!$B$4:$B$577,2,FALSE())</f>
        <v>#REF!</v>
      </c>
      <c r="E261" s="8"/>
    </row>
    <row r="262" spans="1:5" x14ac:dyDescent="0.2">
      <c r="A262" t="s">
        <v>12</v>
      </c>
      <c r="B262" s="13" t="s">
        <v>118</v>
      </c>
      <c r="C262" s="15">
        <v>2</v>
      </c>
      <c r="D262" s="8" t="e">
        <f>VLOOKUP(B262,'Ingredient master list'!$B$4:$B$577,2,FALSE())</f>
        <v>#REF!</v>
      </c>
      <c r="E262" s="8"/>
    </row>
    <row r="263" spans="1:5" x14ac:dyDescent="0.2">
      <c r="A263" t="s">
        <v>12</v>
      </c>
      <c r="B263" s="13" t="s">
        <v>90</v>
      </c>
      <c r="C263" s="15">
        <v>5</v>
      </c>
      <c r="D263" s="8" t="e">
        <f>VLOOKUP(B263,'Ingredient master list'!$B$4:$B$577,2,FALSE())</f>
        <v>#REF!</v>
      </c>
      <c r="E263" s="8"/>
    </row>
    <row r="264" spans="1:5" x14ac:dyDescent="0.2">
      <c r="A264" t="s">
        <v>12</v>
      </c>
      <c r="B264" s="13" t="s">
        <v>42</v>
      </c>
      <c r="C264" s="22">
        <v>50</v>
      </c>
      <c r="D264" s="8" t="e">
        <f>VLOOKUP(B264,'Ingredient master list'!$B$4:$B$577,2,FALSE())</f>
        <v>#REF!</v>
      </c>
      <c r="E264" s="8"/>
    </row>
    <row r="265" spans="1:5" x14ac:dyDescent="0.2">
      <c r="A265" t="s">
        <v>12</v>
      </c>
      <c r="B265" s="13" t="s">
        <v>148</v>
      </c>
      <c r="C265" s="22">
        <v>80</v>
      </c>
      <c r="D265" s="8" t="e">
        <f>VLOOKUP(B265,'Ingredient master list'!$B$4:$B$577,2,FALSE())</f>
        <v>#REF!</v>
      </c>
      <c r="E265" s="8"/>
    </row>
    <row r="266" spans="1:5" x14ac:dyDescent="0.2">
      <c r="A266" t="s">
        <v>12</v>
      </c>
      <c r="B266" s="13" t="s">
        <v>29</v>
      </c>
      <c r="C266" s="22">
        <v>5</v>
      </c>
      <c r="D266" s="8" t="e">
        <f>VLOOKUP(B266,'Ingredient master list'!$B$4:$B$577,2,FALSE())</f>
        <v>#REF!</v>
      </c>
      <c r="E266" s="8"/>
    </row>
    <row r="267" spans="1:5" x14ac:dyDescent="0.2">
      <c r="B267" s="13"/>
      <c r="C267" s="22"/>
      <c r="D267" s="8"/>
      <c r="E267" s="8"/>
    </row>
    <row r="268" spans="1:5" ht="19" x14ac:dyDescent="0.25">
      <c r="A268" t="s">
        <v>8</v>
      </c>
      <c r="B268" s="21" t="s">
        <v>149</v>
      </c>
      <c r="C268" s="7"/>
      <c r="D268" s="8"/>
      <c r="E268" s="7"/>
    </row>
    <row r="269" spans="1:5" x14ac:dyDescent="0.2">
      <c r="B269" s="7"/>
      <c r="C269" s="7"/>
      <c r="D269" s="8"/>
      <c r="E269" s="7"/>
    </row>
    <row r="270" spans="1:5" x14ac:dyDescent="0.2">
      <c r="B270" s="9" t="s">
        <v>9</v>
      </c>
      <c r="C270" s="9" t="s">
        <v>10</v>
      </c>
      <c r="D270" s="10" t="s">
        <v>11</v>
      </c>
      <c r="E270" s="9"/>
    </row>
    <row r="271" spans="1:5" x14ac:dyDescent="0.2">
      <c r="A271" t="s">
        <v>12</v>
      </c>
      <c r="B271" s="13" t="s">
        <v>42</v>
      </c>
      <c r="C271" s="15">
        <v>100</v>
      </c>
      <c r="D271" s="8" t="e">
        <f>VLOOKUP(B271,'Ingredient master list'!$B$4:$B$577,2,FALSE())</f>
        <v>#REF!</v>
      </c>
      <c r="E271" s="8"/>
    </row>
    <row r="272" spans="1:5" x14ac:dyDescent="0.2">
      <c r="A272" t="s">
        <v>12</v>
      </c>
      <c r="B272" s="13" t="s">
        <v>150</v>
      </c>
      <c r="C272" s="15">
        <v>30</v>
      </c>
      <c r="D272" s="8" t="e">
        <f>VLOOKUP(B272,'Ingredient master list'!$B$4:$B$577,2,FALSE())</f>
        <v>#REF!</v>
      </c>
      <c r="E272" s="8"/>
    </row>
    <row r="273" spans="1:5" x14ac:dyDescent="0.2">
      <c r="A273" t="s">
        <v>12</v>
      </c>
      <c r="B273" s="13" t="s">
        <v>151</v>
      </c>
      <c r="C273" s="15">
        <v>7</v>
      </c>
      <c r="D273" s="8" t="e">
        <f>VLOOKUP(B273,'Ingredient master list'!$B$4:$B$577,2,FALSE())</f>
        <v>#REF!</v>
      </c>
      <c r="E273" s="8"/>
    </row>
    <row r="274" spans="1:5" x14ac:dyDescent="0.2">
      <c r="A274" t="s">
        <v>12</v>
      </c>
      <c r="B274" s="13" t="s">
        <v>90</v>
      </c>
      <c r="C274" s="15">
        <v>5</v>
      </c>
      <c r="D274" s="8" t="e">
        <f>VLOOKUP(B274,'Ingredient master list'!$B$4:$B$577,2,FALSE())</f>
        <v>#REF!</v>
      </c>
      <c r="E274" s="8"/>
    </row>
    <row r="275" spans="1:5" x14ac:dyDescent="0.2">
      <c r="A275" t="s">
        <v>12</v>
      </c>
      <c r="B275" s="13" t="s">
        <v>64</v>
      </c>
      <c r="C275" s="22">
        <v>10</v>
      </c>
      <c r="D275" s="8" t="e">
        <f>VLOOKUP(B275,'Ingredient master list'!$B$4:$B$577,2,FALSE())</f>
        <v>#REF!</v>
      </c>
      <c r="E275" s="8"/>
    </row>
    <row r="276" spans="1:5" x14ac:dyDescent="0.2">
      <c r="A276" t="s">
        <v>12</v>
      </c>
      <c r="B276" s="13" t="s">
        <v>49</v>
      </c>
      <c r="C276" s="22">
        <v>20</v>
      </c>
      <c r="D276" s="8" t="e">
        <f>VLOOKUP(B276,'Ingredient master list'!$B$4:$B$577,2,FALSE())</f>
        <v>#REF!</v>
      </c>
      <c r="E276" s="8"/>
    </row>
    <row r="277" spans="1:5" x14ac:dyDescent="0.2">
      <c r="A277" t="s">
        <v>12</v>
      </c>
      <c r="B277" s="13" t="s">
        <v>146</v>
      </c>
      <c r="C277" s="22">
        <v>30</v>
      </c>
      <c r="D277" s="8" t="e">
        <f>VLOOKUP(B277,'Ingredient master list'!$B$4:$B$577,2,FALSE())</f>
        <v>#REF!</v>
      </c>
      <c r="E277" s="8"/>
    </row>
    <row r="279" spans="1:5" ht="19" x14ac:dyDescent="0.25">
      <c r="A279" t="s">
        <v>8</v>
      </c>
      <c r="B279" s="21" t="s">
        <v>152</v>
      </c>
      <c r="C279" s="7"/>
      <c r="D279" s="8"/>
      <c r="E279" s="7"/>
    </row>
    <row r="280" spans="1:5" x14ac:dyDescent="0.2">
      <c r="B280" s="7"/>
      <c r="C280" s="7"/>
      <c r="D280" s="8"/>
      <c r="E280" s="7"/>
    </row>
    <row r="281" spans="1:5" x14ac:dyDescent="0.2">
      <c r="B281" s="9" t="s">
        <v>9</v>
      </c>
      <c r="C281" s="9" t="s">
        <v>10</v>
      </c>
      <c r="D281" s="10" t="s">
        <v>11</v>
      </c>
      <c r="E281" s="9"/>
    </row>
    <row r="282" spans="1:5" x14ac:dyDescent="0.2">
      <c r="A282" t="s">
        <v>12</v>
      </c>
      <c r="B282" s="13" t="s">
        <v>153</v>
      </c>
      <c r="C282" s="15">
        <v>110</v>
      </c>
      <c r="D282" s="8" t="e">
        <f>VLOOKUP(B282,'Ingredient master list'!$B$4:$B$577,2,FALSE())</f>
        <v>#REF!</v>
      </c>
      <c r="E282" s="8"/>
    </row>
    <row r="283" spans="1:5" x14ac:dyDescent="0.2">
      <c r="A283" t="s">
        <v>12</v>
      </c>
      <c r="B283" s="13" t="s">
        <v>135</v>
      </c>
      <c r="C283" s="15">
        <v>30</v>
      </c>
      <c r="D283" s="8" t="e">
        <f>VLOOKUP(B283,'Ingredient master list'!$B$4:$B$577,2,FALSE())</f>
        <v>#REF!</v>
      </c>
      <c r="E283" s="8"/>
    </row>
    <row r="284" spans="1:5" x14ac:dyDescent="0.2">
      <c r="A284" t="s">
        <v>12</v>
      </c>
      <c r="B284" s="13" t="s">
        <v>49</v>
      </c>
      <c r="C284" s="15">
        <v>50</v>
      </c>
      <c r="D284" s="8" t="e">
        <f>VLOOKUP(B284,'Ingredient master list'!$B$4:$B$577,2,FALSE())</f>
        <v>#REF!</v>
      </c>
      <c r="E284" s="8"/>
    </row>
    <row r="285" spans="1:5" x14ac:dyDescent="0.2">
      <c r="A285" t="s">
        <v>12</v>
      </c>
      <c r="B285" s="13" t="s">
        <v>118</v>
      </c>
      <c r="C285" s="15">
        <v>3</v>
      </c>
      <c r="D285" s="8" t="e">
        <f>VLOOKUP(B285,'Ingredient master list'!$B$4:$B$577,2,FALSE())</f>
        <v>#REF!</v>
      </c>
      <c r="E285" s="8"/>
    </row>
    <row r="286" spans="1:5" x14ac:dyDescent="0.2">
      <c r="A286" t="s">
        <v>12</v>
      </c>
      <c r="B286" s="13" t="s">
        <v>71</v>
      </c>
      <c r="C286" s="22">
        <v>70</v>
      </c>
      <c r="D286" s="8" t="e">
        <f>VLOOKUP(B286,'Ingredient master list'!$B$4:$B$577,2,FALSE())</f>
        <v>#REF!</v>
      </c>
      <c r="E286" s="8"/>
    </row>
    <row r="287" spans="1:5" x14ac:dyDescent="0.2">
      <c r="A287" t="s">
        <v>12</v>
      </c>
      <c r="B287" s="13" t="s">
        <v>146</v>
      </c>
      <c r="C287" s="22">
        <v>70</v>
      </c>
      <c r="D287" s="8" t="e">
        <f>VLOOKUP(B287,'Ingredient master list'!$B$4:$B$577,2,FALSE())</f>
        <v>#REF!</v>
      </c>
      <c r="E287" s="8"/>
    </row>
    <row r="288" spans="1:5" x14ac:dyDescent="0.2">
      <c r="A288" t="s">
        <v>12</v>
      </c>
      <c r="B288" s="13" t="s">
        <v>90</v>
      </c>
      <c r="C288" s="22">
        <v>15</v>
      </c>
      <c r="D288" s="8" t="e">
        <f>VLOOKUP(B288,'Ingredient master list'!$B$4:$B$577,2,FALSE())</f>
        <v>#REF!</v>
      </c>
      <c r="E288" s="8"/>
    </row>
    <row r="289" spans="1:5" x14ac:dyDescent="0.2">
      <c r="A289" t="s">
        <v>12</v>
      </c>
      <c r="B289" s="13" t="s">
        <v>91</v>
      </c>
      <c r="C289" s="22">
        <v>10</v>
      </c>
      <c r="D289" s="8" t="e">
        <f>VLOOKUP(B289,'Ingredient master list'!$B$4:$B$577,2,FALSE())</f>
        <v>#REF!</v>
      </c>
      <c r="E289" s="8"/>
    </row>
    <row r="290" spans="1:5" x14ac:dyDescent="0.2">
      <c r="A290" t="s">
        <v>12</v>
      </c>
      <c r="B290" s="13" t="s">
        <v>14</v>
      </c>
      <c r="C290" s="22">
        <v>5</v>
      </c>
      <c r="D290" s="8" t="e">
        <f>VLOOKUP(B290,'Ingredient master list'!$B$4:$B$577,2,FALSE())</f>
        <v>#REF!</v>
      </c>
      <c r="E290" s="8"/>
    </row>
    <row r="292" spans="1:5" ht="19" x14ac:dyDescent="0.25">
      <c r="A292" t="s">
        <v>8</v>
      </c>
      <c r="B292" s="21" t="s">
        <v>154</v>
      </c>
      <c r="C292" s="7"/>
      <c r="D292" s="8"/>
      <c r="E292" s="7"/>
    </row>
    <row r="293" spans="1:5" x14ac:dyDescent="0.2">
      <c r="B293" s="7"/>
      <c r="C293" s="7"/>
      <c r="D293" s="8"/>
      <c r="E293" s="7"/>
    </row>
    <row r="294" spans="1:5" x14ac:dyDescent="0.2">
      <c r="B294" s="9" t="s">
        <v>9</v>
      </c>
      <c r="C294" s="9" t="s">
        <v>10</v>
      </c>
      <c r="D294" s="10" t="s">
        <v>11</v>
      </c>
      <c r="E294" s="9"/>
    </row>
    <row r="295" spans="1:5" x14ac:dyDescent="0.2">
      <c r="A295" t="s">
        <v>12</v>
      </c>
      <c r="B295" s="13" t="s">
        <v>155</v>
      </c>
      <c r="C295" s="15">
        <v>200</v>
      </c>
      <c r="D295" s="8" t="e">
        <f>VLOOKUP(B295,'Ingredient master list'!$B$4:$B$577,2,FALSE())</f>
        <v>#REF!</v>
      </c>
      <c r="E295" s="8"/>
    </row>
    <row r="296" spans="1:5" x14ac:dyDescent="0.2">
      <c r="A296" t="s">
        <v>12</v>
      </c>
      <c r="B296" s="13" t="s">
        <v>156</v>
      </c>
      <c r="C296" s="15">
        <v>50</v>
      </c>
      <c r="D296" s="8" t="e">
        <f>VLOOKUP(B296,'Ingredient master list'!$B$4:$B$577,2,FALSE())</f>
        <v>#REF!</v>
      </c>
      <c r="E296" s="8"/>
    </row>
    <row r="297" spans="1:5" x14ac:dyDescent="0.2">
      <c r="A297" t="s">
        <v>12</v>
      </c>
      <c r="B297" s="13" t="s">
        <v>19</v>
      </c>
      <c r="C297" s="15">
        <v>30</v>
      </c>
      <c r="D297" s="8" t="e">
        <f>VLOOKUP(B297,'Ingredient master list'!$B$4:$B$577,2,FALSE())</f>
        <v>#REF!</v>
      </c>
      <c r="E297" s="8"/>
    </row>
    <row r="298" spans="1:5" x14ac:dyDescent="0.2">
      <c r="A298" t="s">
        <v>12</v>
      </c>
      <c r="B298" s="13" t="s">
        <v>20</v>
      </c>
      <c r="C298" s="15">
        <v>30</v>
      </c>
      <c r="D298" s="8" t="e">
        <f>VLOOKUP(B298,'Ingredient master list'!$B$4:$B$577,2,FALSE())</f>
        <v>#REF!</v>
      </c>
      <c r="E298" s="8"/>
    </row>
    <row r="299" spans="1:5" x14ac:dyDescent="0.2">
      <c r="A299" t="s">
        <v>12</v>
      </c>
      <c r="B299" s="13" t="s">
        <v>157</v>
      </c>
      <c r="C299" s="22">
        <v>40</v>
      </c>
      <c r="D299" s="8" t="e">
        <f>VLOOKUP(B299,'Ingredient master list'!$B$4:$B$577,2,FALSE())</f>
        <v>#REF!</v>
      </c>
      <c r="E299" s="8"/>
    </row>
    <row r="300" spans="1:5" x14ac:dyDescent="0.2">
      <c r="A300" t="s">
        <v>12</v>
      </c>
      <c r="B300" s="13" t="s">
        <v>158</v>
      </c>
      <c r="C300" s="22">
        <v>7</v>
      </c>
      <c r="D300" s="8" t="e">
        <f>VLOOKUP(B300,'Ingredient master list'!$B$4:$B$577,2,FALSE())</f>
        <v>#REF!</v>
      </c>
      <c r="E300" s="8"/>
    </row>
    <row r="301" spans="1:5" x14ac:dyDescent="0.2">
      <c r="A301" t="s">
        <v>12</v>
      </c>
      <c r="B301" s="13" t="s">
        <v>90</v>
      </c>
      <c r="C301" s="22">
        <v>5</v>
      </c>
      <c r="D301" s="8" t="e">
        <f>VLOOKUP(B301,'Ingredient master list'!$B$4:$B$577,2,FALSE())</f>
        <v>#REF!</v>
      </c>
      <c r="E301" s="8"/>
    </row>
    <row r="302" spans="1:5" x14ac:dyDescent="0.2">
      <c r="A302" t="s">
        <v>12</v>
      </c>
      <c r="B302" s="13" t="s">
        <v>14</v>
      </c>
      <c r="C302" s="22">
        <v>2</v>
      </c>
      <c r="D302" s="8" t="e">
        <f>VLOOKUP(B302,'Ingredient master list'!$B$4:$B$577,2,FALSE())</f>
        <v>#REF!</v>
      </c>
      <c r="E302" s="8"/>
    </row>
    <row r="303" spans="1:5" x14ac:dyDescent="0.2">
      <c r="B303" s="13"/>
      <c r="C303" s="22"/>
      <c r="D303" s="8"/>
      <c r="E303" s="8"/>
    </row>
    <row r="304" spans="1:5" ht="19" x14ac:dyDescent="0.25">
      <c r="A304" t="s">
        <v>8</v>
      </c>
      <c r="B304" s="21" t="s">
        <v>101</v>
      </c>
      <c r="C304" s="7"/>
      <c r="D304" s="8"/>
      <c r="E304" s="7"/>
    </row>
    <row r="305" spans="1:5" x14ac:dyDescent="0.2">
      <c r="B305" s="7"/>
      <c r="C305" s="7"/>
      <c r="D305" s="8"/>
      <c r="E305" s="7"/>
    </row>
    <row r="306" spans="1:5" x14ac:dyDescent="0.2">
      <c r="B306" s="9" t="s">
        <v>9</v>
      </c>
      <c r="C306" s="9" t="s">
        <v>10</v>
      </c>
      <c r="D306" s="10" t="s">
        <v>11</v>
      </c>
      <c r="E306" s="9"/>
    </row>
    <row r="307" spans="1:5" x14ac:dyDescent="0.2">
      <c r="A307" t="s">
        <v>12</v>
      </c>
      <c r="B307" s="13" t="s">
        <v>33</v>
      </c>
      <c r="C307" s="15">
        <v>80</v>
      </c>
      <c r="D307" s="8" t="e">
        <f>VLOOKUP(B307,'Ingredient master list'!$B$4:$B$577,2,FALSE())</f>
        <v>#REF!</v>
      </c>
      <c r="E307" s="8"/>
    </row>
    <row r="308" spans="1:5" x14ac:dyDescent="0.2">
      <c r="A308" t="s">
        <v>12</v>
      </c>
      <c r="B308" s="13" t="s">
        <v>28</v>
      </c>
      <c r="C308" s="15">
        <v>40</v>
      </c>
      <c r="D308" s="8" t="e">
        <f>VLOOKUP(B308,'Ingredient master list'!$B$4:$B$577,2,FALSE())</f>
        <v>#REF!</v>
      </c>
      <c r="E308" s="8"/>
    </row>
    <row r="309" spans="1:5" x14ac:dyDescent="0.2">
      <c r="A309" t="s">
        <v>12</v>
      </c>
      <c r="B309" s="13" t="s">
        <v>64</v>
      </c>
      <c r="C309" s="15">
        <v>20</v>
      </c>
      <c r="D309" s="8" t="e">
        <f>VLOOKUP(B309,'Ingredient master list'!$B$4:$B$577,2,FALSE())</f>
        <v>#REF!</v>
      </c>
      <c r="E309" s="8"/>
    </row>
    <row r="310" spans="1:5" x14ac:dyDescent="0.2">
      <c r="A310" t="s">
        <v>12</v>
      </c>
      <c r="B310" s="13" t="s">
        <v>71</v>
      </c>
      <c r="C310" s="15">
        <v>50</v>
      </c>
      <c r="D310" s="8" t="e">
        <f>VLOOKUP(B310,'Ingredient master list'!$B$4:$B$577,2,FALSE())</f>
        <v>#REF!</v>
      </c>
      <c r="E310" s="8"/>
    </row>
    <row r="311" spans="1:5" x14ac:dyDescent="0.2">
      <c r="A311" t="s">
        <v>12</v>
      </c>
      <c r="B311" s="13" t="s">
        <v>70</v>
      </c>
      <c r="C311" s="22">
        <v>25</v>
      </c>
      <c r="D311" s="8" t="e">
        <f>VLOOKUP(B311,'Ingredient master list'!$B$4:$B$577,2,FALSE())</f>
        <v>#REF!</v>
      </c>
      <c r="E311" s="8"/>
    </row>
    <row r="312" spans="1:5" x14ac:dyDescent="0.2">
      <c r="A312" t="s">
        <v>12</v>
      </c>
      <c r="B312" s="13" t="s">
        <v>102</v>
      </c>
      <c r="C312" s="22">
        <v>20</v>
      </c>
      <c r="D312" s="8" t="e">
        <f>VLOOKUP(B312,'Ingredient master list'!$B$4:$B$577,2,FALSE())</f>
        <v>#REF!</v>
      </c>
      <c r="E312" s="8"/>
    </row>
    <row r="313" spans="1:5" x14ac:dyDescent="0.2">
      <c r="A313" t="s">
        <v>12</v>
      </c>
      <c r="B313" s="13" t="s">
        <v>31</v>
      </c>
      <c r="C313" s="22">
        <v>10</v>
      </c>
      <c r="D313" s="8" t="e">
        <f>VLOOKUP(B313,'Ingredient master list'!$B$4:$B$577,2,FALSE())</f>
        <v>#REF!</v>
      </c>
      <c r="E313" s="8"/>
    </row>
    <row r="314" spans="1:5" x14ac:dyDescent="0.2">
      <c r="A314" t="s">
        <v>12</v>
      </c>
      <c r="B314" s="13" t="s">
        <v>30</v>
      </c>
      <c r="C314" s="22">
        <v>10</v>
      </c>
      <c r="D314" s="8" t="e">
        <f>VLOOKUP(B314,'Ingredient master list'!$B$4:$B$577,2,FALSE())</f>
        <v>#REF!</v>
      </c>
      <c r="E314" s="8"/>
    </row>
    <row r="315" spans="1:5" x14ac:dyDescent="0.2">
      <c r="A315" t="s">
        <v>12</v>
      </c>
      <c r="B315" s="13" t="s">
        <v>14</v>
      </c>
      <c r="C315" s="22">
        <v>2</v>
      </c>
      <c r="D315" s="8" t="e">
        <f>VLOOKUP(B315,'Ingredient master list'!$B$4:$B$577,2,FALSE())</f>
        <v>#REF!</v>
      </c>
      <c r="E315" s="8"/>
    </row>
    <row r="316" spans="1:5" x14ac:dyDescent="0.2">
      <c r="A316" t="s">
        <v>12</v>
      </c>
      <c r="B316" s="13" t="s">
        <v>56</v>
      </c>
      <c r="C316" s="22">
        <v>20</v>
      </c>
      <c r="D316" s="8" t="e">
        <f>VLOOKUP(B316,'Ingredient master list'!$B$4:$B$577,2,FALSE())</f>
        <v>#REF!</v>
      </c>
      <c r="E316" s="8"/>
    </row>
    <row r="317" spans="1:5" x14ac:dyDescent="0.2">
      <c r="A317" t="s">
        <v>12</v>
      </c>
      <c r="B317" s="13" t="s">
        <v>29</v>
      </c>
      <c r="C317" s="22">
        <v>2</v>
      </c>
      <c r="D317" s="8" t="e">
        <f>VLOOKUP(B317,'Ingredient master list'!$B$4:$B$577,2,FALSE())</f>
        <v>#REF!</v>
      </c>
      <c r="E317" s="8"/>
    </row>
    <row r="318" spans="1:5" x14ac:dyDescent="0.2">
      <c r="A318" t="s">
        <v>12</v>
      </c>
      <c r="B318" s="13" t="s">
        <v>46</v>
      </c>
      <c r="C318" s="22">
        <v>6</v>
      </c>
      <c r="D318" s="8" t="e">
        <f>VLOOKUP(B318,'Ingredient master list'!$B$4:$B$577,2,FALSE())</f>
        <v>#REF!</v>
      </c>
      <c r="E318" s="8"/>
    </row>
    <row r="320" spans="1:5" ht="19" x14ac:dyDescent="0.25">
      <c r="A320" t="s">
        <v>8</v>
      </c>
      <c r="B320" s="21" t="s">
        <v>83</v>
      </c>
      <c r="C320" s="7"/>
      <c r="D320" s="8"/>
      <c r="E320" s="7"/>
    </row>
    <row r="321" spans="1:5" x14ac:dyDescent="0.2">
      <c r="B321" s="7"/>
      <c r="C321" s="7"/>
      <c r="D321" s="8"/>
      <c r="E321" s="7"/>
    </row>
    <row r="322" spans="1:5" x14ac:dyDescent="0.2">
      <c r="B322" s="9" t="s">
        <v>9</v>
      </c>
      <c r="C322" s="9" t="s">
        <v>10</v>
      </c>
      <c r="D322" s="10" t="s">
        <v>11</v>
      </c>
      <c r="E322" s="9"/>
    </row>
    <row r="323" spans="1:5" x14ac:dyDescent="0.2">
      <c r="A323" t="s">
        <v>12</v>
      </c>
      <c r="B323" s="13" t="s">
        <v>66</v>
      </c>
      <c r="C323" s="15">
        <v>50</v>
      </c>
      <c r="D323" s="8" t="e">
        <f>VLOOKUP(B323,'Ingredient master list'!$B$4:$B$577,2,FALSE())</f>
        <v>#REF!</v>
      </c>
      <c r="E323" s="8"/>
    </row>
    <row r="324" spans="1:5" x14ac:dyDescent="0.2">
      <c r="A324" t="s">
        <v>12</v>
      </c>
      <c r="B324" s="13" t="s">
        <v>70</v>
      </c>
      <c r="C324" s="15">
        <v>40</v>
      </c>
      <c r="D324" s="8" t="e">
        <f>VLOOKUP(B324,'Ingredient master list'!$B$4:$B$577,2,FALSE())</f>
        <v>#REF!</v>
      </c>
      <c r="E324" s="8"/>
    </row>
    <row r="325" spans="1:5" x14ac:dyDescent="0.2">
      <c r="A325" t="s">
        <v>12</v>
      </c>
      <c r="B325" s="13" t="s">
        <v>13</v>
      </c>
      <c r="C325" s="15">
        <v>10</v>
      </c>
      <c r="D325" s="8" t="e">
        <f>VLOOKUP(B325,'Ingredient master list'!$B$4:$B$577,2,FALSE())</f>
        <v>#REF!</v>
      </c>
      <c r="E325" s="8"/>
    </row>
    <row r="326" spans="1:5" x14ac:dyDescent="0.2">
      <c r="A326" t="s">
        <v>12</v>
      </c>
      <c r="B326" s="13" t="s">
        <v>84</v>
      </c>
      <c r="C326" s="15">
        <v>60</v>
      </c>
      <c r="D326" s="8" t="e">
        <f>VLOOKUP(B326,'Ingredient master list'!$B$4:$B$577,2,FALSE())</f>
        <v>#REF!</v>
      </c>
      <c r="E326" s="8"/>
    </row>
    <row r="327" spans="1:5" x14ac:dyDescent="0.2">
      <c r="A327" t="s">
        <v>12</v>
      </c>
      <c r="B327" s="13" t="s">
        <v>85</v>
      </c>
      <c r="C327" s="22">
        <v>5</v>
      </c>
      <c r="D327" s="8" t="e">
        <f>VLOOKUP(B327,'Ingredient master list'!$B$4:$B$577,2,FALSE())</f>
        <v>#REF!</v>
      </c>
      <c r="E327" s="8"/>
    </row>
    <row r="328" spans="1:5" x14ac:dyDescent="0.2">
      <c r="A328" t="s">
        <v>12</v>
      </c>
      <c r="B328" s="13" t="s">
        <v>14</v>
      </c>
      <c r="C328" s="22">
        <v>2</v>
      </c>
      <c r="D328" s="8" t="e">
        <f>VLOOKUP(B328,'Ingredient master list'!$B$4:$B$577,2,FALSE())</f>
        <v>#REF!</v>
      </c>
      <c r="E328" s="8"/>
    </row>
    <row r="329" spans="1:5" x14ac:dyDescent="0.2">
      <c r="A329" t="s">
        <v>12</v>
      </c>
      <c r="B329" s="13" t="s">
        <v>77</v>
      </c>
      <c r="C329" s="22">
        <v>2</v>
      </c>
      <c r="D329" s="8" t="e">
        <f>VLOOKUP(B329,'Ingredient master list'!$B$4:$B$577,2,FALSE())</f>
        <v>#REF!</v>
      </c>
      <c r="E329" s="8"/>
    </row>
    <row r="330" spans="1:5" x14ac:dyDescent="0.2">
      <c r="A330" t="s">
        <v>12</v>
      </c>
      <c r="B330" s="13" t="s">
        <v>86</v>
      </c>
      <c r="C330" s="22">
        <v>3</v>
      </c>
      <c r="D330" s="8" t="e">
        <f>VLOOKUP(B330,'Ingredient master list'!$B$4:$B$577,2,FALSE())</f>
        <v>#REF!</v>
      </c>
      <c r="E330" s="8"/>
    </row>
    <row r="331" spans="1:5" x14ac:dyDescent="0.2">
      <c r="A331" t="s">
        <v>12</v>
      </c>
      <c r="B331" s="13" t="s">
        <v>81</v>
      </c>
      <c r="C331" s="22">
        <v>2</v>
      </c>
      <c r="D331" s="8" t="e">
        <f>VLOOKUP(B331,'Ingredient master list'!$B$4:$B$577,2,FALSE())</f>
        <v>#REF!</v>
      </c>
      <c r="E331" s="8"/>
    </row>
    <row r="332" spans="1:5" x14ac:dyDescent="0.2">
      <c r="A332" t="s">
        <v>12</v>
      </c>
      <c r="B332" s="13" t="s">
        <v>87</v>
      </c>
      <c r="C332" s="22">
        <v>10</v>
      </c>
      <c r="D332" s="8" t="e">
        <f>VLOOKUP(B332,'Ingredient master list'!$B$4:$B$577,2,FALSE())</f>
        <v>#REF!</v>
      </c>
      <c r="E332" s="8"/>
    </row>
    <row r="334" spans="1:5" ht="19" x14ac:dyDescent="0.25">
      <c r="A334" t="s">
        <v>8</v>
      </c>
      <c r="B334" s="21" t="s">
        <v>38</v>
      </c>
      <c r="C334" s="7"/>
      <c r="D334" s="8"/>
      <c r="E334" s="7"/>
    </row>
    <row r="335" spans="1:5" x14ac:dyDescent="0.2">
      <c r="B335" s="7"/>
      <c r="C335" s="7"/>
      <c r="D335" s="8"/>
      <c r="E335" s="7"/>
    </row>
    <row r="336" spans="1:5" x14ac:dyDescent="0.2">
      <c r="B336" s="9" t="s">
        <v>9</v>
      </c>
      <c r="C336" s="9" t="s">
        <v>10</v>
      </c>
      <c r="D336" s="10" t="s">
        <v>11</v>
      </c>
      <c r="E336" s="9"/>
    </row>
    <row r="337" spans="1:5" x14ac:dyDescent="0.2">
      <c r="A337" t="s">
        <v>12</v>
      </c>
      <c r="B337" s="13" t="s">
        <v>27</v>
      </c>
      <c r="C337" s="15">
        <v>55</v>
      </c>
      <c r="D337" s="8" t="e">
        <f>VLOOKUP(B337,'Ingredient master list'!$B$4:$B$577,2,FALSE())</f>
        <v>#REF!</v>
      </c>
      <c r="E337" s="8"/>
    </row>
    <row r="338" spans="1:5" x14ac:dyDescent="0.2">
      <c r="A338" t="s">
        <v>12</v>
      </c>
      <c r="B338" s="13" t="s">
        <v>30</v>
      </c>
      <c r="C338" s="15">
        <v>30</v>
      </c>
      <c r="D338" s="8" t="e">
        <f>VLOOKUP(B338,'Ingredient master list'!$B$4:$B$577,2,FALSE())</f>
        <v>#REF!</v>
      </c>
      <c r="E338" s="8"/>
    </row>
    <row r="339" spans="1:5" x14ac:dyDescent="0.2">
      <c r="A339" t="s">
        <v>12</v>
      </c>
      <c r="B339" s="13" t="s">
        <v>39</v>
      </c>
      <c r="C339" s="15">
        <v>40</v>
      </c>
      <c r="D339" s="8" t="e">
        <f>VLOOKUP(B339,'Ingredient master list'!$B$4:$B$577,2,FALSE())</f>
        <v>#REF!</v>
      </c>
      <c r="E339" s="8"/>
    </row>
    <row r="340" spans="1:5" x14ac:dyDescent="0.2">
      <c r="A340" t="s">
        <v>12</v>
      </c>
      <c r="B340" s="13" t="s">
        <v>40</v>
      </c>
      <c r="C340" s="15">
        <v>4</v>
      </c>
      <c r="D340" s="8" t="e">
        <f>VLOOKUP(B340,'Ingredient master list'!$B$4:$B$577,2,FALSE())</f>
        <v>#REF!</v>
      </c>
      <c r="E340" s="8"/>
    </row>
    <row r="341" spans="1:5" x14ac:dyDescent="0.2">
      <c r="A341" t="s">
        <v>12</v>
      </c>
      <c r="B341" s="13" t="s">
        <v>14</v>
      </c>
      <c r="C341" s="22">
        <v>5</v>
      </c>
      <c r="D341" s="8" t="e">
        <f>VLOOKUP(B341,'Ingredient master list'!$B$4:$B$577,2,FALSE())</f>
        <v>#REF!</v>
      </c>
      <c r="E341" s="8"/>
    </row>
    <row r="342" spans="1:5" x14ac:dyDescent="0.2">
      <c r="A342" t="s">
        <v>12</v>
      </c>
      <c r="B342" s="13" t="s">
        <v>41</v>
      </c>
      <c r="C342" s="22">
        <v>1</v>
      </c>
      <c r="D342" s="8" t="e">
        <f>VLOOKUP(B342,'Ingredient master list'!$B$4:$B$577,2,FALSE())</f>
        <v>#REF!</v>
      </c>
      <c r="E342" s="8"/>
    </row>
    <row r="343" spans="1:5" x14ac:dyDescent="0.2">
      <c r="A343" t="s">
        <v>12</v>
      </c>
      <c r="B343" s="13" t="s">
        <v>32</v>
      </c>
      <c r="C343" s="15">
        <v>2</v>
      </c>
      <c r="D343" s="8" t="e">
        <f>VLOOKUP(B343,'Ingredient master list'!$B$4:$B$577,2,FALSE())</f>
        <v>#REF!</v>
      </c>
      <c r="E343" s="8"/>
    </row>
    <row r="344" spans="1:5" x14ac:dyDescent="0.2">
      <c r="A344" t="s">
        <v>12</v>
      </c>
      <c r="B344" s="13" t="s">
        <v>29</v>
      </c>
      <c r="C344" s="22">
        <v>20</v>
      </c>
      <c r="D344" s="8" t="e">
        <f>VLOOKUP(B344,'Ingredient master list'!$B$4:$B$577,2,FALSE())</f>
        <v>#REF!</v>
      </c>
      <c r="E344" s="8"/>
    </row>
    <row r="345" spans="1:5" x14ac:dyDescent="0.2">
      <c r="A345" t="s">
        <v>12</v>
      </c>
      <c r="B345" s="13" t="s">
        <v>42</v>
      </c>
      <c r="C345" s="22">
        <v>50</v>
      </c>
      <c r="D345" s="8" t="e">
        <f>VLOOKUP(B345,'Ingredient master list'!$B$4:$B$577,2,FALSE())</f>
        <v>#REF!</v>
      </c>
      <c r="E345" s="8"/>
    </row>
    <row r="346" spans="1:5" x14ac:dyDescent="0.2">
      <c r="A346" t="s">
        <v>12</v>
      </c>
      <c r="B346" s="13" t="s">
        <v>43</v>
      </c>
      <c r="C346" s="22">
        <v>20</v>
      </c>
      <c r="D346" s="8" t="e">
        <f>VLOOKUP(B346,'Ingredient master list'!$B$4:$B$577,2,FALSE())</f>
        <v>#REF!</v>
      </c>
      <c r="E346" s="8"/>
    </row>
    <row r="347" spans="1:5" x14ac:dyDescent="0.2">
      <c r="A347" t="s">
        <v>12</v>
      </c>
      <c r="B347" s="13" t="s">
        <v>2</v>
      </c>
      <c r="C347" s="22">
        <v>15</v>
      </c>
      <c r="D347" s="8" t="e">
        <f>VLOOKUP(B347,'Ingredient master list'!$B$4:$B$577,2,FALSE())</f>
        <v>#REF!</v>
      </c>
      <c r="E347" s="8"/>
    </row>
    <row r="349" spans="1:5" ht="19" x14ac:dyDescent="0.25">
      <c r="A349" t="s">
        <v>8</v>
      </c>
      <c r="B349" s="21" t="s">
        <v>80</v>
      </c>
      <c r="C349" s="7"/>
      <c r="D349" s="8"/>
      <c r="E349" s="7"/>
    </row>
    <row r="350" spans="1:5" x14ac:dyDescent="0.2">
      <c r="B350" s="7"/>
      <c r="C350" s="7"/>
      <c r="D350" s="8"/>
      <c r="E350" s="7"/>
    </row>
    <row r="351" spans="1:5" x14ac:dyDescent="0.2">
      <c r="B351" s="9" t="s">
        <v>9</v>
      </c>
      <c r="C351" s="9" t="s">
        <v>10</v>
      </c>
      <c r="D351" s="10" t="s">
        <v>11</v>
      </c>
      <c r="E351" s="9"/>
    </row>
    <row r="352" spans="1:5" x14ac:dyDescent="0.2">
      <c r="A352" t="s">
        <v>12</v>
      </c>
      <c r="B352" s="13" t="s">
        <v>81</v>
      </c>
      <c r="C352" s="15">
        <v>3</v>
      </c>
      <c r="D352" s="8" t="e">
        <f>VLOOKUP(B352,'Ingredient master list'!$B$4:$B$577,2,FALSE())</f>
        <v>#REF!</v>
      </c>
      <c r="E352" s="8"/>
    </row>
    <row r="353" spans="1:5" x14ac:dyDescent="0.2">
      <c r="A353" t="s">
        <v>12</v>
      </c>
      <c r="B353" s="13" t="s">
        <v>1</v>
      </c>
      <c r="C353" s="15">
        <v>95</v>
      </c>
      <c r="D353" s="8" t="e">
        <f>VLOOKUP(B353,'Ingredient master list'!$B$4:$B$577,2,FALSE())</f>
        <v>#REF!</v>
      </c>
      <c r="E353" s="8"/>
    </row>
    <row r="354" spans="1:5" x14ac:dyDescent="0.2">
      <c r="A354" t="s">
        <v>12</v>
      </c>
      <c r="B354" s="13" t="s">
        <v>35</v>
      </c>
      <c r="C354" s="15">
        <v>100</v>
      </c>
      <c r="D354" s="8" t="e">
        <f>VLOOKUP(B354,'Ingredient master list'!$B$4:$B$577,2,FALSE())</f>
        <v>#REF!</v>
      </c>
      <c r="E354" s="8"/>
    </row>
    <row r="355" spans="1:5" x14ac:dyDescent="0.2">
      <c r="A355" t="s">
        <v>12</v>
      </c>
      <c r="B355" s="13" t="s">
        <v>14</v>
      </c>
      <c r="C355" s="15">
        <v>2</v>
      </c>
      <c r="D355" s="8" t="e">
        <f>VLOOKUP(B355,'Ingredient master list'!$B$4:$B$577,2,FALSE())</f>
        <v>#REF!</v>
      </c>
      <c r="E355" s="8"/>
    </row>
    <row r="356" spans="1:5" x14ac:dyDescent="0.2">
      <c r="A356" t="s">
        <v>12</v>
      </c>
      <c r="B356" s="13" t="s">
        <v>77</v>
      </c>
      <c r="C356" s="22">
        <v>1</v>
      </c>
      <c r="D356" s="8" t="e">
        <f>VLOOKUP(B356,'Ingredient master list'!$B$4:$B$577,2,FALSE())</f>
        <v>#REF!</v>
      </c>
      <c r="E356" s="8"/>
    </row>
    <row r="357" spans="1:5" x14ac:dyDescent="0.2">
      <c r="A357" t="s">
        <v>12</v>
      </c>
      <c r="B357" s="13" t="s">
        <v>82</v>
      </c>
      <c r="C357" s="22">
        <v>0.2</v>
      </c>
      <c r="D357" s="8" t="e">
        <f>VLOOKUP(B357,'Ingredient master list'!$B$4:$B$577,2,FALSE())</f>
        <v>#REF!</v>
      </c>
      <c r="E357" s="8"/>
    </row>
    <row r="358" spans="1:5" x14ac:dyDescent="0.2">
      <c r="A358" t="s">
        <v>12</v>
      </c>
      <c r="B358" s="13" t="s">
        <v>64</v>
      </c>
      <c r="C358" s="22">
        <v>5</v>
      </c>
      <c r="D358" s="8" t="e">
        <f>VLOOKUP(B358,'Ingredient master list'!$B$4:$B$577,2,FALSE())</f>
        <v>#REF!</v>
      </c>
      <c r="E358" s="8"/>
    </row>
    <row r="359" spans="1:5" x14ac:dyDescent="0.2">
      <c r="A359" t="s">
        <v>12</v>
      </c>
      <c r="B359" s="13" t="s">
        <v>42</v>
      </c>
      <c r="C359" s="22">
        <v>50</v>
      </c>
      <c r="D359" s="8" t="e">
        <f>VLOOKUP(B359,'Ingredient master list'!$B$4:$B$577,2,FALSE())</f>
        <v>#REF!</v>
      </c>
      <c r="E359" s="8"/>
    </row>
    <row r="360" spans="1:5" x14ac:dyDescent="0.2">
      <c r="A360" t="s">
        <v>12</v>
      </c>
      <c r="B360" s="13" t="s">
        <v>22</v>
      </c>
      <c r="C360" s="22">
        <v>3</v>
      </c>
      <c r="D360" s="8" t="e">
        <f>VLOOKUP(B360,'Ingredient master list'!$B$4:$B$577,2,FALSE())</f>
        <v>#REF!</v>
      </c>
      <c r="E360" s="8"/>
    </row>
    <row r="362" spans="1:5" ht="19" x14ac:dyDescent="0.25">
      <c r="A362" t="s">
        <v>8</v>
      </c>
      <c r="B362" s="21" t="s">
        <v>103</v>
      </c>
      <c r="C362" s="7"/>
      <c r="D362" s="8"/>
      <c r="E362" s="7"/>
    </row>
    <row r="363" spans="1:5" x14ac:dyDescent="0.2">
      <c r="B363" s="7"/>
      <c r="C363" s="7"/>
      <c r="D363" s="8"/>
      <c r="E363" s="7"/>
    </row>
    <row r="364" spans="1:5" x14ac:dyDescent="0.2">
      <c r="B364" s="9" t="s">
        <v>9</v>
      </c>
      <c r="C364" s="9" t="s">
        <v>10</v>
      </c>
      <c r="D364" s="10" t="s">
        <v>11</v>
      </c>
      <c r="E364" s="9"/>
    </row>
    <row r="365" spans="1:5" x14ac:dyDescent="0.2">
      <c r="A365" t="s">
        <v>12</v>
      </c>
      <c r="B365" s="13" t="s">
        <v>1</v>
      </c>
      <c r="C365" s="15">
        <v>110</v>
      </c>
      <c r="D365" s="8" t="e">
        <f>VLOOKUP(B365,'Ingredient master list'!$B$4:$B$577,2,FALSE())</f>
        <v>#REF!</v>
      </c>
      <c r="E365" s="8"/>
    </row>
    <row r="366" spans="1:5" x14ac:dyDescent="0.2">
      <c r="A366" t="s">
        <v>12</v>
      </c>
      <c r="B366" s="13" t="s">
        <v>73</v>
      </c>
      <c r="C366" s="15">
        <v>90</v>
      </c>
      <c r="D366" s="8" t="e">
        <f>VLOOKUP(B366,'Ingredient master list'!$B$4:$B$577,2,FALSE())</f>
        <v>#REF!</v>
      </c>
      <c r="E366" s="8"/>
    </row>
    <row r="367" spans="1:5" x14ac:dyDescent="0.2">
      <c r="A367" t="s">
        <v>12</v>
      </c>
      <c r="B367" s="13" t="s">
        <v>71</v>
      </c>
      <c r="C367" s="15">
        <v>70</v>
      </c>
      <c r="D367" s="8" t="e">
        <f>VLOOKUP(B367,'Ingredient master list'!$B$4:$B$577,2,FALSE())</f>
        <v>#REF!</v>
      </c>
      <c r="E367" s="8"/>
    </row>
    <row r="368" spans="1:5" x14ac:dyDescent="0.2">
      <c r="A368" t="s">
        <v>12</v>
      </c>
      <c r="B368" s="13" t="s">
        <v>95</v>
      </c>
      <c r="C368" s="15">
        <v>5</v>
      </c>
      <c r="D368" s="8" t="e">
        <f>VLOOKUP(B368,'Ingredient master list'!$B$4:$B$577,2,FALSE())</f>
        <v>#REF!</v>
      </c>
      <c r="E368" s="8"/>
    </row>
    <row r="369" spans="1:5" x14ac:dyDescent="0.2">
      <c r="A369" t="s">
        <v>12</v>
      </c>
      <c r="B369" s="13" t="s">
        <v>77</v>
      </c>
      <c r="C369" s="22">
        <v>7</v>
      </c>
      <c r="D369" s="8" t="e">
        <f>VLOOKUP(B369,'Ingredient master list'!$B$4:$B$577,2,FALSE())</f>
        <v>#REF!</v>
      </c>
      <c r="E369" s="8"/>
    </row>
    <row r="370" spans="1:5" x14ac:dyDescent="0.2">
      <c r="A370" t="s">
        <v>12</v>
      </c>
      <c r="B370" s="13" t="s">
        <v>86</v>
      </c>
      <c r="C370" s="22">
        <v>2</v>
      </c>
      <c r="D370" s="8" t="e">
        <f>VLOOKUP(B370,'Ingredient master list'!$B$4:$B$577,2,FALSE())</f>
        <v>#REF!</v>
      </c>
      <c r="E370" s="8"/>
    </row>
    <row r="371" spans="1:5" x14ac:dyDescent="0.2">
      <c r="A371" t="s">
        <v>12</v>
      </c>
      <c r="B371" s="13" t="s">
        <v>65</v>
      </c>
      <c r="C371" s="22">
        <v>50</v>
      </c>
      <c r="D371" s="8" t="e">
        <f>VLOOKUP(B371,'Ingredient master list'!$B$4:$B$577,2,FALSE())</f>
        <v>#REF!</v>
      </c>
      <c r="E371" s="8"/>
    </row>
    <row r="372" spans="1:5" x14ac:dyDescent="0.2">
      <c r="A372" t="s">
        <v>12</v>
      </c>
      <c r="B372" s="13" t="s">
        <v>14</v>
      </c>
      <c r="C372" s="22">
        <v>10</v>
      </c>
      <c r="D372" s="8" t="e">
        <f>VLOOKUP(B372,'Ingredient master list'!$B$4:$B$577,2,FALSE())</f>
        <v>#REF!</v>
      </c>
      <c r="E372" s="8"/>
    </row>
    <row r="373" spans="1:5" x14ac:dyDescent="0.2">
      <c r="A373" t="s">
        <v>12</v>
      </c>
      <c r="B373" s="13" t="s">
        <v>44</v>
      </c>
      <c r="C373" s="22">
        <v>2</v>
      </c>
      <c r="D373" s="8" t="e">
        <f>VLOOKUP(B373,'Ingredient master list'!$B$4:$B$577,2,FALSE())</f>
        <v>#REF!</v>
      </c>
      <c r="E373" s="8"/>
    </row>
    <row r="374" spans="1:5" x14ac:dyDescent="0.2">
      <c r="A374" t="s">
        <v>12</v>
      </c>
      <c r="B374" s="13" t="s">
        <v>160</v>
      </c>
      <c r="C374" s="22">
        <v>200</v>
      </c>
      <c r="D374" s="8" t="e">
        <f>VLOOKUP(B374,'Ingredient master list'!$B$4:$B$577,2,FALSE())</f>
        <v>#REF!</v>
      </c>
      <c r="E374" s="8"/>
    </row>
    <row r="375" spans="1:5" x14ac:dyDescent="0.2">
      <c r="D375"/>
    </row>
    <row r="376" spans="1:5" ht="19" x14ac:dyDescent="0.25">
      <c r="A376" t="s">
        <v>8</v>
      </c>
      <c r="B376" s="21" t="s">
        <v>104</v>
      </c>
      <c r="C376" s="7"/>
      <c r="D376" s="8"/>
      <c r="E376" s="7"/>
    </row>
    <row r="377" spans="1:5" x14ac:dyDescent="0.2">
      <c r="B377" s="7"/>
      <c r="C377" s="7"/>
      <c r="D377" s="8"/>
      <c r="E377" s="7"/>
    </row>
    <row r="378" spans="1:5" x14ac:dyDescent="0.2">
      <c r="B378" s="9" t="s">
        <v>9</v>
      </c>
      <c r="C378" s="9" t="s">
        <v>10</v>
      </c>
      <c r="D378" s="10" t="s">
        <v>11</v>
      </c>
      <c r="E378" s="9"/>
    </row>
    <row r="379" spans="1:5" x14ac:dyDescent="0.2">
      <c r="A379" t="s">
        <v>12</v>
      </c>
      <c r="B379" s="13" t="s">
        <v>1</v>
      </c>
      <c r="C379" s="15">
        <v>85</v>
      </c>
      <c r="D379" s="8" t="e">
        <f>VLOOKUP(B379,'Ingredient master list'!$B$4:$B$577,2,FALSE())</f>
        <v>#REF!</v>
      </c>
      <c r="E379" s="8"/>
    </row>
    <row r="380" spans="1:5" x14ac:dyDescent="0.2">
      <c r="A380" t="s">
        <v>12</v>
      </c>
      <c r="B380" s="13" t="s">
        <v>105</v>
      </c>
      <c r="C380" s="15">
        <v>3</v>
      </c>
      <c r="D380" s="8" t="e">
        <f>VLOOKUP(B380,'Ingredient master list'!$B$4:$B$577,2,FALSE())</f>
        <v>#REF!</v>
      </c>
      <c r="E380" s="8"/>
    </row>
    <row r="381" spans="1:5" x14ac:dyDescent="0.2">
      <c r="A381" t="s">
        <v>12</v>
      </c>
      <c r="B381" s="13" t="s">
        <v>89</v>
      </c>
      <c r="C381" s="15">
        <v>3</v>
      </c>
      <c r="D381" s="8" t="e">
        <f>VLOOKUP(B381,'Ingredient master list'!$B$4:$B$577,2,FALSE())</f>
        <v>#REF!</v>
      </c>
      <c r="E381" s="8"/>
    </row>
    <row r="382" spans="1:5" x14ac:dyDescent="0.2">
      <c r="A382" t="s">
        <v>12</v>
      </c>
      <c r="B382" s="13" t="s">
        <v>90</v>
      </c>
      <c r="C382" s="15">
        <v>3</v>
      </c>
      <c r="D382" s="8" t="e">
        <f>VLOOKUP(B382,'Ingredient master list'!$B$4:$B$577,2,FALSE())</f>
        <v>#REF!</v>
      </c>
      <c r="E382" s="8"/>
    </row>
    <row r="383" spans="1:5" x14ac:dyDescent="0.2">
      <c r="A383" t="s">
        <v>12</v>
      </c>
      <c r="B383" s="13" t="s">
        <v>71</v>
      </c>
      <c r="C383" s="22">
        <v>70</v>
      </c>
      <c r="D383" s="8" t="e">
        <f>VLOOKUP(B383,'Ingredient master list'!$B$4:$B$577,2,FALSE())</f>
        <v>#REF!</v>
      </c>
      <c r="E383" s="8"/>
    </row>
    <row r="384" spans="1:5" x14ac:dyDescent="0.2">
      <c r="A384" t="s">
        <v>12</v>
      </c>
      <c r="B384" s="13" t="s">
        <v>30</v>
      </c>
      <c r="C384" s="22">
        <v>60</v>
      </c>
      <c r="D384" s="8" t="e">
        <f>VLOOKUP(B384,'Ingredient master list'!$B$4:$B$577,2,FALSE())</f>
        <v>#REF!</v>
      </c>
      <c r="E384" s="8"/>
    </row>
    <row r="386" spans="1:5" ht="19" x14ac:dyDescent="0.25">
      <c r="A386" t="s">
        <v>8</v>
      </c>
      <c r="B386" s="21" t="s">
        <v>88</v>
      </c>
      <c r="C386" s="7"/>
      <c r="D386" s="8"/>
      <c r="E386" s="7"/>
    </row>
    <row r="387" spans="1:5" x14ac:dyDescent="0.2">
      <c r="B387" s="7"/>
      <c r="C387" s="7"/>
      <c r="D387" s="8"/>
      <c r="E387" s="7"/>
    </row>
    <row r="388" spans="1:5" x14ac:dyDescent="0.2">
      <c r="B388" s="9" t="s">
        <v>9</v>
      </c>
      <c r="C388" s="9" t="s">
        <v>10</v>
      </c>
      <c r="D388" s="10" t="s">
        <v>11</v>
      </c>
      <c r="E388" s="9"/>
    </row>
    <row r="389" spans="1:5" x14ac:dyDescent="0.2">
      <c r="A389" t="s">
        <v>12</v>
      </c>
      <c r="B389" s="13" t="s">
        <v>1</v>
      </c>
      <c r="C389" s="15">
        <v>100</v>
      </c>
      <c r="D389" s="8" t="e">
        <f>VLOOKUP(B389,'Ingredient master list'!$B$4:$B$577,2,FALSE())</f>
        <v>#REF!</v>
      </c>
      <c r="E389" s="8"/>
    </row>
    <row r="390" spans="1:5" x14ac:dyDescent="0.2">
      <c r="A390" t="s">
        <v>12</v>
      </c>
      <c r="B390" s="13" t="s">
        <v>42</v>
      </c>
      <c r="C390" s="15">
        <v>50</v>
      </c>
      <c r="D390" s="8" t="e">
        <f>VLOOKUP(B390,'Ingredient master list'!$B$4:$B$577,2,FALSE())</f>
        <v>#REF!</v>
      </c>
      <c r="E390" s="8"/>
    </row>
    <row r="391" spans="1:5" x14ac:dyDescent="0.2">
      <c r="A391" t="s">
        <v>12</v>
      </c>
      <c r="B391" s="13" t="s">
        <v>89</v>
      </c>
      <c r="C391" s="15">
        <v>15</v>
      </c>
      <c r="D391" s="8" t="e">
        <f>VLOOKUP(B391,'Ingredient master list'!$B$4:$B$577,2,FALSE())</f>
        <v>#REF!</v>
      </c>
      <c r="E391" s="8"/>
    </row>
    <row r="392" spans="1:5" x14ac:dyDescent="0.2">
      <c r="A392" t="s">
        <v>12</v>
      </c>
      <c r="B392" s="13" t="s">
        <v>90</v>
      </c>
      <c r="C392" s="15">
        <v>20</v>
      </c>
      <c r="D392" s="8" t="e">
        <f>VLOOKUP(B392,'Ingredient master list'!$B$4:$B$577,2,FALSE())</f>
        <v>#REF!</v>
      </c>
      <c r="E392" s="8"/>
    </row>
    <row r="393" spans="1:5" x14ac:dyDescent="0.2">
      <c r="A393" t="s">
        <v>12</v>
      </c>
      <c r="B393" s="13" t="s">
        <v>91</v>
      </c>
      <c r="C393" s="22">
        <v>15</v>
      </c>
      <c r="D393" s="8" t="e">
        <f>VLOOKUP(B393,'Ingredient master list'!$B$4:$B$577,2,FALSE())</f>
        <v>#REF!</v>
      </c>
      <c r="E393" s="8"/>
    </row>
    <row r="394" spans="1:5" x14ac:dyDescent="0.2">
      <c r="A394" t="s">
        <v>12</v>
      </c>
      <c r="B394" s="13" t="s">
        <v>92</v>
      </c>
      <c r="C394" s="22">
        <v>15</v>
      </c>
      <c r="D394" s="8" t="e">
        <f>VLOOKUP(B394,'Ingredient master list'!$B$4:$B$577,2,FALSE())</f>
        <v>#REF!</v>
      </c>
      <c r="E394" s="8"/>
    </row>
    <row r="395" spans="1:5" x14ac:dyDescent="0.2">
      <c r="A395" t="s">
        <v>12</v>
      </c>
      <c r="B395" s="13" t="s">
        <v>71</v>
      </c>
      <c r="C395" s="22">
        <v>60</v>
      </c>
      <c r="D395" s="8" t="e">
        <f>VLOOKUP(B395,'Ingredient master list'!$B$4:$B$577,2,FALSE())</f>
        <v>#REF!</v>
      </c>
      <c r="E39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Ingredient master list</vt:lpstr>
      <vt:lpstr>Chosen Meals</vt:lpstr>
      <vt:lpstr>Ingredients</vt:lpstr>
      <vt:lpstr>Old Dinner If Needed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Cooper</dc:creator>
  <cp:keywords/>
  <dc:description/>
  <cp:lastModifiedBy>Microsoft Office User</cp:lastModifiedBy>
  <cp:revision/>
  <cp:lastPrinted>2019-07-10T02:03:15Z</cp:lastPrinted>
  <dcterms:created xsi:type="dcterms:W3CDTF">2018-11-27T09:39:42Z</dcterms:created>
  <dcterms:modified xsi:type="dcterms:W3CDTF">2019-12-26T00:43:53Z</dcterms:modified>
  <cp:category/>
  <cp:contentStatus/>
</cp:coreProperties>
</file>