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ons\Desktop\DRAFT DNA extraction 4 pools\version 3.0\"/>
    </mc:Choice>
  </mc:AlternateContent>
  <xr:revisionPtr revIDLastSave="0" documentId="13_ncr:1_{A97B3742-6E78-4DDD-8CF5-1FAC405A09AA}" xr6:coauthVersionLast="44" xr6:coauthVersionMax="44" xr10:uidLastSave="{00000000-0000-0000-0000-000000000000}"/>
  <bookViews>
    <workbookView xWindow="-108" yWindow="-108" windowWidth="23256" windowHeight="12576" firstSheet="1" activeTab="6" xr2:uid="{00000000-000D-0000-FFFF-FFFF00000000}"/>
  </bookViews>
  <sheets>
    <sheet name="seqtab_final" sheetId="1" r:id="rId1"/>
    <sheet name="Primer 1" sheetId="2" r:id="rId2"/>
    <sheet name="Primer 1 -merged" sheetId="4" r:id="rId3"/>
    <sheet name="primer 2" sheetId="3" r:id="rId4"/>
    <sheet name="Primer 2 -merged" sheetId="5" r:id="rId5"/>
    <sheet name="primer 2 analysis" sheetId="6" r:id="rId6"/>
    <sheet name="extraction bias variation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6" l="1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C35" i="4"/>
  <c r="C37" i="4"/>
  <c r="D18" i="4"/>
  <c r="D17" i="4"/>
  <c r="D16" i="4"/>
  <c r="D15" i="4"/>
  <c r="D13" i="4"/>
  <c r="D11" i="4"/>
  <c r="D10" i="4"/>
  <c r="D9" i="4"/>
  <c r="D7" i="4"/>
  <c r="D6" i="4"/>
  <c r="D4" i="4"/>
  <c r="D3" i="4"/>
  <c r="D82" i="6" l="1"/>
  <c r="D38" i="6"/>
  <c r="D28" i="6"/>
  <c r="BD19" i="6"/>
  <c r="E154" i="6" s="1"/>
  <c r="BB19" i="6"/>
  <c r="BC4" i="6" s="1"/>
  <c r="D151" i="6" s="1"/>
  <c r="AZ19" i="6"/>
  <c r="BA9" i="6" s="1"/>
  <c r="C156" i="6" s="1"/>
  <c r="AW19" i="6"/>
  <c r="AX12" i="6" s="1"/>
  <c r="E141" i="6" s="1"/>
  <c r="AU19" i="6"/>
  <c r="AV9" i="6" s="1"/>
  <c r="D138" i="6" s="1"/>
  <c r="AS19" i="6"/>
  <c r="AT8" i="6" s="1"/>
  <c r="C137" i="6" s="1"/>
  <c r="AP19" i="6"/>
  <c r="E118" i="6" s="1"/>
  <c r="AN19" i="6"/>
  <c r="AO12" i="6" s="1"/>
  <c r="D123" i="6" s="1"/>
  <c r="AL19" i="6"/>
  <c r="AM12" i="6" s="1"/>
  <c r="C123" i="6" s="1"/>
  <c r="AI19" i="6"/>
  <c r="AJ11" i="6" s="1"/>
  <c r="E104" i="6" s="1"/>
  <c r="AG19" i="6"/>
  <c r="AE19" i="6"/>
  <c r="AF17" i="6" s="1"/>
  <c r="C110" i="6" s="1"/>
  <c r="AB19" i="6"/>
  <c r="E82" i="6" s="1"/>
  <c r="Z19" i="6"/>
  <c r="X19" i="6"/>
  <c r="Y17" i="6" s="1"/>
  <c r="C92" i="6" s="1"/>
  <c r="U19" i="6"/>
  <c r="E64" i="6" s="1"/>
  <c r="S19" i="6"/>
  <c r="D64" i="6" s="1"/>
  <c r="Q19" i="6"/>
  <c r="C64" i="6" s="1"/>
  <c r="N19" i="6"/>
  <c r="E46" i="6" s="1"/>
  <c r="L19" i="6"/>
  <c r="D46" i="6" s="1"/>
  <c r="J19" i="6"/>
  <c r="C46" i="6" s="1"/>
  <c r="G19" i="6"/>
  <c r="E28" i="6" s="1"/>
  <c r="E19" i="6"/>
  <c r="F11" i="6" s="1"/>
  <c r="D32" i="6" s="1"/>
  <c r="C19" i="6"/>
  <c r="BE18" i="6"/>
  <c r="E165" i="6" s="1"/>
  <c r="BC18" i="6"/>
  <c r="D165" i="6" s="1"/>
  <c r="BA18" i="6"/>
  <c r="C165" i="6" s="1"/>
  <c r="AX18" i="6"/>
  <c r="E147" i="6" s="1"/>
  <c r="AV18" i="6"/>
  <c r="D147" i="6" s="1"/>
  <c r="AT18" i="6"/>
  <c r="C147" i="6" s="1"/>
  <c r="AQ18" i="6"/>
  <c r="E129" i="6" s="1"/>
  <c r="AO18" i="6"/>
  <c r="D129" i="6" s="1"/>
  <c r="AM18" i="6"/>
  <c r="C129" i="6" s="1"/>
  <c r="AJ18" i="6"/>
  <c r="E111" i="6" s="1"/>
  <c r="AH18" i="6"/>
  <c r="D111" i="6" s="1"/>
  <c r="AA18" i="6"/>
  <c r="D93" i="6" s="1"/>
  <c r="Y18" i="6"/>
  <c r="C93" i="6" s="1"/>
  <c r="O18" i="6"/>
  <c r="E57" i="6" s="1"/>
  <c r="M18" i="6"/>
  <c r="D57" i="6" s="1"/>
  <c r="K18" i="6"/>
  <c r="C57" i="6" s="1"/>
  <c r="H18" i="6"/>
  <c r="E39" i="6" s="1"/>
  <c r="AM17" i="6"/>
  <c r="C128" i="6" s="1"/>
  <c r="F17" i="6"/>
  <c r="AQ16" i="6"/>
  <c r="E127" i="6" s="1"/>
  <c r="AO16" i="6"/>
  <c r="D127" i="6" s="1"/>
  <c r="AH16" i="6"/>
  <c r="D109" i="6" s="1"/>
  <c r="M16" i="6"/>
  <c r="D55" i="6" s="1"/>
  <c r="BA15" i="6"/>
  <c r="C162" i="6" s="1"/>
  <c r="AH15" i="6"/>
  <c r="D108" i="6" s="1"/>
  <c r="AA15" i="6"/>
  <c r="D90" i="6" s="1"/>
  <c r="M15" i="6"/>
  <c r="D54" i="6" s="1"/>
  <c r="F15" i="6"/>
  <c r="D36" i="6" s="1"/>
  <c r="AQ14" i="6"/>
  <c r="E125" i="6" s="1"/>
  <c r="AA14" i="6"/>
  <c r="D89" i="6" s="1"/>
  <c r="Y14" i="6"/>
  <c r="C89" i="6" s="1"/>
  <c r="O14" i="6"/>
  <c r="E53" i="6" s="1"/>
  <c r="AX13" i="6"/>
  <c r="E142" i="6" s="1"/>
  <c r="AH13" i="6"/>
  <c r="D106" i="6" s="1"/>
  <c r="F13" i="6"/>
  <c r="D34" i="6" s="1"/>
  <c r="AA12" i="6"/>
  <c r="D87" i="6" s="1"/>
  <c r="O12" i="6"/>
  <c r="E51" i="6" s="1"/>
  <c r="AV11" i="6"/>
  <c r="D140" i="6" s="1"/>
  <c r="AT11" i="6"/>
  <c r="C140" i="6" s="1"/>
  <c r="T11" i="6"/>
  <c r="D68" i="6" s="1"/>
  <c r="H11" i="6"/>
  <c r="E32" i="6" s="1"/>
  <c r="AX10" i="6"/>
  <c r="E139" i="6" s="1"/>
  <c r="AV10" i="6"/>
  <c r="D139" i="6" s="1"/>
  <c r="AO10" i="6"/>
  <c r="D121" i="6" s="1"/>
  <c r="V10" i="6"/>
  <c r="E67" i="6" s="1"/>
  <c r="T10" i="6"/>
  <c r="D67" i="6" s="1"/>
  <c r="M10" i="6"/>
  <c r="D49" i="6" s="1"/>
  <c r="AX9" i="6"/>
  <c r="E138" i="6" s="1"/>
  <c r="Y9" i="6"/>
  <c r="C84" i="6" s="1"/>
  <c r="V9" i="6"/>
  <c r="E66" i="6" s="1"/>
  <c r="T9" i="6"/>
  <c r="D66" i="6" s="1"/>
  <c r="O9" i="6"/>
  <c r="E48" i="6" s="1"/>
  <c r="BE8" i="6"/>
  <c r="E155" i="6" s="1"/>
  <c r="AX8" i="6"/>
  <c r="E137" i="6" s="1"/>
  <c r="AO8" i="6"/>
  <c r="D119" i="6" s="1"/>
  <c r="AM8" i="6"/>
  <c r="C119" i="6" s="1"/>
  <c r="T8" i="6"/>
  <c r="D65" i="6" s="1"/>
  <c r="F8" i="6"/>
  <c r="D29" i="6" s="1"/>
  <c r="AX7" i="6"/>
  <c r="E136" i="6" s="1"/>
  <c r="AT7" i="6"/>
  <c r="C136" i="6" s="1"/>
  <c r="AH7" i="6"/>
  <c r="D100" i="6" s="1"/>
  <c r="BE6" i="6"/>
  <c r="E153" i="6" s="1"/>
  <c r="BA6" i="6"/>
  <c r="C153" i="6" s="1"/>
  <c r="AX6" i="6"/>
  <c r="E135" i="6" s="1"/>
  <c r="AV6" i="6"/>
  <c r="D135" i="6" s="1"/>
  <c r="AO6" i="6"/>
  <c r="D117" i="6" s="1"/>
  <c r="Y6" i="6"/>
  <c r="C81" i="6" s="1"/>
  <c r="T6" i="6"/>
  <c r="D63" i="6" s="1"/>
  <c r="O6" i="6"/>
  <c r="E45" i="6" s="1"/>
  <c r="M6" i="6"/>
  <c r="D45" i="6" s="1"/>
  <c r="K6" i="6"/>
  <c r="C45" i="6" s="1"/>
  <c r="F6" i="6"/>
  <c r="D27" i="6" s="1"/>
  <c r="AX5" i="6"/>
  <c r="E134" i="6" s="1"/>
  <c r="AV5" i="6"/>
  <c r="D134" i="6" s="1"/>
  <c r="AO5" i="6"/>
  <c r="D116" i="6" s="1"/>
  <c r="AM5" i="6"/>
  <c r="C116" i="6" s="1"/>
  <c r="AF5" i="6"/>
  <c r="C98" i="6" s="1"/>
  <c r="M5" i="6"/>
  <c r="D44" i="6" s="1"/>
  <c r="BE4" i="6"/>
  <c r="E151" i="6" s="1"/>
  <c r="AX4" i="6"/>
  <c r="E133" i="6" s="1"/>
  <c r="AV4" i="6"/>
  <c r="D133" i="6" s="1"/>
  <c r="AT4" i="6"/>
  <c r="C133" i="6" s="1"/>
  <c r="AM4" i="6"/>
  <c r="C115" i="6" s="1"/>
  <c r="AF4" i="6"/>
  <c r="C97" i="6" s="1"/>
  <c r="AA4" i="6"/>
  <c r="D79" i="6" s="1"/>
  <c r="T4" i="6"/>
  <c r="D61" i="6" s="1"/>
  <c r="K4" i="6"/>
  <c r="C43" i="6" s="1"/>
  <c r="F4" i="6"/>
  <c r="D25" i="6" s="1"/>
  <c r="C25" i="6"/>
  <c r="BE3" i="6"/>
  <c r="E150" i="6" s="1"/>
  <c r="BA3" i="6"/>
  <c r="C150" i="6" s="1"/>
  <c r="AT3" i="6"/>
  <c r="C132" i="6" s="1"/>
  <c r="AQ3" i="6"/>
  <c r="E114" i="6" s="1"/>
  <c r="AO3" i="6"/>
  <c r="D114" i="6" s="1"/>
  <c r="AM3" i="6"/>
  <c r="C114" i="6" s="1"/>
  <c r="AH3" i="6"/>
  <c r="D96" i="6" s="1"/>
  <c r="AA3" i="6"/>
  <c r="D78" i="6" s="1"/>
  <c r="Y3" i="6"/>
  <c r="C78" i="6" s="1"/>
  <c r="V3" i="6"/>
  <c r="E60" i="6" s="1"/>
  <c r="T3" i="6"/>
  <c r="D60" i="6" s="1"/>
  <c r="O3" i="6"/>
  <c r="E42" i="6" s="1"/>
  <c r="K3" i="6"/>
  <c r="C42" i="6" s="1"/>
  <c r="F3" i="6"/>
  <c r="D24" i="6" s="1"/>
  <c r="AC8" i="6" l="1"/>
  <c r="E83" i="6" s="1"/>
  <c r="AC6" i="6"/>
  <c r="E81" i="6" s="1"/>
  <c r="AC10" i="6"/>
  <c r="E85" i="6" s="1"/>
  <c r="AV12" i="6"/>
  <c r="D141" i="6" s="1"/>
  <c r="AC12" i="6"/>
  <c r="E87" i="6" s="1"/>
  <c r="AC11" i="6"/>
  <c r="E86" i="6" s="1"/>
  <c r="AV3" i="6"/>
  <c r="D132" i="6" s="1"/>
  <c r="AC4" i="6"/>
  <c r="E79" i="6" s="1"/>
  <c r="BE5" i="6"/>
  <c r="E152" i="6" s="1"/>
  <c r="AM6" i="6"/>
  <c r="C117" i="6" s="1"/>
  <c r="AV7" i="6"/>
  <c r="D136" i="6" s="1"/>
  <c r="AV8" i="6"/>
  <c r="D137" i="6" s="1"/>
  <c r="AM9" i="6"/>
  <c r="C120" i="6" s="1"/>
  <c r="AM10" i="6"/>
  <c r="C121" i="6" s="1"/>
  <c r="AM11" i="6"/>
  <c r="C122" i="6" s="1"/>
  <c r="BC12" i="6"/>
  <c r="D159" i="6" s="1"/>
  <c r="V14" i="6"/>
  <c r="E71" i="6" s="1"/>
  <c r="K17" i="6"/>
  <c r="C56" i="6" s="1"/>
  <c r="T18" i="6"/>
  <c r="D75" i="6" s="1"/>
  <c r="K5" i="6"/>
  <c r="C44" i="6" s="1"/>
  <c r="AC9" i="6"/>
  <c r="E84" i="6" s="1"/>
  <c r="T5" i="6"/>
  <c r="D62" i="6" s="1"/>
  <c r="BE12" i="6"/>
  <c r="E159" i="6" s="1"/>
  <c r="AO15" i="6"/>
  <c r="D126" i="6" s="1"/>
  <c r="T17" i="6"/>
  <c r="D74" i="6" s="1"/>
  <c r="AC3" i="6"/>
  <c r="E78" i="6" s="1"/>
  <c r="AC5" i="6"/>
  <c r="E80" i="6" s="1"/>
  <c r="K8" i="6"/>
  <c r="C47" i="6" s="1"/>
  <c r="BE9" i="6"/>
  <c r="E156" i="6" s="1"/>
  <c r="BE11" i="6"/>
  <c r="E158" i="6" s="1"/>
  <c r="T13" i="6"/>
  <c r="D70" i="6" s="1"/>
  <c r="F18" i="6"/>
  <c r="D39" i="6" s="1"/>
  <c r="D183" i="6" s="1"/>
  <c r="C226" i="6" s="1"/>
  <c r="AC18" i="6"/>
  <c r="E93" i="6" s="1"/>
  <c r="BE10" i="6"/>
  <c r="E157" i="6" s="1"/>
  <c r="AC13" i="6"/>
  <c r="E88" i="6" s="1"/>
  <c r="BE14" i="6"/>
  <c r="E161" i="6" s="1"/>
  <c r="AJ4" i="6"/>
  <c r="E97" i="6" s="1"/>
  <c r="V6" i="6"/>
  <c r="E63" i="6" s="1"/>
  <c r="M8" i="6"/>
  <c r="D47" i="6" s="1"/>
  <c r="AO11" i="6"/>
  <c r="D122" i="6" s="1"/>
  <c r="V12" i="6"/>
  <c r="E69" i="6" s="1"/>
  <c r="AO13" i="6"/>
  <c r="D124" i="6" s="1"/>
  <c r="AO14" i="6"/>
  <c r="D125" i="6" s="1"/>
  <c r="AJ16" i="6"/>
  <c r="E109" i="6" s="1"/>
  <c r="V17" i="6"/>
  <c r="E74" i="6" s="1"/>
  <c r="D118" i="6"/>
  <c r="M4" i="6"/>
  <c r="D43" i="6" s="1"/>
  <c r="AO4" i="6"/>
  <c r="D115" i="6" s="1"/>
  <c r="V8" i="6"/>
  <c r="E65" i="6" s="1"/>
  <c r="BC8" i="6"/>
  <c r="D155" i="6" s="1"/>
  <c r="M11" i="6"/>
  <c r="D50" i="6" s="1"/>
  <c r="M13" i="6"/>
  <c r="D52" i="6" s="1"/>
  <c r="BC13" i="6"/>
  <c r="D160" i="6" s="1"/>
  <c r="AX14" i="6"/>
  <c r="E143" i="6" s="1"/>
  <c r="AX15" i="6"/>
  <c r="E144" i="6" s="1"/>
  <c r="AO17" i="6"/>
  <c r="D128" i="6" s="1"/>
  <c r="V18" i="6"/>
  <c r="E75" i="6" s="1"/>
  <c r="E183" i="6" s="1"/>
  <c r="C118" i="6"/>
  <c r="AF3" i="6"/>
  <c r="C96" i="6" s="1"/>
  <c r="AX3" i="6"/>
  <c r="E132" i="6" s="1"/>
  <c r="V5" i="6"/>
  <c r="E62" i="6" s="1"/>
  <c r="AF6" i="6"/>
  <c r="C99" i="6" s="1"/>
  <c r="AO9" i="6"/>
  <c r="D120" i="6" s="1"/>
  <c r="AF10" i="6"/>
  <c r="C103" i="6" s="1"/>
  <c r="AX11" i="6"/>
  <c r="E140" i="6" s="1"/>
  <c r="AJ12" i="6"/>
  <c r="E105" i="6" s="1"/>
  <c r="M14" i="6"/>
  <c r="D53" i="6" s="1"/>
  <c r="AX16" i="6"/>
  <c r="E145" i="6" s="1"/>
  <c r="AX17" i="6"/>
  <c r="E146" i="6" s="1"/>
  <c r="D154" i="6"/>
  <c r="M3" i="6"/>
  <c r="D42" i="6" s="1"/>
  <c r="V4" i="6"/>
  <c r="E61" i="6" s="1"/>
  <c r="AF8" i="6"/>
  <c r="C101" i="6" s="1"/>
  <c r="M9" i="6"/>
  <c r="D48" i="6" s="1"/>
  <c r="V11" i="6"/>
  <c r="E68" i="6" s="1"/>
  <c r="BC11" i="6"/>
  <c r="D158" i="6" s="1"/>
  <c r="V13" i="6"/>
  <c r="E70" i="6" s="1"/>
  <c r="BC15" i="6"/>
  <c r="D162" i="6" s="1"/>
  <c r="BC3" i="6"/>
  <c r="D150" i="6" s="1"/>
  <c r="D168" i="6" s="1"/>
  <c r="D172" i="6"/>
  <c r="AJ3" i="6"/>
  <c r="E96" i="6" s="1"/>
  <c r="AJ8" i="6"/>
  <c r="E101" i="6" s="1"/>
  <c r="M12" i="6"/>
  <c r="D51" i="6" s="1"/>
  <c r="AF13" i="6"/>
  <c r="C106" i="6" s="1"/>
  <c r="V15" i="6"/>
  <c r="E72" i="6" s="1"/>
  <c r="V16" i="6"/>
  <c r="E73" i="6" s="1"/>
  <c r="M17" i="6"/>
  <c r="D56" i="6" s="1"/>
  <c r="C154" i="6"/>
  <c r="BA17" i="6"/>
  <c r="C164" i="6" s="1"/>
  <c r="AT16" i="6"/>
  <c r="C145" i="6" s="1"/>
  <c r="AF7" i="6"/>
  <c r="C100" i="6" s="1"/>
  <c r="AF11" i="6"/>
  <c r="C104" i="6" s="1"/>
  <c r="AF14" i="6"/>
  <c r="C107" i="6" s="1"/>
  <c r="AF18" i="6"/>
  <c r="C111" i="6" s="1"/>
  <c r="AF9" i="6"/>
  <c r="C102" i="6" s="1"/>
  <c r="AF12" i="6"/>
  <c r="C105" i="6" s="1"/>
  <c r="AF15" i="6"/>
  <c r="C108" i="6" s="1"/>
  <c r="AF16" i="6"/>
  <c r="C109" i="6" s="1"/>
  <c r="C82" i="6"/>
  <c r="R4" i="6"/>
  <c r="C61" i="6" s="1"/>
  <c r="R18" i="6"/>
  <c r="C75" i="6" s="1"/>
  <c r="R6" i="6"/>
  <c r="C63" i="6" s="1"/>
  <c r="R8" i="6"/>
  <c r="C65" i="6" s="1"/>
  <c r="R15" i="6"/>
  <c r="C72" i="6" s="1"/>
  <c r="R3" i="6"/>
  <c r="C60" i="6" s="1"/>
  <c r="R12" i="6"/>
  <c r="C69" i="6" s="1"/>
  <c r="R14" i="6"/>
  <c r="C71" i="6" s="1"/>
  <c r="R11" i="6"/>
  <c r="C68" i="6" s="1"/>
  <c r="R16" i="6"/>
  <c r="C73" i="6" s="1"/>
  <c r="K10" i="6"/>
  <c r="C49" i="6" s="1"/>
  <c r="K11" i="6"/>
  <c r="C50" i="6" s="1"/>
  <c r="K9" i="6"/>
  <c r="C48" i="6" s="1"/>
  <c r="K13" i="6"/>
  <c r="C52" i="6" s="1"/>
  <c r="C31" i="6"/>
  <c r="C36" i="6" s="1"/>
  <c r="D3" i="6"/>
  <c r="C24" i="6" s="1"/>
  <c r="C168" i="6" s="1"/>
  <c r="C28" i="6"/>
  <c r="C29" i="6"/>
  <c r="C34" i="6" s="1"/>
  <c r="C39" i="6" s="1"/>
  <c r="C30" i="6"/>
  <c r="C35" i="6" s="1"/>
  <c r="O16" i="6"/>
  <c r="E55" i="6" s="1"/>
  <c r="O11" i="6"/>
  <c r="E50" i="6" s="1"/>
  <c r="O8" i="6"/>
  <c r="E47" i="6" s="1"/>
  <c r="Y15" i="6"/>
  <c r="C90" i="6" s="1"/>
  <c r="Y11" i="6"/>
  <c r="C86" i="6" s="1"/>
  <c r="Y8" i="6"/>
  <c r="C83" i="6" s="1"/>
  <c r="AH14" i="6"/>
  <c r="D107" i="6" s="1"/>
  <c r="AH11" i="6"/>
  <c r="D104" i="6" s="1"/>
  <c r="AH8" i="6"/>
  <c r="D101" i="6" s="1"/>
  <c r="AQ11" i="6"/>
  <c r="E122" i="6" s="1"/>
  <c r="AQ8" i="6"/>
  <c r="E119" i="6" s="1"/>
  <c r="BA14" i="6"/>
  <c r="C161" i="6" s="1"/>
  <c r="BA16" i="6"/>
  <c r="C163" i="6" s="1"/>
  <c r="BA13" i="6"/>
  <c r="C160" i="6" s="1"/>
  <c r="BA12" i="6"/>
  <c r="C159" i="6" s="1"/>
  <c r="BA11" i="6"/>
  <c r="C158" i="6" s="1"/>
  <c r="BA8" i="6"/>
  <c r="C155" i="6" s="1"/>
  <c r="F5" i="6"/>
  <c r="D26" i="6" s="1"/>
  <c r="O5" i="6"/>
  <c r="E44" i="6" s="1"/>
  <c r="Y5" i="6"/>
  <c r="C80" i="6" s="1"/>
  <c r="AH5" i="6"/>
  <c r="D98" i="6" s="1"/>
  <c r="AQ5" i="6"/>
  <c r="E116" i="6" s="1"/>
  <c r="BA5" i="6"/>
  <c r="C152" i="6" s="1"/>
  <c r="AQ6" i="6"/>
  <c r="E117" i="6" s="1"/>
  <c r="F9" i="6"/>
  <c r="D30" i="6" s="1"/>
  <c r="AQ9" i="6"/>
  <c r="E120" i="6" s="1"/>
  <c r="O10" i="6"/>
  <c r="E49" i="6" s="1"/>
  <c r="Y10" i="6"/>
  <c r="C85" i="6" s="1"/>
  <c r="AH10" i="6"/>
  <c r="D103" i="6" s="1"/>
  <c r="AQ10" i="6"/>
  <c r="E121" i="6" s="1"/>
  <c r="BA10" i="6"/>
  <c r="C157" i="6" s="1"/>
  <c r="F12" i="6"/>
  <c r="D33" i="6" s="1"/>
  <c r="Y13" i="6"/>
  <c r="C88" i="6" s="1"/>
  <c r="AQ15" i="6"/>
  <c r="E126" i="6" s="1"/>
  <c r="AQ17" i="6"/>
  <c r="E128" i="6" s="1"/>
  <c r="H15" i="6"/>
  <c r="E36" i="6" s="1"/>
  <c r="H14" i="6"/>
  <c r="E35" i="6" s="1"/>
  <c r="H13" i="6"/>
  <c r="E34" i="6" s="1"/>
  <c r="H9" i="6"/>
  <c r="E30" i="6" s="1"/>
  <c r="R17" i="6"/>
  <c r="C74" i="6" s="1"/>
  <c r="R13" i="6"/>
  <c r="C70" i="6" s="1"/>
  <c r="R9" i="6"/>
  <c r="C66" i="6" s="1"/>
  <c r="AA17" i="6"/>
  <c r="D92" i="6" s="1"/>
  <c r="AA16" i="6"/>
  <c r="D91" i="6" s="1"/>
  <c r="AA13" i="6"/>
  <c r="D88" i="6" s="1"/>
  <c r="AA9" i="6"/>
  <c r="D84" i="6" s="1"/>
  <c r="AA6" i="6"/>
  <c r="D81" i="6" s="1"/>
  <c r="AJ17" i="6"/>
  <c r="E110" i="6" s="1"/>
  <c r="AJ13" i="6"/>
  <c r="E106" i="6" s="1"/>
  <c r="AJ15" i="6"/>
  <c r="E108" i="6" s="1"/>
  <c r="AJ9" i="6"/>
  <c r="E102" i="6" s="1"/>
  <c r="AJ7" i="6"/>
  <c r="E100" i="6" s="1"/>
  <c r="E172" i="6" s="1"/>
  <c r="AJ6" i="6"/>
  <c r="E99" i="6" s="1"/>
  <c r="AT12" i="6"/>
  <c r="C141" i="6" s="1"/>
  <c r="AT17" i="6"/>
  <c r="C146" i="6" s="1"/>
  <c r="AT13" i="6"/>
  <c r="C142" i="6" s="1"/>
  <c r="AT9" i="6"/>
  <c r="C138" i="6" s="1"/>
  <c r="AT6" i="6"/>
  <c r="C135" i="6" s="1"/>
  <c r="BC17" i="6"/>
  <c r="D164" i="6" s="1"/>
  <c r="BC9" i="6"/>
  <c r="D156" i="6" s="1"/>
  <c r="BC6" i="6"/>
  <c r="D153" i="6" s="1"/>
  <c r="O4" i="6"/>
  <c r="E43" i="6" s="1"/>
  <c r="Y4" i="6"/>
  <c r="C79" i="6" s="1"/>
  <c r="AH4" i="6"/>
  <c r="D97" i="6" s="1"/>
  <c r="AQ4" i="6"/>
  <c r="E115" i="6" s="1"/>
  <c r="BA4" i="6"/>
  <c r="C151" i="6" s="1"/>
  <c r="H5" i="6"/>
  <c r="E26" i="6" s="1"/>
  <c r="E170" i="6" s="1"/>
  <c r="R5" i="6"/>
  <c r="C62" i="6" s="1"/>
  <c r="AA5" i="6"/>
  <c r="D80" i="6" s="1"/>
  <c r="AJ5" i="6"/>
  <c r="E98" i="6" s="1"/>
  <c r="AT5" i="6"/>
  <c r="C134" i="6" s="1"/>
  <c r="BC5" i="6"/>
  <c r="D152" i="6" s="1"/>
  <c r="AH6" i="6"/>
  <c r="D99" i="6" s="1"/>
  <c r="AA8" i="6"/>
  <c r="D83" i="6" s="1"/>
  <c r="AH9" i="6"/>
  <c r="D102" i="6" s="1"/>
  <c r="F10" i="6"/>
  <c r="D31" i="6" s="1"/>
  <c r="R10" i="6"/>
  <c r="C67" i="6" s="1"/>
  <c r="AA10" i="6"/>
  <c r="D85" i="6" s="1"/>
  <c r="AJ10" i="6"/>
  <c r="E103" i="6" s="1"/>
  <c r="AT10" i="6"/>
  <c r="C139" i="6" s="1"/>
  <c r="BC10" i="6"/>
  <c r="D157" i="6" s="1"/>
  <c r="AA11" i="6"/>
  <c r="D86" i="6" s="1"/>
  <c r="Y12" i="6"/>
  <c r="C87" i="6" s="1"/>
  <c r="AH12" i="6"/>
  <c r="D105" i="6" s="1"/>
  <c r="AQ12" i="6"/>
  <c r="E123" i="6" s="1"/>
  <c r="O13" i="6"/>
  <c r="E52" i="6" s="1"/>
  <c r="AQ13" i="6"/>
  <c r="E124" i="6" s="1"/>
  <c r="F14" i="6"/>
  <c r="D35" i="6" s="1"/>
  <c r="AJ14" i="6"/>
  <c r="E107" i="6" s="1"/>
  <c r="BC14" i="6"/>
  <c r="D161" i="6" s="1"/>
  <c r="O15" i="6"/>
  <c r="E54" i="6" s="1"/>
  <c r="AT15" i="6"/>
  <c r="C144" i="6" s="1"/>
  <c r="F16" i="6"/>
  <c r="D37" i="6" s="1"/>
  <c r="Y16" i="6"/>
  <c r="C91" i="6" s="1"/>
  <c r="BC16" i="6"/>
  <c r="D163" i="6" s="1"/>
  <c r="AH17" i="6"/>
  <c r="D110" i="6" s="1"/>
  <c r="K16" i="6"/>
  <c r="C55" i="6" s="1"/>
  <c r="K15" i="6"/>
  <c r="C54" i="6" s="1"/>
  <c r="K14" i="6"/>
  <c r="C53" i="6" s="1"/>
  <c r="K12" i="6"/>
  <c r="C51" i="6" s="1"/>
  <c r="T12" i="6"/>
  <c r="D69" i="6" s="1"/>
  <c r="T16" i="6"/>
  <c r="D73" i="6" s="1"/>
  <c r="T15" i="6"/>
  <c r="D72" i="6" s="1"/>
  <c r="T14" i="6"/>
  <c r="D71" i="6" s="1"/>
  <c r="AC16" i="6"/>
  <c r="E91" i="6" s="1"/>
  <c r="AC15" i="6"/>
  <c r="E90" i="6" s="1"/>
  <c r="AC14" i="6"/>
  <c r="E89" i="6" s="1"/>
  <c r="AC17" i="6"/>
  <c r="E92" i="6" s="1"/>
  <c r="AM16" i="6"/>
  <c r="C127" i="6" s="1"/>
  <c r="AM15" i="6"/>
  <c r="C126" i="6" s="1"/>
  <c r="AM14" i="6"/>
  <c r="C125" i="6" s="1"/>
  <c r="AM13" i="6"/>
  <c r="C124" i="6" s="1"/>
  <c r="AV13" i="6"/>
  <c r="D142" i="6" s="1"/>
  <c r="AV16" i="6"/>
  <c r="D145" i="6" s="1"/>
  <c r="AV15" i="6"/>
  <c r="D144" i="6" s="1"/>
  <c r="BE17" i="6"/>
  <c r="E164" i="6" s="1"/>
  <c r="BE16" i="6"/>
  <c r="E163" i="6" s="1"/>
  <c r="BE15" i="6"/>
  <c r="E162" i="6" s="1"/>
  <c r="BE13" i="6"/>
  <c r="E160" i="6" s="1"/>
  <c r="C26" i="6"/>
  <c r="AV17" i="6"/>
  <c r="D146" i="6" s="1"/>
  <c r="AV14" i="6"/>
  <c r="D143" i="6" s="1"/>
  <c r="AT14" i="6"/>
  <c r="C143" i="6" s="1"/>
  <c r="O17" i="6"/>
  <c r="E56" i="6" s="1"/>
  <c r="H3" i="6"/>
  <c r="E24" i="6" s="1"/>
  <c r="E168" i="6" s="1"/>
  <c r="H4" i="6"/>
  <c r="E25" i="6" s="1"/>
  <c r="H8" i="6"/>
  <c r="E29" i="6" s="1"/>
  <c r="H12" i="6"/>
  <c r="E33" i="6" s="1"/>
  <c r="H17" i="6"/>
  <c r="E38" i="6" s="1"/>
  <c r="H16" i="6"/>
  <c r="E37" i="6" s="1"/>
  <c r="E181" i="6" s="1"/>
  <c r="H6" i="6"/>
  <c r="E27" i="6" s="1"/>
  <c r="H10" i="6"/>
  <c r="E31" i="6" s="1"/>
  <c r="G19" i="4"/>
  <c r="H5" i="4" s="1"/>
  <c r="E26" i="4" s="1"/>
  <c r="I19" i="4"/>
  <c r="J19" i="4"/>
  <c r="K12" i="4" s="1"/>
  <c r="C51" i="4" s="1"/>
  <c r="L19" i="4"/>
  <c r="N19" i="4"/>
  <c r="O18" i="4" s="1"/>
  <c r="E57" i="4" s="1"/>
  <c r="P19" i="4"/>
  <c r="Q19" i="4"/>
  <c r="R14" i="4" s="1"/>
  <c r="C71" i="4" s="1"/>
  <c r="S19" i="4"/>
  <c r="T17" i="4" s="1"/>
  <c r="D74" i="4" s="1"/>
  <c r="U19" i="4"/>
  <c r="V16" i="4" s="1"/>
  <c r="E73" i="4" s="1"/>
  <c r="W19" i="4"/>
  <c r="X19" i="4"/>
  <c r="Y16" i="4" s="1"/>
  <c r="C91" i="4" s="1"/>
  <c r="Z19" i="4"/>
  <c r="AA17" i="4" s="1"/>
  <c r="D92" i="4" s="1"/>
  <c r="AB19" i="4"/>
  <c r="AC18" i="4" s="1"/>
  <c r="E93" i="4" s="1"/>
  <c r="AD19" i="4"/>
  <c r="AE19" i="4"/>
  <c r="AF17" i="4" s="1"/>
  <c r="C110" i="4" s="1"/>
  <c r="AG19" i="4"/>
  <c r="AH17" i="4" s="1"/>
  <c r="D110" i="4" s="1"/>
  <c r="AI19" i="4"/>
  <c r="AJ17" i="4" s="1"/>
  <c r="E110" i="4" s="1"/>
  <c r="AK19" i="4"/>
  <c r="AL19" i="4"/>
  <c r="AM16" i="4" s="1"/>
  <c r="C127" i="4" s="1"/>
  <c r="AN19" i="4"/>
  <c r="AO17" i="4" s="1"/>
  <c r="D128" i="4" s="1"/>
  <c r="AP19" i="4"/>
  <c r="AQ18" i="4" s="1"/>
  <c r="E129" i="4" s="1"/>
  <c r="AR19" i="4"/>
  <c r="AS19" i="4"/>
  <c r="AT16" i="4" s="1"/>
  <c r="C145" i="4" s="1"/>
  <c r="AU19" i="4"/>
  <c r="AV16" i="4" s="1"/>
  <c r="D145" i="4" s="1"/>
  <c r="AW19" i="4"/>
  <c r="AX16" i="4" s="1"/>
  <c r="E145" i="4" s="1"/>
  <c r="AY19" i="4"/>
  <c r="AZ19" i="4"/>
  <c r="BA18" i="4" s="1"/>
  <c r="C165" i="4" s="1"/>
  <c r="BB19" i="4"/>
  <c r="BC11" i="4" s="1"/>
  <c r="D158" i="4" s="1"/>
  <c r="BD19" i="4"/>
  <c r="BE13" i="4" s="1"/>
  <c r="E160" i="4" s="1"/>
  <c r="BF19" i="4"/>
  <c r="E19" i="4"/>
  <c r="F8" i="4" s="1"/>
  <c r="D29" i="4" s="1"/>
  <c r="C19" i="4"/>
  <c r="D5" i="4" s="1"/>
  <c r="C26" i="4" s="1"/>
  <c r="C180" i="6" l="1"/>
  <c r="D182" i="6"/>
  <c r="C211" i="6"/>
  <c r="D169" i="6"/>
  <c r="D173" i="6"/>
  <c r="C215" i="6"/>
  <c r="D180" i="6"/>
  <c r="E176" i="6"/>
  <c r="C172" i="6"/>
  <c r="C197" i="6" s="1"/>
  <c r="C169" i="6"/>
  <c r="D171" i="6"/>
  <c r="C193" i="6"/>
  <c r="D176" i="6"/>
  <c r="D178" i="6"/>
  <c r="C183" i="6"/>
  <c r="C208" i="6" s="1"/>
  <c r="E182" i="6"/>
  <c r="D170" i="6"/>
  <c r="C213" i="6" s="1"/>
  <c r="C170" i="6"/>
  <c r="C195" i="6" s="1"/>
  <c r="D174" i="6"/>
  <c r="E177" i="6"/>
  <c r="E173" i="6"/>
  <c r="D179" i="6"/>
  <c r="C222" i="6" s="1"/>
  <c r="D177" i="6"/>
  <c r="C178" i="6"/>
  <c r="C179" i="6"/>
  <c r="E174" i="6"/>
  <c r="C174" i="6"/>
  <c r="C199" i="6" s="1"/>
  <c r="E169" i="6"/>
  <c r="E178" i="6"/>
  <c r="C173" i="6"/>
  <c r="C198" i="6" s="1"/>
  <c r="C175" i="6"/>
  <c r="E175" i="6"/>
  <c r="E179" i="6"/>
  <c r="D181" i="6"/>
  <c r="C224" i="6" s="1"/>
  <c r="E171" i="6"/>
  <c r="D175" i="6"/>
  <c r="C218" i="6" s="1"/>
  <c r="E180" i="6"/>
  <c r="M18" i="4"/>
  <c r="D57" i="4" s="1"/>
  <c r="M3" i="4"/>
  <c r="D42" i="4" s="1"/>
  <c r="F10" i="4"/>
  <c r="D31" i="4" s="1"/>
  <c r="BC3" i="4"/>
  <c r="D150" i="4" s="1"/>
  <c r="BC12" i="4"/>
  <c r="D159" i="4" s="1"/>
  <c r="BE5" i="4"/>
  <c r="E152" i="4" s="1"/>
  <c r="BE14" i="4"/>
  <c r="E161" i="4" s="1"/>
  <c r="C36" i="4"/>
  <c r="D64" i="4"/>
  <c r="E64" i="4"/>
  <c r="D82" i="4"/>
  <c r="E82" i="4"/>
  <c r="D118" i="4"/>
  <c r="E118" i="4"/>
  <c r="F13" i="4"/>
  <c r="D34" i="4" s="1"/>
  <c r="BC4" i="4"/>
  <c r="D151" i="4" s="1"/>
  <c r="BC13" i="4"/>
  <c r="D160" i="4" s="1"/>
  <c r="BE6" i="4"/>
  <c r="E153" i="4" s="1"/>
  <c r="BE15" i="4"/>
  <c r="E162" i="4" s="1"/>
  <c r="D154" i="4"/>
  <c r="E154" i="4"/>
  <c r="F16" i="4"/>
  <c r="D37" i="4" s="1"/>
  <c r="BC5" i="4"/>
  <c r="D152" i="4" s="1"/>
  <c r="BC14" i="4"/>
  <c r="D161" i="4" s="1"/>
  <c r="BE8" i="4"/>
  <c r="E155" i="4" s="1"/>
  <c r="BE16" i="4"/>
  <c r="E163" i="4" s="1"/>
  <c r="C46" i="4"/>
  <c r="F17" i="4"/>
  <c r="D38" i="4" s="1"/>
  <c r="BC6" i="4"/>
  <c r="D153" i="4" s="1"/>
  <c r="BC15" i="4"/>
  <c r="D162" i="4" s="1"/>
  <c r="BE9" i="4"/>
  <c r="E156" i="4" s="1"/>
  <c r="BE17" i="4"/>
  <c r="E164" i="4" s="1"/>
  <c r="C64" i="4"/>
  <c r="F3" i="4"/>
  <c r="D24" i="4" s="1"/>
  <c r="F18" i="4"/>
  <c r="D39" i="4" s="1"/>
  <c r="BC8" i="4"/>
  <c r="D155" i="4" s="1"/>
  <c r="BC16" i="4"/>
  <c r="D163" i="4" s="1"/>
  <c r="BE10" i="4"/>
  <c r="E157" i="4" s="1"/>
  <c r="BE18" i="4"/>
  <c r="E165" i="4" s="1"/>
  <c r="C154" i="4"/>
  <c r="F4" i="4"/>
  <c r="D25" i="4" s="1"/>
  <c r="BA6" i="4"/>
  <c r="C153" i="4" s="1"/>
  <c r="BC9" i="4"/>
  <c r="D156" i="4" s="1"/>
  <c r="BC17" i="4"/>
  <c r="D164" i="4" s="1"/>
  <c r="BE11" i="4"/>
  <c r="E158" i="4" s="1"/>
  <c r="BE3" i="4"/>
  <c r="E150" i="4" s="1"/>
  <c r="F14" i="4"/>
  <c r="D35" i="4" s="1"/>
  <c r="BA11" i="4"/>
  <c r="C158" i="4" s="1"/>
  <c r="BC10" i="4"/>
  <c r="D157" i="4" s="1"/>
  <c r="BC18" i="4"/>
  <c r="D165" i="4" s="1"/>
  <c r="BE12" i="4"/>
  <c r="E159" i="4" s="1"/>
  <c r="C28" i="4"/>
  <c r="D28" i="4"/>
  <c r="E28" i="4"/>
  <c r="F6" i="4"/>
  <c r="D27" i="4" s="1"/>
  <c r="BA15" i="4"/>
  <c r="C162" i="4" s="1"/>
  <c r="BE4" i="4"/>
  <c r="E151" i="4" s="1"/>
  <c r="C32" i="4"/>
  <c r="D46" i="4"/>
  <c r="E46" i="4"/>
  <c r="BA8" i="4"/>
  <c r="C155" i="4" s="1"/>
  <c r="BA16" i="4"/>
  <c r="C163" i="4" s="1"/>
  <c r="BA4" i="4"/>
  <c r="C151" i="4" s="1"/>
  <c r="BA9" i="4"/>
  <c r="C156" i="4" s="1"/>
  <c r="BA13" i="4"/>
  <c r="C160" i="4" s="1"/>
  <c r="BA17" i="4"/>
  <c r="C164" i="4" s="1"/>
  <c r="BA3" i="4"/>
  <c r="C150" i="4" s="1"/>
  <c r="BA12" i="4"/>
  <c r="C159" i="4" s="1"/>
  <c r="BA5" i="4"/>
  <c r="C152" i="4" s="1"/>
  <c r="BA10" i="4"/>
  <c r="C157" i="4" s="1"/>
  <c r="BA14" i="4"/>
  <c r="C161" i="4" s="1"/>
  <c r="C118" i="4"/>
  <c r="C33" i="6"/>
  <c r="C27" i="6"/>
  <c r="C82" i="4"/>
  <c r="C30" i="4"/>
  <c r="C34" i="4"/>
  <c r="C38" i="4"/>
  <c r="C31" i="4"/>
  <c r="C39" i="4"/>
  <c r="AT14" i="4"/>
  <c r="C143" i="4" s="1"/>
  <c r="AV14" i="4"/>
  <c r="D143" i="4" s="1"/>
  <c r="AT17" i="4"/>
  <c r="C146" i="4" s="1"/>
  <c r="AV15" i="4"/>
  <c r="D144" i="4" s="1"/>
  <c r="AM10" i="4"/>
  <c r="C121" i="4" s="1"/>
  <c r="AV4" i="4"/>
  <c r="D133" i="4" s="1"/>
  <c r="AV17" i="4"/>
  <c r="D146" i="4" s="1"/>
  <c r="AV6" i="4"/>
  <c r="D135" i="4" s="1"/>
  <c r="AV18" i="4"/>
  <c r="D147" i="4" s="1"/>
  <c r="AV7" i="4"/>
  <c r="D136" i="4" s="1"/>
  <c r="AX6" i="4"/>
  <c r="E135" i="4" s="1"/>
  <c r="AV9" i="4"/>
  <c r="D138" i="4" s="1"/>
  <c r="AX9" i="4"/>
  <c r="E138" i="4" s="1"/>
  <c r="AT6" i="4"/>
  <c r="C135" i="4" s="1"/>
  <c r="AV10" i="4"/>
  <c r="D139" i="4" s="1"/>
  <c r="AX14" i="4"/>
  <c r="E143" i="4" s="1"/>
  <c r="AT9" i="4"/>
  <c r="C138" i="4" s="1"/>
  <c r="AV12" i="4"/>
  <c r="D141" i="4" s="1"/>
  <c r="AX17" i="4"/>
  <c r="E146" i="4" s="1"/>
  <c r="AT10" i="4"/>
  <c r="C139" i="4" s="1"/>
  <c r="AT18" i="4"/>
  <c r="C147" i="4" s="1"/>
  <c r="AX10" i="4"/>
  <c r="E139" i="4" s="1"/>
  <c r="AX18" i="4"/>
  <c r="E147" i="4" s="1"/>
  <c r="AT3" i="4"/>
  <c r="C132" i="4" s="1"/>
  <c r="AT11" i="4"/>
  <c r="C140" i="4" s="1"/>
  <c r="AV3" i="4"/>
  <c r="D132" i="4" s="1"/>
  <c r="AV11" i="4"/>
  <c r="D140" i="4" s="1"/>
  <c r="AX3" i="4"/>
  <c r="E132" i="4" s="1"/>
  <c r="AX11" i="4"/>
  <c r="E140" i="4" s="1"/>
  <c r="AT4" i="4"/>
  <c r="C133" i="4" s="1"/>
  <c r="AT12" i="4"/>
  <c r="C141" i="4" s="1"/>
  <c r="AX4" i="4"/>
  <c r="E133" i="4" s="1"/>
  <c r="AX12" i="4"/>
  <c r="E141" i="4" s="1"/>
  <c r="AT5" i="4"/>
  <c r="C134" i="4" s="1"/>
  <c r="AT13" i="4"/>
  <c r="C142" i="4" s="1"/>
  <c r="AV5" i="4"/>
  <c r="D134" i="4" s="1"/>
  <c r="AV13" i="4"/>
  <c r="D142" i="4" s="1"/>
  <c r="AX5" i="4"/>
  <c r="E134" i="4" s="1"/>
  <c r="AX13" i="4"/>
  <c r="E142" i="4" s="1"/>
  <c r="AT7" i="4"/>
  <c r="C136" i="4" s="1"/>
  <c r="AT15" i="4"/>
  <c r="C144" i="4" s="1"/>
  <c r="AX7" i="4"/>
  <c r="E136" i="4" s="1"/>
  <c r="AX15" i="4"/>
  <c r="E144" i="4" s="1"/>
  <c r="AT8" i="4"/>
  <c r="C137" i="4" s="1"/>
  <c r="AV8" i="4"/>
  <c r="D137" i="4" s="1"/>
  <c r="AX8" i="4"/>
  <c r="E137" i="4" s="1"/>
  <c r="AM18" i="4"/>
  <c r="C129" i="4" s="1"/>
  <c r="AO11" i="4"/>
  <c r="D122" i="4" s="1"/>
  <c r="AQ12" i="4"/>
  <c r="E123" i="4" s="1"/>
  <c r="AM9" i="4"/>
  <c r="C120" i="4" s="1"/>
  <c r="AM17" i="4"/>
  <c r="C128" i="4" s="1"/>
  <c r="AO10" i="4"/>
  <c r="D121" i="4" s="1"/>
  <c r="AO18" i="4"/>
  <c r="D129" i="4" s="1"/>
  <c r="AQ11" i="4"/>
  <c r="E122" i="4" s="1"/>
  <c r="AH4" i="4"/>
  <c r="D97" i="4" s="1"/>
  <c r="AM11" i="4"/>
  <c r="C122" i="4" s="1"/>
  <c r="AO3" i="4"/>
  <c r="D114" i="4" s="1"/>
  <c r="AO12" i="4"/>
  <c r="D123" i="4" s="1"/>
  <c r="AQ4" i="4"/>
  <c r="E115" i="4" s="1"/>
  <c r="AQ13" i="4"/>
  <c r="E124" i="4" s="1"/>
  <c r="AM3" i="4"/>
  <c r="C114" i="4" s="1"/>
  <c r="AM12" i="4"/>
  <c r="C123" i="4" s="1"/>
  <c r="AO4" i="4"/>
  <c r="D115" i="4" s="1"/>
  <c r="AO13" i="4"/>
  <c r="D124" i="4" s="1"/>
  <c r="AQ5" i="4"/>
  <c r="E116" i="4" s="1"/>
  <c r="AQ14" i="4"/>
  <c r="E125" i="4" s="1"/>
  <c r="AM4" i="4"/>
  <c r="C115" i="4" s="1"/>
  <c r="AM13" i="4"/>
  <c r="C124" i="4" s="1"/>
  <c r="AO5" i="4"/>
  <c r="D116" i="4" s="1"/>
  <c r="AO14" i="4"/>
  <c r="D125" i="4" s="1"/>
  <c r="AQ6" i="4"/>
  <c r="E117" i="4" s="1"/>
  <c r="AQ15" i="4"/>
  <c r="E126" i="4" s="1"/>
  <c r="AM5" i="4"/>
  <c r="C116" i="4" s="1"/>
  <c r="AM14" i="4"/>
  <c r="C125" i="4" s="1"/>
  <c r="AO6" i="4"/>
  <c r="D117" i="4" s="1"/>
  <c r="AO15" i="4"/>
  <c r="D126" i="4" s="1"/>
  <c r="AQ8" i="4"/>
  <c r="E119" i="4" s="1"/>
  <c r="AQ16" i="4"/>
  <c r="E127" i="4" s="1"/>
  <c r="AQ3" i="4"/>
  <c r="E114" i="4" s="1"/>
  <c r="AM6" i="4"/>
  <c r="C117" i="4" s="1"/>
  <c r="AM15" i="4"/>
  <c r="C126" i="4" s="1"/>
  <c r="AO8" i="4"/>
  <c r="D119" i="4" s="1"/>
  <c r="AO16" i="4"/>
  <c r="D127" i="4" s="1"/>
  <c r="AQ9" i="4"/>
  <c r="E120" i="4" s="1"/>
  <c r="AQ17" i="4"/>
  <c r="E128" i="4" s="1"/>
  <c r="AM8" i="4"/>
  <c r="C119" i="4" s="1"/>
  <c r="AO9" i="4"/>
  <c r="D120" i="4" s="1"/>
  <c r="AQ10" i="4"/>
  <c r="E121" i="4" s="1"/>
  <c r="AH12" i="4"/>
  <c r="D105" i="4" s="1"/>
  <c r="AA3" i="4"/>
  <c r="D78" i="4" s="1"/>
  <c r="AF4" i="4"/>
  <c r="C97" i="4" s="1"/>
  <c r="AF5" i="4"/>
  <c r="C98" i="4" s="1"/>
  <c r="AF7" i="4"/>
  <c r="C100" i="4" s="1"/>
  <c r="AF10" i="4"/>
  <c r="C103" i="4" s="1"/>
  <c r="AF12" i="4"/>
  <c r="C105" i="4" s="1"/>
  <c r="AF13" i="4"/>
  <c r="C106" i="4" s="1"/>
  <c r="AF15" i="4"/>
  <c r="C108" i="4" s="1"/>
  <c r="AF18" i="4"/>
  <c r="C111" i="4" s="1"/>
  <c r="AH10" i="4"/>
  <c r="D103" i="4" s="1"/>
  <c r="AH18" i="4"/>
  <c r="D111" i="4" s="1"/>
  <c r="AJ10" i="4"/>
  <c r="E103" i="4" s="1"/>
  <c r="AJ18" i="4"/>
  <c r="E111" i="4" s="1"/>
  <c r="AF3" i="4"/>
  <c r="C96" i="4" s="1"/>
  <c r="AF11" i="4"/>
  <c r="C104" i="4" s="1"/>
  <c r="AH3" i="4"/>
  <c r="D96" i="4" s="1"/>
  <c r="AH11" i="4"/>
  <c r="D104" i="4" s="1"/>
  <c r="AJ3" i="4"/>
  <c r="E96" i="4" s="1"/>
  <c r="AJ11" i="4"/>
  <c r="E104" i="4" s="1"/>
  <c r="AJ4" i="4"/>
  <c r="E97" i="4" s="1"/>
  <c r="AH5" i="4"/>
  <c r="D98" i="4" s="1"/>
  <c r="AJ5" i="4"/>
  <c r="E98" i="4" s="1"/>
  <c r="Y10" i="4"/>
  <c r="C85" i="4" s="1"/>
  <c r="AF6" i="4"/>
  <c r="C99" i="4" s="1"/>
  <c r="AF14" i="4"/>
  <c r="C107" i="4" s="1"/>
  <c r="AH6" i="4"/>
  <c r="D99" i="4" s="1"/>
  <c r="AH14" i="4"/>
  <c r="D107" i="4" s="1"/>
  <c r="AJ6" i="4"/>
  <c r="E99" i="4" s="1"/>
  <c r="AJ14" i="4"/>
  <c r="E107" i="4" s="1"/>
  <c r="AJ12" i="4"/>
  <c r="E105" i="4" s="1"/>
  <c r="AJ13" i="4"/>
  <c r="E106" i="4" s="1"/>
  <c r="AH7" i="4"/>
  <c r="D100" i="4" s="1"/>
  <c r="AJ15" i="4"/>
  <c r="E108" i="4" s="1"/>
  <c r="AF8" i="4"/>
  <c r="C101" i="4" s="1"/>
  <c r="AF16" i="4"/>
  <c r="C109" i="4" s="1"/>
  <c r="AH8" i="4"/>
  <c r="D101" i="4" s="1"/>
  <c r="AH16" i="4"/>
  <c r="D109" i="4" s="1"/>
  <c r="AJ8" i="4"/>
  <c r="E101" i="4" s="1"/>
  <c r="AJ16" i="4"/>
  <c r="E109" i="4" s="1"/>
  <c r="AH13" i="4"/>
  <c r="D106" i="4" s="1"/>
  <c r="AH15" i="4"/>
  <c r="D108" i="4" s="1"/>
  <c r="AJ7" i="4"/>
  <c r="E100" i="4" s="1"/>
  <c r="AF9" i="4"/>
  <c r="C102" i="4" s="1"/>
  <c r="AH9" i="4"/>
  <c r="D102" i="4" s="1"/>
  <c r="AJ9" i="4"/>
  <c r="E102" i="4" s="1"/>
  <c r="AA18" i="4"/>
  <c r="D93" i="4" s="1"/>
  <c r="AA4" i="4"/>
  <c r="D79" i="4" s="1"/>
  <c r="AC3" i="4"/>
  <c r="E78" i="4" s="1"/>
  <c r="AC11" i="4"/>
  <c r="E86" i="4" s="1"/>
  <c r="Y6" i="4"/>
  <c r="C81" i="4" s="1"/>
  <c r="AA8" i="4"/>
  <c r="D83" i="4" s="1"/>
  <c r="Y9" i="4"/>
  <c r="C84" i="4" s="1"/>
  <c r="AA10" i="4"/>
  <c r="D85" i="4" s="1"/>
  <c r="AC12" i="4"/>
  <c r="E87" i="4" s="1"/>
  <c r="Y15" i="4"/>
  <c r="C90" i="4" s="1"/>
  <c r="AA12" i="4"/>
  <c r="D87" i="4" s="1"/>
  <c r="K15" i="4"/>
  <c r="C54" i="4" s="1"/>
  <c r="Y17" i="4"/>
  <c r="C92" i="4" s="1"/>
  <c r="AA13" i="4"/>
  <c r="D88" i="4" s="1"/>
  <c r="AA11" i="4"/>
  <c r="D86" i="4" s="1"/>
  <c r="Y18" i="4"/>
  <c r="C93" i="4" s="1"/>
  <c r="AA16" i="4"/>
  <c r="D91" i="4" s="1"/>
  <c r="Y11" i="4"/>
  <c r="C86" i="4" s="1"/>
  <c r="AC4" i="4"/>
  <c r="E79" i="4" s="1"/>
  <c r="AC13" i="4"/>
  <c r="E88" i="4" s="1"/>
  <c r="AC14" i="4"/>
  <c r="E89" i="4" s="1"/>
  <c r="Y3" i="4"/>
  <c r="C78" i="4" s="1"/>
  <c r="Y12" i="4"/>
  <c r="C87" i="4" s="1"/>
  <c r="AC5" i="4"/>
  <c r="E80" i="4" s="1"/>
  <c r="Y4" i="4"/>
  <c r="C79" i="4" s="1"/>
  <c r="Y13" i="4"/>
  <c r="C88" i="4" s="1"/>
  <c r="AA5" i="4"/>
  <c r="D80" i="4" s="1"/>
  <c r="AA14" i="4"/>
  <c r="D89" i="4" s="1"/>
  <c r="AC6" i="4"/>
  <c r="E81" i="4" s="1"/>
  <c r="AC15" i="4"/>
  <c r="E90" i="4" s="1"/>
  <c r="Y5" i="4"/>
  <c r="C80" i="4" s="1"/>
  <c r="Y14" i="4"/>
  <c r="C89" i="4" s="1"/>
  <c r="AA6" i="4"/>
  <c r="D81" i="4" s="1"/>
  <c r="AA15" i="4"/>
  <c r="D90" i="4" s="1"/>
  <c r="AC8" i="4"/>
  <c r="E83" i="4" s="1"/>
  <c r="AC16" i="4"/>
  <c r="E91" i="4" s="1"/>
  <c r="AC17" i="4"/>
  <c r="E92" i="4" s="1"/>
  <c r="AC9" i="4"/>
  <c r="E84" i="4" s="1"/>
  <c r="T16" i="4"/>
  <c r="D73" i="4" s="1"/>
  <c r="Y8" i="4"/>
  <c r="C83" i="4" s="1"/>
  <c r="AA9" i="4"/>
  <c r="D84" i="4" s="1"/>
  <c r="AC10" i="4"/>
  <c r="E85" i="4" s="1"/>
  <c r="V11" i="4"/>
  <c r="E68" i="4" s="1"/>
  <c r="V17" i="4"/>
  <c r="E74" i="4" s="1"/>
  <c r="R16" i="4"/>
  <c r="C73" i="4" s="1"/>
  <c r="R9" i="4"/>
  <c r="C66" i="4" s="1"/>
  <c r="V4" i="4"/>
  <c r="E61" i="4" s="1"/>
  <c r="V18" i="4"/>
  <c r="E75" i="4" s="1"/>
  <c r="R11" i="4"/>
  <c r="C68" i="4" s="1"/>
  <c r="V6" i="4"/>
  <c r="E63" i="4" s="1"/>
  <c r="R8" i="4"/>
  <c r="C65" i="4" s="1"/>
  <c r="R13" i="4"/>
  <c r="C70" i="4" s="1"/>
  <c r="V9" i="4"/>
  <c r="E66" i="4" s="1"/>
  <c r="R15" i="4"/>
  <c r="C72" i="4" s="1"/>
  <c r="V10" i="4"/>
  <c r="E67" i="4" s="1"/>
  <c r="R4" i="4"/>
  <c r="C61" i="4" s="1"/>
  <c r="R17" i="4"/>
  <c r="C74" i="4" s="1"/>
  <c r="V13" i="4"/>
  <c r="E70" i="4" s="1"/>
  <c r="R6" i="4"/>
  <c r="C63" i="4" s="1"/>
  <c r="T8" i="4"/>
  <c r="D65" i="4" s="1"/>
  <c r="V15" i="4"/>
  <c r="E72" i="4" s="1"/>
  <c r="K17" i="4"/>
  <c r="C56" i="4" s="1"/>
  <c r="T10" i="4"/>
  <c r="D67" i="4" s="1"/>
  <c r="T18" i="4"/>
  <c r="D75" i="4" s="1"/>
  <c r="F12" i="4"/>
  <c r="D33" i="4" s="1"/>
  <c r="F9" i="4"/>
  <c r="D30" i="4" s="1"/>
  <c r="K9" i="4"/>
  <c r="C48" i="4" s="1"/>
  <c r="K18" i="4"/>
  <c r="C57" i="4" s="1"/>
  <c r="R10" i="4"/>
  <c r="C67" i="4" s="1"/>
  <c r="R18" i="4"/>
  <c r="C75" i="4" s="1"/>
  <c r="T11" i="4"/>
  <c r="D68" i="4" s="1"/>
  <c r="V3" i="4"/>
  <c r="E60" i="4" s="1"/>
  <c r="V12" i="4"/>
  <c r="E69" i="4" s="1"/>
  <c r="T12" i="4"/>
  <c r="D69" i="4" s="1"/>
  <c r="C27" i="4"/>
  <c r="K10" i="4"/>
  <c r="C49" i="4" s="1"/>
  <c r="K3" i="4"/>
  <c r="C42" i="4" s="1"/>
  <c r="T3" i="4"/>
  <c r="D60" i="4" s="1"/>
  <c r="D8" i="4"/>
  <c r="C29" i="4" s="1"/>
  <c r="F11" i="4"/>
  <c r="D32" i="4" s="1"/>
  <c r="K11" i="4"/>
  <c r="C50" i="4" s="1"/>
  <c r="R3" i="4"/>
  <c r="C60" i="4" s="1"/>
  <c r="R12" i="4"/>
  <c r="C69" i="4" s="1"/>
  <c r="T4" i="4"/>
  <c r="D61" i="4" s="1"/>
  <c r="T13" i="4"/>
  <c r="D70" i="4" s="1"/>
  <c r="V5" i="4"/>
  <c r="E62" i="4" s="1"/>
  <c r="V14" i="4"/>
  <c r="E71" i="4" s="1"/>
  <c r="D12" i="4"/>
  <c r="C33" i="4" s="1"/>
  <c r="K13" i="4"/>
  <c r="C52" i="4" s="1"/>
  <c r="T5" i="4"/>
  <c r="D62" i="4" s="1"/>
  <c r="T14" i="4"/>
  <c r="D71" i="4" s="1"/>
  <c r="F15" i="4"/>
  <c r="D36" i="4" s="1"/>
  <c r="K14" i="4"/>
  <c r="C53" i="4" s="1"/>
  <c r="R5" i="4"/>
  <c r="C62" i="4" s="1"/>
  <c r="T6" i="4"/>
  <c r="D63" i="4" s="1"/>
  <c r="T15" i="4"/>
  <c r="D72" i="4" s="1"/>
  <c r="V8" i="4"/>
  <c r="E65" i="4" s="1"/>
  <c r="K16" i="4"/>
  <c r="C55" i="4" s="1"/>
  <c r="T9" i="4"/>
  <c r="D66" i="4" s="1"/>
  <c r="H17" i="4"/>
  <c r="E38" i="4" s="1"/>
  <c r="M9" i="4"/>
  <c r="D48" i="4" s="1"/>
  <c r="M11" i="4"/>
  <c r="D50" i="4" s="1"/>
  <c r="K8" i="4"/>
  <c r="C47" i="4" s="1"/>
  <c r="M17" i="4"/>
  <c r="D56" i="4" s="1"/>
  <c r="O11" i="4"/>
  <c r="E50" i="4" s="1"/>
  <c r="O3" i="4"/>
  <c r="E42" i="4" s="1"/>
  <c r="O12" i="4"/>
  <c r="E51" i="4" s="1"/>
  <c r="M12" i="4"/>
  <c r="D51" i="4" s="1"/>
  <c r="O4" i="4"/>
  <c r="E43" i="4" s="1"/>
  <c r="O13" i="4"/>
  <c r="E52" i="4" s="1"/>
  <c r="M4" i="4"/>
  <c r="D43" i="4" s="1"/>
  <c r="M13" i="4"/>
  <c r="D52" i="4" s="1"/>
  <c r="K4" i="4"/>
  <c r="C43" i="4" s="1"/>
  <c r="O5" i="4"/>
  <c r="E44" i="4" s="1"/>
  <c r="O14" i="4"/>
  <c r="E53" i="4" s="1"/>
  <c r="M5" i="4"/>
  <c r="D44" i="4" s="1"/>
  <c r="M14" i="4"/>
  <c r="D53" i="4" s="1"/>
  <c r="O9" i="4"/>
  <c r="E48" i="4" s="1"/>
  <c r="O6" i="4"/>
  <c r="E45" i="4" s="1"/>
  <c r="M6" i="4"/>
  <c r="D45" i="4" s="1"/>
  <c r="K5" i="4"/>
  <c r="C44" i="4" s="1"/>
  <c r="C170" i="4" s="1"/>
  <c r="O15" i="4"/>
  <c r="E54" i="4" s="1"/>
  <c r="M15" i="4"/>
  <c r="D54" i="4" s="1"/>
  <c r="K6" i="4"/>
  <c r="C45" i="4" s="1"/>
  <c r="O8" i="4"/>
  <c r="E47" i="4" s="1"/>
  <c r="O16" i="4"/>
  <c r="E55" i="4" s="1"/>
  <c r="M8" i="4"/>
  <c r="D47" i="4" s="1"/>
  <c r="M16" i="4"/>
  <c r="D55" i="4" s="1"/>
  <c r="O17" i="4"/>
  <c r="E56" i="4" s="1"/>
  <c r="O10" i="4"/>
  <c r="E49" i="4" s="1"/>
  <c r="M10" i="4"/>
  <c r="D49" i="4" s="1"/>
  <c r="H10" i="4"/>
  <c r="E31" i="4" s="1"/>
  <c r="H9" i="4"/>
  <c r="E30" i="4" s="1"/>
  <c r="H13" i="4"/>
  <c r="E34" i="4" s="1"/>
  <c r="H18" i="4"/>
  <c r="E39" i="4" s="1"/>
  <c r="H11" i="4"/>
  <c r="E32" i="4" s="1"/>
  <c r="H12" i="4"/>
  <c r="E33" i="4" s="1"/>
  <c r="E177" i="4" s="1"/>
  <c r="H6" i="4"/>
  <c r="E27" i="4" s="1"/>
  <c r="H15" i="4"/>
  <c r="E36" i="4" s="1"/>
  <c r="H14" i="4"/>
  <c r="E35" i="4" s="1"/>
  <c r="H8" i="4"/>
  <c r="E29" i="4" s="1"/>
  <c r="H16" i="4"/>
  <c r="E37" i="4" s="1"/>
  <c r="D14" i="4"/>
  <c r="C24" i="4"/>
  <c r="C25" i="4"/>
  <c r="C169" i="4" s="1"/>
  <c r="F5" i="4"/>
  <c r="D26" i="4" s="1"/>
  <c r="H3" i="4"/>
  <c r="E24" i="4" s="1"/>
  <c r="H4" i="4"/>
  <c r="E25" i="4" s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5" i="3"/>
  <c r="C24" i="3"/>
  <c r="C26" i="3"/>
  <c r="C27" i="3"/>
  <c r="C28" i="3"/>
  <c r="C29" i="3"/>
  <c r="C30" i="3"/>
  <c r="C31" i="3"/>
  <c r="C32" i="3"/>
  <c r="C34" i="3"/>
  <c r="C33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1" i="2"/>
  <c r="C30" i="2"/>
  <c r="C32" i="2"/>
  <c r="C33" i="2"/>
  <c r="C35" i="2"/>
  <c r="C34" i="2"/>
  <c r="C36" i="2"/>
  <c r="C38" i="2"/>
  <c r="C37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2" i="2"/>
  <c r="C177" i="6" l="1"/>
  <c r="C202" i="6" s="1"/>
  <c r="C38" i="6"/>
  <c r="C182" i="6" s="1"/>
  <c r="C207" i="6" s="1"/>
  <c r="C171" i="6"/>
  <c r="C196" i="6" s="1"/>
  <c r="C32" i="6"/>
  <c r="C223" i="6"/>
  <c r="C219" i="6"/>
  <c r="C221" i="6"/>
  <c r="C217" i="6"/>
  <c r="C216" i="6"/>
  <c r="C214" i="6"/>
  <c r="C212" i="6"/>
  <c r="C204" i="6"/>
  <c r="C194" i="6"/>
  <c r="C203" i="6"/>
  <c r="C225" i="6"/>
  <c r="C200" i="6"/>
  <c r="C220" i="6"/>
  <c r="C205" i="6"/>
  <c r="D176" i="4"/>
  <c r="E169" i="4"/>
  <c r="E179" i="4"/>
  <c r="E175" i="4"/>
  <c r="E180" i="4"/>
  <c r="E176" i="4"/>
  <c r="C179" i="4"/>
  <c r="E183" i="4"/>
  <c r="D173" i="4"/>
  <c r="C168" i="4"/>
  <c r="C177" i="4"/>
  <c r="C196" i="4" s="1"/>
  <c r="E181" i="4"/>
  <c r="E178" i="4"/>
  <c r="E173" i="4"/>
  <c r="E174" i="4"/>
  <c r="E182" i="4"/>
  <c r="E168" i="4"/>
  <c r="E170" i="4"/>
  <c r="C174" i="4"/>
  <c r="C172" i="4"/>
  <c r="D183" i="4"/>
  <c r="C220" i="4" s="1"/>
  <c r="D182" i="4"/>
  <c r="C219" i="4" s="1"/>
  <c r="D180" i="4"/>
  <c r="C217" i="4" s="1"/>
  <c r="C176" i="4"/>
  <c r="D168" i="4"/>
  <c r="C205" i="4" s="1"/>
  <c r="C181" i="4"/>
  <c r="C171" i="4"/>
  <c r="D169" i="4"/>
  <c r="D175" i="4"/>
  <c r="C212" i="4" s="1"/>
  <c r="D170" i="4"/>
  <c r="E171" i="4"/>
  <c r="D174" i="4"/>
  <c r="C183" i="4"/>
  <c r="D177" i="4"/>
  <c r="C214" i="4" s="1"/>
  <c r="C175" i="4"/>
  <c r="D171" i="4"/>
  <c r="D179" i="4"/>
  <c r="C182" i="4"/>
  <c r="E172" i="4"/>
  <c r="C180" i="4"/>
  <c r="C187" i="4"/>
  <c r="C173" i="4"/>
  <c r="C192" i="4" s="1"/>
  <c r="C178" i="4"/>
  <c r="D172" i="4"/>
  <c r="D181" i="4"/>
  <c r="D178" i="4"/>
  <c r="C37" i="6" l="1"/>
  <c r="C181" i="6" s="1"/>
  <c r="C206" i="6" s="1"/>
  <c r="C176" i="6"/>
  <c r="C201" i="6" s="1"/>
  <c r="C211" i="4"/>
  <c r="C195" i="4"/>
  <c r="C207" i="4"/>
  <c r="C213" i="4"/>
  <c r="C216" i="4"/>
  <c r="C197" i="4"/>
  <c r="C206" i="4"/>
  <c r="C194" i="4"/>
  <c r="C215" i="4"/>
  <c r="C210" i="4"/>
  <c r="C218" i="4"/>
  <c r="D220" i="4"/>
  <c r="C209" i="4"/>
  <c r="C208" i="4"/>
  <c r="C191" i="4"/>
  <c r="C199" i="4"/>
  <c r="C190" i="4"/>
  <c r="C193" i="4"/>
  <c r="C188" i="4"/>
  <c r="C200" i="4"/>
  <c r="C198" i="4"/>
  <c r="C201" i="4"/>
  <c r="C202" i="4"/>
  <c r="C189" i="4"/>
</calcChain>
</file>

<file path=xl/sharedStrings.xml><?xml version="1.0" encoding="utf-8"?>
<sst xmlns="http://schemas.openxmlformats.org/spreadsheetml/2006/main" count="1185" uniqueCount="268">
  <si>
    <t>TCTTTCAAACTCTGTCTTCCATAGTGGCTACTCAGTAGACATGTCAATTTTTTCTTTACACTTAGCAGGAATTTCCTCAATTTTAGGAGCTATTAATTTTATTACCACTATTATTAATATACGAAGATCTCTTCATAACATAGAAGTACTCCCCCTTTTTGTATGATCAGTTTTAATTACAGCTTTCCTTTTACTTCTTGCTTTA</t>
  </si>
  <si>
    <t>TCTTTCAAACTCTGTCTTCCATAGTGGCTACTCAGTAGACATGTCAATTTTTTCTTTACACTTAGCAGGAATTTCCTCAATTTTAGGAGCTATTAATTTTATTACCACTATTATTAATATACGAAGATCTCTTCATAACATAGAAGTACTCCCCCTTTTTGTATGATCAGTTTTAATTACAGCTTTCCTTTTACTTCTTGCTTTAC</t>
  </si>
  <si>
    <t>TCTATCCGCTGGAATTGCTCATGGTGGAGCTTCAGTTGATTTAGCTATTTTTTCTCTACATTTAGCAGGAATTTCTTCAATTTTAGGAGCTGTAAATTTTATTACAACTGTAATTAATATACGATCAACAGGAATTTCATTAGATCGTATACCTTTATTTGTTTGATCAGTAGTTATTACTGCTTTATTATTATTATTATCACTT</t>
  </si>
  <si>
    <t>TTTATCTTTAACTTTAGGACATAGGGGGGTTGCTGTAGATTTTGCTATTTTTTCTTTACATTTAGCAGGTATTTCTTCAATTATGGGAGCTATCAATTTTATTAGTACTATTTTTAATATACGATGTTTTAATGTTAAAATAGATCAAATTTCATTATTAATTTGATCTGTGTTAATTACAGCAGTTTTATTATTATTATCTCTA</t>
  </si>
  <si>
    <t>TCTATCCGCTGGAATTGCTCATGGTGGAGCTTCAGTTGATTTAGCTATTTTTTCTCTACATTTAGCAGGAATTTCTTCAATTTTAGGAGCTGTAAATTTTATTACAACTGTAATTAATATACGATCAACAGGAATTTCATTAGATCGTATACCTTTATTTGTTTGATCAGTAGTTATTACTGCTTTATTATTATTATTATCACTTC</t>
  </si>
  <si>
    <t>TTTATCTTTAACTTTAGGACATAGGGGGGTTGCTGTAGATTTTGCTATTTTTTCTTTACATTTAGCAGGTATTTCTTCAATTATGGGAGCTATCAATTTTATTAGTACTATTTTTAATATACGATGTTTTAATGTTAAAATAGATCAAATTTCATTATTAATTTGATCTGTGTTAATTACAGCAGTTTTATTATTATTATCTCTAC</t>
  </si>
  <si>
    <t>CCTATCAAACTCTATATTCCATAGTGGCTACTCAGTAGACATAGCAATTTTTTCTTTACATTTAGCAGGAATTTCATCAATTCTAGGAGCTATCAATTTTATTACTACTATTATTAATATGCGAAGATGTCTACATAACATAGAAGTAATTCCCTTATTTGTATGATCAGTATTAATTACTGCTTTCCTTTTACTTCTTGCCTTA</t>
  </si>
  <si>
    <t>CCTATCAAACTCTATATTCCATAGTGGCTACTCAGTAGACATAGCAATTTTTTCTTTACATTTAGCAGGAATTTCATCAATTCTAGGAGCTATCAATTTTATTACTACTATTATTAATATGCGAAGATGTCTACATAACATAGAAGTAATTCCCTTATTTGTATGATCAGTATTAATTACTGCTTTCCTTTTACTTCTTGCCTTAC</t>
  </si>
  <si>
    <t>TTTATCTGCTGGAATTGCCCACGGTGGAGCTTCAGTTGATTTAGCTATTTTTTCTTTACACTTAGCGGGAATTTCCTCAATTCTAGGAGCTGTAAATTTTATTACAACTGTAATTAATATACGGTCAACAGGAATTTCATTAGATCGAATACCTTTATTTGTTTGATCAGTAGTAATTACTGCTTTATTATTACTTTTATCATTA</t>
  </si>
  <si>
    <t>ACTCTCATCCAATATTGCCCACGGAGGTTCATCTGTAGATTTGGCCATTTTTAGACTTCATTTAGCTGGAATTTCATCCATTTTAGGAGCAGTGAATTTTATTACTACTGTAATTAATATACGACCCACAGGAATAACATTTGATCGAATACCCCTATTCGTTTGAGCTGTTGTTATTACCGCAATTCTACTGCTTCTTTCACTAC</t>
  </si>
  <si>
    <t>ACTCTCATCCAATATCGCCCACGGAGGTTCATCTGTAGATTTGGCCATTTTTAGACTTCATTTAGCTGGAATTTCATCCATTTTAGGAGCAGTGAATTTTATTACTACTGTAATTAATATGCGACCCACAGGAATAACATTTGATCGAATACCCCTATTCGTTTGAGCTGTTGTTATTACCGCAATTCTACTGCTTCTTTCACTAC</t>
  </si>
  <si>
    <t>ACTCTCATCCAATATCGCCCACGGAGGTTCATCTGTAGATTTGGCCATTTTTAGACTTCATTTAGCTGGAATTTCATCCATTTTAGGAGCAGTGAATTTTATTACTACTGTAATTAATATACGACCCACAGGAATAACATTTGATCGAATACCCCTATTCGTTTGAGCTGTTGTTATTACCGCAATTCTACTGCTTCTTTCACTAC</t>
  </si>
  <si>
    <t>TCTCTCAAATTCTATCTTCCATAGTGGATATTCTGTTGATATAGCAATCTTTTCACTCCATTTAGCAGGAATCTCATCAATTATAGGAGCAATTAATTTTATTACCACAATTATTAATATACGAAGATGCTTGCACAAAATAGAAAACCTTCCATTATTTGTGTGATCTGTTCTAATTACAGCTTTCCTTCTTCTGCTTGCACTAC</t>
  </si>
  <si>
    <t>ATTATCATTAACTTTAGGTCATAGAGGTGTAGCAGTAGATTTTGCTATTTTTTCTTTACATTTAGCTGGTATTTCATCTATTATAGGAGCAATTAATTTTATTAGTACAATTTTTAATATACGACCTTATAACATTAAAATAGATCAAATTTCTTTATTAGTTTGGTCAGTACTAATTACTGCTGTATTACTATTATTATCTTTA</t>
  </si>
  <si>
    <t>CCTGTCATCTAATATCGCCCATGGAGGTTCATCAGTTGATTTAGCTATTTTTAGATTACATTTAGCAGGGATTTCATCTATTCTAGGAGCTGTAAATTTTATCACAACCGTAATTAATATGCGACCGACAGGAATATCATTTGATCGAATACCGTTATTTGTATGAGCTGTTGTTATTACAGCTATCTTGCTATTACTATCCCTA</t>
  </si>
  <si>
    <t>CCTATCGTCTGTTATTGCACACGGAGGGGCTTCAGTTGATTTAGCTATTTTCTCACTTCACTTAGCTGGTATCTCATCGATTTTAGGAGCAGTAAATTTCATTACAACAGTTATTAATATACGATCTACAGGAATTTCATTTGACCGAATGCCTCTTTTCGTTTGAGCAGTTGTATTAACAGCCCTATTACTTTTACTATCATTGC</t>
  </si>
  <si>
    <t>TCTCTCAAATTCTATCTTCCATAGTGGATATTCTGTTGATATAGCAATCTTTTCACTCCATTTAGCAGGAATCTCATCAATTATAGGAGCAATTAATTTTATTACCACAATTATTAACATACGAAGATGCTTGCACAAAATAGAAAACCTTCCATTATTTGTGTGATCTGTTCTAATTACAGCTTTCCTTCTTCTGCTTGCACTAC</t>
  </si>
  <si>
    <t>CCTGTCATCTAATATCGCCCATGGAGGTTCATCAGTTGATTTAGCTATTTTTAGATTACATTTAGCAGGGATTTCATCTATTCTAGGAGCTGTAAATTTTATCACAACCGTAATTAATATGCGACCGACAGGAATATCATTTGATCGAATACCGTTATTTGTATGAGCTGTTGTTATTACAGCTATCTTGCTATTACTATCCCTAC</t>
  </si>
  <si>
    <t>ATTATCATTAACTTTAGGTCATAGAGGTGTAGCAGTAGATTTTGCTATTTTTTCTTTACATTTAGCTGGTATTTCATCTATTATAGGAGCAATTAATTTTATTAGTACAATTTTTAATATACGACCTTATAACATTAAAATAGATCAAATTTCTTTATTAGTTTGGTCAGTACTAATTACTGCTGTATTACTATTATTATCTTTAC</t>
  </si>
  <si>
    <t>ACTCTCATCCAATATTGCCCACGGAGGTTCATCTGTAGATTTGGCCATTTTTAGACTTCATTTAGCTGGAATTTCATCCATTTTAGGAGCAGTGAATTTTATTACTACTGTAATTAATATACGACCCACAGGAATAACATTTGATCGAATACCCCTATTCGTTTGAGCTGTTGTTATTACCGCAATTCTACTGCTTCTTTCACTA</t>
  </si>
  <si>
    <t>CCTATCGTCTGTTATTGCACACGGAGGGGCTTCAGTTGATTTAGCTATTTTCTCACTTCACTTAGCTGGTATCTCATCGATTTTAGGAGCAGTAAATTTCATTACAACAGTTATTAATATACGATCTACAGGAATTTCATTTGACCGAATGCCTCTTTTCGTTTGAGCAGTTGTATTAACAGCCCTATTACTTTTACTATCATTG</t>
  </si>
  <si>
    <t>TTTATCTAATAATATTGCTCATAATAATATTTCAGTTGATTTAACAATTTTTTCTCTACATTTAGCAGGAATCTCATCAATTTTAGGAGCAATTAATTTTATTTGTACAATTTTAAATATAATACCTAATAATATAAAATTAAACCAAATTCCATTATTCCCTTGATCAATTTTAATTACAGCTATATTATTAATTTTATCTTTAC</t>
  </si>
  <si>
    <t>ACTCTCATCCAATATCGCCCACGGAGGTTCATCTGTAGATTTGGCCATTTTTAGACTTCATTTAGCTGGAATTTCATCCATTTTAGGAGCAGTGAATTTTATTACTACTGTAATTAATATGCGACCCACAGGAATAACATTTGATCGAATACCCCTATTCGTTTGAGCTGTTGTTATTACCGCAATTCTACTGCTTCTTTCACTA</t>
  </si>
  <si>
    <t>CCTATCGTCTGTTATTGCACACGGAGGAGCTTCAGTTGATTTAGCTATTTTCTCACTTCACTTAGCTGGTATCTCATCGATTTTAGGAGCAGTAAATTTCATTACAACAGTTATTAATATACGATCTACAGGAATTTCGTTTGACCGAATACCTCTTTTCGTTTGAGCAGTTGTATTAACAGCCCTATTACTTTTACTATCATTG</t>
  </si>
  <si>
    <t>ACTCTCATCCAATATCGCCCACGGAGGTTCATCTGTAGATTTGGCCATTTTTAGACTTCATTTAGCTGGAATTTCATCCATTTTAGGAGCAGTGAATTTTATTACTACTGTAATTAATATACGACCCACAGGAATAACATTTGATCGAATACCCCTATTCGTTTGAGCTGTTGTTATTACCGCAATTCTACTGCTTCTTTCACTA</t>
  </si>
  <si>
    <t>TCTATCATCAGGAATCGCCCATGGAGGAGCTTCTGTAGATTTAGCTATTTTTTCTTTACATTTAGCCGGAATCTCTTCAATTTTAGGGGCAGTTAATTTTATTACAACTGTAATTAATATACGATCAACAGGAATTACTCTTGATCGTATACCTTTATTTGTTTGGTCAGTCGTAATTACTGCACTTTTATTATTATTATCTCTTC</t>
  </si>
  <si>
    <t>TTTATCTGCTGGAATTGCCCACGGTGGAGCTTCAGTTGATTTAGCTATTTTTTCTTTACACTTAGCGGGAATTTCCTCAATTCTAGGAGCTGTAAATTTTATTACAACTGTAATTAATATACGGTCAACAGGAATTTCATTAGATCGAATACCTTTATTTGTTTGATCAGTAGTAATTACTGCTTTATTATTACTTTTATCATTAC</t>
  </si>
  <si>
    <t>TTTATCTTCAGGAATTGCCCATAGAGGAGCTTCAGTTGATTTAGCTATTTTTTCTCTTCATTTAGCAGGAATTTCATCTATTTTAGGAGCTGTAAATTTTATTACAACTGTAATTAATATACGATCAACAGGAATTACTCTAGATCGAATACCTTTATTTGTTTGATCTGTTGTAATTACAGCTTTATTATTATTATTATCTTTA</t>
  </si>
  <si>
    <t>TCTCTCAAATTCTATCTTCCATAGTGGATATTCTGTTGATATAGCAATCTTTTCACTCCATTTAGCAGGAATCTCATCAATTATAGGAGCAATTAATTTTATTACCACAATTATTAATATACGAAGATGCTTGCACAAAATAGAAAACCTTCCATTATTTGTGTGATCTGTTCTAATTACAGCTTTCCTTCTTCTGCTTGCACTA</t>
  </si>
  <si>
    <t>TCTATCATCAGGAATCGCCCATGGAGGAGCTTCTGTAGATTTAGCTATTTTTTCTTTACATTTAGCCGGAATCTCTTCAATTTTAGGGGCAGTTAATTTTATTACAACTGTAATTAATATACGATCAACAGGAATTACTCTTGATCGTATACCTTTATTTGTTTGGTCAGTCGTAATTACTGCACTTTTATTATTATTATCTCTT</t>
  </si>
  <si>
    <t>TTTATCTTCAGGAATTGCCCATAGAGGAGCTTCAGTTGATTTAGCTATTTTTTCTCTTCATTTAGCAGGAATTTCATCTATTTTAGGAGCTGTAAATTTTATTACAACTGTAATTAATATACGATCAACAGGAATTACTCTAGATCGAATACCTTTATTTGTTTGATCTGTTGTAATTACAGCTTTATTATTATTATTATCTTTAC</t>
  </si>
  <si>
    <t>CCTATCGTCTGTTATTGCACACGGAGGAGCTTCAGTTGATTTAGCTATTTTCTCACTTCACTTAGCTGGTATCTCATCGATTTTAGGAGCAGTAAATTTCATTACAACAGTTATTAATATACGATCTACAGGAATTTCGTTTGACCGAATACCTCTTTTCGTTTGAGCAGTTGTATTAACAGCCCTATTACTTTTACTATCATTGC</t>
  </si>
  <si>
    <t>ACTTTCATCCAATATCGCCCACGGAGGTTCATCTGTAGATTTGGCCATTTTTAGACTTCATTTAGCTGGAATTTCATCCATTTTAGGAGCAGTGAATTTTATTACTACTGTAATTAATATACGACCCACAGGAATAACATTTGATCGAATACCCCTATTCGTTTGAGCTGTTGTTATTACCGCAATTCTACTGCTTCTTTCACTA</t>
  </si>
  <si>
    <t>TTTATCTAATAATATTGCTCATAATAATATTTCAGTTGATTTAACAATTTTTTCTCTACATTTAGCAGGAATCTCATCAATTTTAGGAGCAATTAATTTTATTTGTACAATTTTAAATATAATACCTAATAATATAAAATTAAACCAAATTCCATTATTCCCTTGATCAATTTTAATTACAGCTATATTATTAATTTTATCTTTA</t>
  </si>
  <si>
    <t>TCTCTCAAATTCTATCTTCCATAGTGGATATTCTGTTGATATAGCAATCTTTTCACTCCATTTAGCAGGAATCTCATCAATTATAGGAGCAATTAATTTTATTACCACAATTATTAACATACGAAGATGCTTGCACAAAATAGAAAACCTTCCATTATTTGTGTGATCTGTTCTAATTACAGCTTTCCTTCTTCTGCTTGCACTA</t>
  </si>
  <si>
    <t>TTTATCAAATAACATTGCACATAACAATATTTCAGTTGATTTAACTATTTTTTCATTACATTTAGCAGGAATCTCCTCAATTTTAGGAGCAATTAACTTTATTTGTACAATTCTTAATATAATACCAAATAATATAAAATTAAATCAAATCCCTCTTTTCCCTTGATCAATTTTAATTACAGCTATTTTATTAATTTTATCTTTAC</t>
  </si>
  <si>
    <t>TTTATCAAATAACATTGCACATAACAATATTTCAGTTGATTTAACTATTTTTTCATTACATTTAGCAGGAATCTCCTCAATTTTAGGAGCAATTAACTTTATTTGTACAATTCTTAATATAATACCAAATAATATAAAATTAAATCAAATCCCTCTTTTCCCTTGATCAATTTTAATTACAGCTATTTTATTAATTTTATCTTTA</t>
  </si>
  <si>
    <t>ATTATCAAATAATATTGCTCATAATAATATTTCAGTTGATTTAACTATTTTTTCTTTACACTTAGCAGGAATTTCATCAATTTTAGGAGCAATTAATTTTATTTGTACAATTTTAAATATAATACCTAATAATTTAAAATTAAATCAAATTCCTCTTTTTCCATGATCAATTCTAATTACAGCTATTCTATTAATCTTATCTTTAC</t>
  </si>
  <si>
    <t>ATTATCAAATAATATTGCTCATAATAATATTTCAGTTGATTTAACTATTTTTTCTTTACACTTAGCAGGAATTTCATCAATTTTAGGAGCAATTAATTTTATTTGTACAATTTTAAATATAATACCTAATAATTTAAAATTAAATCAAATTCCTCTTTTTCCATGATCAATTCTAATTACAGCTATTCTATTAATCTTATCTTTA</t>
  </si>
  <si>
    <t>CCTATCTACTATAATCTCACACTCTGGAGCATCTGTAGACCTATCAATTTTTTCCCTACATCTAGCGGGAATTTCTTCAATTTTAGGAGCAGTAAATTTTATTTCAACAATTATTAACATACGAGCCCCCGGAATATCTTTTGATAAAATACCCTTATTTGTTTGATCTGTATTAATTACAGCAATTTTATTATTACTTTCACTTC</t>
  </si>
  <si>
    <t>CCTATCTACTATAATCTCACACTCTGGAGCATCTGTAGACCTATCAATTTTTTCCCTACATCTAGCGGGAATTTCTTCAATTTTAGGAGCAGTAAATTTTATTTCAACAATTATTAACATACGAGCCCCCGGAATATCTTTTGATAAAATACCCTTATTTGTTTGATCTGTATTAATTACAGCAATTTTATTATTACTTTCACTT</t>
  </si>
  <si>
    <t>CCTATCGTCTGTTATTGCACACGGAGGGGCTTCAGTTGATTTAGCTATTTTCTCACTTCACTTAGCTGGTATCTCATCGATTTTAGGAGCAGTGAATTTCATTACAACAGTTATTAATATACGATCTACAGGAATTTCGTTTGACCGAATACCTCTTTTCGTTTGAGCAGTTGTATTAACAGCCCTATTACTTTTACTATCATTG</t>
  </si>
  <si>
    <t>CCTATCGTCTGTTATTGCACACGGAGGGGCTTCAGTTGATTTAGCTATTTTCTCACTTCACTTAGCTGGTATCTCATCGATTTTAGGAGCAGTGAATTTCATTACAACAGTTATTAATATACGATCTACAGGAATTTCGTTTGACCGAATACCTCTTTTCGTTTGAGCAGTTGTATTAACAGCCCTATTACTTTTACTATCATTGC</t>
  </si>
  <si>
    <t>TTTATCTGCTGGAATTGCCCACGGTGGAGCTTCAGTTGATTTAGCTATTTTTTCCTTACACTTAGCGGGAATTTCCTCAATTCTAGGAGCTGTAAATTTTATTACAACTGTAATTAATATACGGTCAACAGGAATTTCATTAGATCGAATACCTTTATTTGTTTGATCAGTAGTAATTACTGCTTTATTATTACTTTTATCATTA</t>
  </si>
  <si>
    <t>TTTATCACAGGTAATGTCCCATCCAAGTGCAGGAGTTGACATTGCTATACTTGCACTTCATGTTGCTGGTATGTCGTCAATTGTTGGGGCGATCAACTTTATAGTTACTATATTTAACATGCGCGCAAAAGGCATGTCATTAACTAAGATGCCACTGTTTGTTTGGTCTGTCTTGCTAACAGCATTTATGTTGATTGTTGCCTTA</t>
  </si>
  <si>
    <t>TCTCTCAAATTCTATCTTCCATAGTGGATATTCTGTTGATATAGCAATCTTTTCACTCCATTTAGCAGGAATCTCATCAATTATAGGAGCAATTAATTTTATTACCACAATTATTAATATACGAAGATGCTTGCACAAAATAGAAAACCTTCCATTATTTGTGTGATCTGTTTTAATTACAGCTTTCCTTCTTCTGCTTGCTCTAC</t>
  </si>
  <si>
    <t>ATTATCAGGAATACAAAGTCACAGTGGACCTAGTGTAGATTTAGCTATATTTGCTCTTCACTTATCAGGAATAGGTAGTTTATTAGGAGCAATGAACTTCATTACTACTATATTAAATATGAGAAGTCCAGGAGTAAGACTTCACAAATTAGCTTTATTTGGATGAGCAGTAGTAGTTACTGCAGTATTATTACTTTTATCTTTA</t>
  </si>
  <si>
    <t>ATTATCAGGAATACAAAGTCACAGTGGACCTAGTGTAGATTTAGCTATATTTGCTCTTCACTTATCAGGAATAGGTAGTTTATTAGGAGCAATGAACTTCATTACTACTATATTAAATATGAGAAGTCCAGGAGTAAGACTTCACAAATTAGCTTTATTTGGATGAGCAGTAGTAGTTACTGCAGTATTATTACTTTTATCTTTAC</t>
  </si>
  <si>
    <t>TCTTTCAAACTCTGTCTTCCATAGTGGCTACTCAGTAGACATGTCAATTTTTTCCTTACACTTAGCAGGAATTTCCTCAATTTTAGGAGCTATTAATTTTATTACCACTATTATTAATATACGAAGATCTCTTCATAACATAGAAGTACTCCCCCTTTTTGTATGATCAGTTTTAATTACAGCTTTCCTTTTACTTCTTGCTTTAC</t>
  </si>
  <si>
    <t>TCTTTCAAACTCTGTCTTCCATAGTGGCTACTCAGTAGACATGTCAATTTTTTCCTTACACTTAGCAGGAATTTCCTCAATTTTAGGAGCTATTAATTTTATTACCACTATTATTAATATACGAAGATCTCTTCATAACATAGAAGTACTCCCCCTTTTTGTATGATCAGTTTTAATTACAGCTTTCCTTTTACTTCTTGCTTTA</t>
  </si>
  <si>
    <t>GCTCTCATCCAATATCGCCCACGGAGGTTCATCTGTAGATTTGGCCATTTTTAGACTTCATTTAGCTGGAATTTCATCCATTTTAGGAGCAGTGAATTTTATTACTACTGTAATTAATATACGACCCACAGGAATAACATTTGATCGAATACCCCTATTCGTTTGAGCTGTTGTTATTACCGCAATTCTACTACTTCTTTCACTAC</t>
  </si>
  <si>
    <t>TTTATCTTTAACTTTAGGACATAGGGGGGTTGCTGTAGATTTTGCTATTTTTTCCTTACATTTAGCAGGTATTTCTTCAATTATGGGAGCTATCAATTTTATTAGTACTATTTTTAATATACGATGTTTTAATGTTAAAATAGATCAAATTTCATTATTAATTTGATCTGTGTTAATTACAGCAGTTTTATTATTATTATCTCTA</t>
  </si>
  <si>
    <t>ACTCTCATCCAATATCGCCCACGGAGGTTCATCTGTAGATTTGGCCATTTTTAGACTTCATTTAGCTGGAATTTCATCCATTTTAGGAGCAGTGAATTTTATTACTACTGTAATTAATATACGACCCACAGGAATAACATTTGATCGAATACCCCTATTCGTTTGAGCTGTTGTTATTACCGCAATTCTACTACTTCTTTCACTAC</t>
  </si>
  <si>
    <t>TCTCTCAAATTCTATCTTCCATAGTGGATATTCTGTTGATATAGCAATCTTTTCACTCCATTTAGCAGGAATCTCATCAATTATAGGAGCAATTAATTTTATTACCACAATTATTAATATACGAAGATGCTTGCACAAAATAGAAAACCTTCCATTATTTGTGTGATCTGTTTTAATTACAGCTTTCCTTCTTCTGCTTGCTCTA</t>
  </si>
  <si>
    <t>ACTCTCATCCAATATCGCCCACGGAGGTTCATCTGTAGATTTGGCCATTTTTAGGCTTCATTTAGCTGGAATTTCATCCATTTTAGGAGCAGTGAATTTTATTACTACTGTAATTAATATACGACCCACAGGAATAACATTTGATCGAATACCCCTATTCGTTTGAGCTGTTGTTATTACCGCAATTCTACTTCTTCTTTCACTAC</t>
  </si>
  <si>
    <t>TCTATCACAGGTAATGTCCCATCCAAGTGCAGGAGTTGACATTGCTATACTTGCACTTCATGTTGCTGGTATGTCGTCAATTGTTGGGGCGATCAACTTTATAGTTACTATATTTAACATGCGCACAAAAGGAATGTCATTAACTAAGATGCCACTGTTTGTTTGGTCTGTCTTGCTAACAGCATTTATGTTGATTGTTGCCTTAC</t>
  </si>
  <si>
    <t>ACTATCTACTACAATCTCACACTCTGGAGCATCTGTAGACCTATCAATTTTTTCCCTACATCTAGCGGGAATTTCTTCAATTTTAGGAGCAGTTAATTTTATTTCAACAATTATTAACATACGAGCCCCCGGAATATCTTTTGATAAAATACCCTTATTTGTTTGATCTGTGTTAATTACAGCCATTTTATTATTACTTTCACTTC</t>
  </si>
  <si>
    <t>ACTATCTACTACAATCTCACACTCTGGAGCATCTGTAGACCTATCAATTTTTTCCCTACATCTAGCGGGAATTTCTTCAATTTTAGGAGCAGTTAATTTTATTTCAACAATTATTAACATACGAGCCCCCGGAATATCTTTTGATAAAATACCCTTATTTGTTTGATCTGTGTTAATTACAGCCATTTTATTATTACTTTCACTT</t>
  </si>
  <si>
    <t>TCTATCACAGGTAATGTCCCATCCAAGTGCAGGAGTTGACATTGCTATACTTGCACTTCATGTTGCTGGTATGTCGTCAATTGTTGGGGCGATCAACTTTATAGTTACTATATTTAACATGCGCACAAAAGGAATGTCATTAACTAAGATGCCACTGTTTGTTTGGTCTGTCTTGCTAACAGCATTTATGTTGATTGTTGCCTTA</t>
  </si>
  <si>
    <t>TTTATCACAGGTAATGTCCCATCCAAGTGCAGGAGTTGACATTGCTATACTTGCACTTCATGTTGCTGGTATGTCGTCAATTGTTGGGGCGATCAACTTTATAGTTACTATATTTAACATGCGCGCAAAAGGCATGTCATTAACTAAGATGCCACTGTTTGTTTGGTCTGTCTTGCTAACAGCATTTATGTTGATTGTTGCCTTAC</t>
  </si>
  <si>
    <t>TTTATCAAATAACATTGCACATAACAATATTTCAGTTGATTTAACTATTTTTTCCTTACATTTAGCAGGAATCTCCTCAATTTTAGGAGCAATTAACTTTATTTGTACAATTCTTAATATAATACCAAATAATATAAAATTAAATCAAATTCCTCTTTTTCCTTGATCAATTCTAATTACAGCTATTTTATTAATTTTATCTTTAC</t>
  </si>
  <si>
    <t>CCTATCAAACTCTATATTCCATAGTGGCTACTCAGTAGACATAGCAATTTTTTCCTTACATTTAGCAGGAATTTCATCAATTCTAGGAGCTATCAATTTTATTACTACTATTATTAATATGCGAAGATGTCTACATAACATAGAAGTAATTCCCTTATTTGTATGATCAGTATTAATTACTGCTTTCCTTTTACTTCTTGCCTTA</t>
  </si>
  <si>
    <t>GCTCTCATCCAATATCGCCCACGGAGGTTCATCTGTAGATTTGGCCATTTTTAGACTTCATTTAGCTGGAATTTCATCCATTTTAGGAGCAGTGAATTTTATTACTACTGTAATTAATATACGACCCACAGGAATAACATTTGATCGAATACCCCTATTCGTTTGAGCTGTTGTTATTACCGCAATTCTACTACTTCTTTCACTA</t>
  </si>
  <si>
    <t>TTTATCAAACAACATTGCAACATAATAATATTTCAGTTGATTTAACTATTTTTTCTTTACATTTAGCAGGAATTTCTTCAATTTTAGGAGCAATTAACTTTATTTGTATGATTCTTAATATAATACCAAATAATATAAAATTAAATCAAATTCCTCTTTTCCCTTGATCAATTTTAATTACAGCTATTTTATTAATTTTATCTTTAC</t>
  </si>
  <si>
    <t>CCTATCGTCTGTTATTGCACACGGAGGGGCTTCAGTTGATTTAGCTATTTTCTCACTTCACTTAGCTGGTATCTCATCGATTTTAGGAGCAGTAAATTTCATTACAACAGTTATTAATATACGATCTACAGGAATTTCGTTTGACCGAATACCTCTTTTCGTTTGAGCAGTTGTATTAACAGCCCTATTACTTTTACTATCATTGC</t>
  </si>
  <si>
    <t>TCTGTCATCTAATATCGCCCATGGAGGTTCATCAGTTGATTTAGCTATTTTTAGATTACATTTAGCAGGGATTTCATCTATTCTAGGAGCTGTAAATTTTATCACAACCGTAATTAATATGCGACCAACAGGAATATCATTTGATCGAATACCATTGTTTGTATGAGCTGTTGTTATTACAGCTATCTTGCTATTACTATCCCTA</t>
  </si>
  <si>
    <t>ATTATCAGGATTACAAAGTCACAGTGGACCAAGTGTAGATCTTGCAATATTTACTTTACATTTAACTGGGGTAAGTAGTTTATTAGGATCAATAAATTTTATAACAACAATTGTGAACATGAGAACACCAGGAATAAGATTACATAAATTAGCCTTATTCGGATGAGCCGTAGTTATAACAGCAGTATTACTTTTATTATCATTA</t>
  </si>
  <si>
    <t>TTTATCTGGTATACAATCTCATAGTGGACCTAGTGTTGATTTAGCTATTTTTGGTTTACACTTAAGTGGTATAAGTAGTATGTTAGGTTCTATGAATTTCATTACAACTATTTTAAATATGAGAAGTCCAGGTATACGTTTACACAAATTAGCTTTATTTGGATGAGCTACTATTATTACAGCTGTATTATTATTATTATCATTA</t>
  </si>
  <si>
    <t>TCTGTCATCTAATATCGCCCATGGAGGTTCATCAGTTGATTTAGCTATTTTTAGATTACATTTAGCAGGGATTTCATCTATTCTAGGAGCTGTAAATTTCATCACAACCGTAATTAATATACGACCGACAGGAATATCGTTTGATCGAATACCATTATTTGTATGAGCTGTTGTTATTACAGCTATCTTGCTATTACTATCCCTAC</t>
  </si>
  <si>
    <t>ACTATCATCTGTTATTGCTCACGGAGGAGCATCAATTGACTTCGCTATTTTTTCACTTCACCTAGCTAGAATTTCTTCAATTCGAGGAGCGGTAAATTTCATTATACTTCATATTTCATATTCGCTCAACATGAATTTCATTTGACCGAATACCTCTTTTCTTTTTAGCAGTGGTATTAACAGCTCAATTACTTTTGCTGTCATTA</t>
  </si>
  <si>
    <t>ATTATCATTAACTTTAGGTCATAGAGGTGTAGCAGTAGATTTTGCTATTTTTTCCTTACATTTAGCTGGTATTTCATCTATTATAGGAGCAATTAATTTTATTAGTACAATTTTTAATATACGACCTTATAACATTAAAATAGATCAAATTTCTTTATTAGTTTGGTCAGTACTAATTACTGCTGTATTACTATTATTATCTTTA</t>
  </si>
  <si>
    <t>CCTATCTACTACAATCTCGCACTCTGGAGCATCCGTAGATCTATCAATTTTTTCCCTACATCTAGCGGGAATCTCTTCAATTTTAGGAGCAGTTAATTTTATTTCAACAATTATTAACATACGAGCCCCCGGGATATCTTTTGATAAAATACCCTTATTTGTTTGATCTGTGTTAATTACAGCCATTTTATTATTACTTTCACTTC</t>
  </si>
  <si>
    <t>TCTATCAGGTTTACAAAGCCATAGTGGACCAAGTGTAGATTTAGCTATCTTTGCTTTACATTTATCAGGGGTAAGTAGTTTATTAGGTGCAGTAAACTTTATAACTACTATTGCTAATATGAGAACTCCAGGTATAAGATTACATAAATTAACTTTATTTGGATGAGCAGTTGTTATAACAGCTATATTATTATTATTATCATTA</t>
  </si>
  <si>
    <t>ACTCTCATCCAATATCGCCCACGGAGGTTCATCTGTAGATTTGGCCATTTTTAGACTTCATTTAGCTGGAATTTCATCCATTTTAGGAGCAGTGAATTTTATTACTACTGTAATTAATATACGACCCACAGGAATAACATTTGATCGAATACCCCTATTCGTTTGAGCTGTTGTTATTACCGCAATTCTACTACTTCTTTCACTA</t>
  </si>
  <si>
    <t>TCTATCTACTACAATCTCGCACTCCGGAGCATCTGTAGACCTATCAATTTTTTCCCTCCATCTAGCAGGAATTTCTTCAATTTTAGGAGCAGTTAATTTTATTTCAACAATTATTAATATACGAGCCCCCGGCATATCTTTTGATAAAATACCATTATTTGTTTGATCTGTATTAATTACAGCAATTTTACTATTACTTTCACTTC</t>
  </si>
  <si>
    <t>TTTATCAAATAACATTGCTCATAATAATATTTCAGTTGATTTAACTATTTTTTCCTTACATTTAGCAGGAATTTCCTCAATTTTAGGAGCAATTAACTTTATTTGTACAATTCTTAATATAATACCAAATAATATAAAATTAAATCAAATTCCTCTTTTTTCTTGATCAATTTTAATTACACCTATTTTATTAATTTCATCTTTAC</t>
  </si>
  <si>
    <t>TCTGTCATCTAATATCGCCCATGGAGGTTCATCAGTTGATTTAGCTATTTTTAGATTACATTTAGCAGGGATTTCATCTATTCTAGGAGCTGTAAATTTTATCACAACCGTAATTAATATGCGACCAACAGGAATATCATTTGATCGAATACCATTGTTTGTATGAGCTGTTGTTATTACAGCTATCTTGCTATTACTATCCCTAC</t>
  </si>
  <si>
    <t>CCTATCGTCTGTTATTGCACACGGAGGGGCTTCAGTTGATTTAGCTATTTTCTCACTTCACTTAGCTGGTATCTCATCGATTTTAGGAGCAGTAAATTTCATTACAACAGTTATTAATATACGATCTACAGGAATTTCGTTTGACCGAATACCTCTTTTCGTTTGAGCAGTTGTATTAACAGCCCTATTACTTTTACTATCATTG</t>
  </si>
  <si>
    <t>ATTGTCAGGTATACAATCTCATAGTGGACCAAGTGTAGATTTAGCTATATTTGGTTTACATTTAAGTGGTATAAGTAGTATGTTAGGAGCTATGAATTTTATAACAACTATATTAAATATGAGAAGTCCTGGTATACGTTTACATAAATTAGCTTTATTTGGTTGAGCTGTTATTATTACAGCTGTTTTATTATTATTATCTTTA</t>
  </si>
  <si>
    <t>CCCTATCTACTACAATCTCGCACTCTGGAGCATCCGTAGATCTATCAATTTTTTCCCTACATCTAGCGGGAATCTCTTCAATTTTAGGAGCAGTTAATTTTATTTCAACAATTATTAACATACGAGCCCCCGGGATATCTTTTGATAAAATACCCTTATTTGTTTGATCTGTGTTAATTACAGCCATTTTATTATTACTTTCACTT</t>
  </si>
  <si>
    <t>CCTATCATCAGGGATTGCTCATGGAGGAGCTTCTGTAGATTTAGCTATTTTTTCTTTACATTTAGCCGGAATTTCTTTAATTTTAGGGGCAGTTAATTTTATCACTACTGTAATTAATATACGATCAACAGAAATTACTCTTGATCGTATACCTTTATTTGTTTGATCAGTTGTAATTACTGCACTTTTGTTATTATTGTCACTTC</t>
  </si>
  <si>
    <t>TCTATCTACTACAATCTCGCACTCCGGAGCATCTGTAGACCTATCAATTTTTTCCCTCCATCTAGCAGGAATTTCTTCAATTTTAGGAGCAGTTAATTTTATTTCAACAATTATTAATATACGAGCCCCCGGCATATCTTTTGATAAAATACCATTATTTGTTTGATCTGTATTAATTACAGCAATTTTACTATTACTTTCACTT</t>
  </si>
  <si>
    <t>ACTATCATCTGTTATGCTCACGGAGGACCATCAATTGACTTGGCTATGTTTCCACTTCACCTAGCTGGAATTTCTTCAATTCGAGGAGCTGCAAATTTCATTACACTTCATATTTCATACTCGCTCAACATGAATTTCATTTGACCGAATACCTATTTTCGTTTGAGCAGTGGTATTAACAGCTCAATTACTTTTACTGTCATTA</t>
  </si>
  <si>
    <t>CCTATCTACTACAATCTCGCACTCTGGAGCATCCGTAGATCTATCAATTTTTTCCCTACATCTAGCGGGAATCTCTTCAATTTTAGGAGCAGTTAATTTTATTTCAACAATTATTAACATACGAGCCCCCGGGATATCTTTTGATAAAATACCCTTATTTGTTTGATCTGTGTTAATTACAGCCATTTTATTATTACTTTCACTT</t>
  </si>
  <si>
    <t>ATTATCTAATAATATTGCTCATAATAATATTTCAGTTGATTTAACAATTTTTTCACTTCATTTAGCAGGAATTTCCTCAATCTTAGGAGCAATTAATTTTATTTGTACAATTTTAAATATAATACCTAATAATATAAAACTAAATCAAATTCCACTTTTCCCTTGATCAATTTTAATCACAGCTATACTATTAATCTTATCACTAC</t>
  </si>
  <si>
    <t>ACTATCATCTGTTATTGCTCACGGAGGACCATCAATTGACTTCGCTATGTTTTCACTTCACCTAGCTGGAATTTCATCAATTCGAGGAGCTGCAAATTTCATTACATTTCATAGTTCATATTCGCTCAACATGAATTTCATTTGACCGAATACCTCTTTTCGTTTGAGCAGTGGTATTAACAGCTCAATTACTTTTACTGTCATTA</t>
  </si>
  <si>
    <t>CCTATCATCAGGGATTGCTCATGGAGGAGCTTCTGTAGATTTAGCTATTTTTTCTTTACATTTAGCCGGAATTTCTTTAATTTTAGGGGCAGTTAATTTTATCACTACTGTAATTAATATACGATCAACAGGAATTACTCTTGATCGTATACCTTTATTTGTTTGATCAGTTGTAATTACTGCACTTTTGTTATTATTGTCACTT</t>
  </si>
  <si>
    <t>ACTATCATCTGTTATTGCTCACGGAGGAGCATCAATTGACTTCGCTATTTTTTCACTTCACCTAGCTAGAATTTCTTCAATTCGAGGAGCGGTAAATTTCATTATACTTCATATTTCATATTCGCTCAACATGAATTTCATTTGACCGAATACCTCTTTTCTTTTTAGCAGTGGTATTAACAGCTCAATTACTTTTGCTGTCATTACC</t>
  </si>
  <si>
    <t>ACTATCATCTGTTATTGCTCACGGAGGAGCATCAATTGACTTCGCTATTTTTTCACTTCACCTAGCTAGAATTTCTTCAATTCGAGGAGCGGTAAATTTCATTATACTTCATATTTCATATTCGCTCAACATGAATTTCATTTGACCGAATACCTCTTTTCTTTTTAGCAGTGGTATTAACAGCTCAATTACTTTTGCTGTCATTAC</t>
  </si>
  <si>
    <t>ACTCTCATCCAATATCGCCCACGGAGGTTCATCTGTAGATTTGGCCATTTTTAGACTTCATTTAGCTGGAATTTCATCCATTTTAGGAGCAGTGAATTTTATTACTACTGTAATTAATATACGACCCACAGGAATAACATTTGATCGAATACCCCTATTCGTTTGAGCTGTTGTTATTACCGCAATTCTACTTCTTCTTTCACTA</t>
  </si>
  <si>
    <t>CCTATCGTCTGTTATTGCACACGGAGGGGCTTCAGTTGATTTAGCTATTTTCTCACTTCACTTAGCTGGTATCTCATCGATTTTAGGAGCAGTAAATTTCATTACAACAGTTATTAATATACGATCTACAGGAATTTCATTTGACCGAATGCCTCTTTTTGTTTGAGCAGTTGTATTAACAGCCCTATTACTTTTACTATCATTG</t>
  </si>
  <si>
    <t>ACTATCATCTGTTATTGCTCACGGAGGACCATCAATTGACTTCGCTATGTTTTCACTTCACCTAGCTGGAATTTCATCAATTCGAGGAGCTGCAAATTTCATTACATTTCATAGTTCATATTCGCTCAACATGAATTTCATTTGACCGAATACCTCTTTTCGTTTGAGCAGTGGTATTAACAGCTCAATTACTTTTACTGTCATTACC</t>
  </si>
  <si>
    <t>TCTCTCAAATTCTATTTTCCATAGTGGATATTCTGTTGATATAGCAATCTTTTCACTCCATTTAGCAGGAATTTCATCAATTATGGGAGCAATTAATTTTATTACCACAATTATTAATATACGAAGATGCTTGCACAAAATAGAAAACCTTCCATTATTTGTTTGATCTGTTTTAATTACAGCTTTCCTTCTACTGCTTGCTCTAC</t>
  </si>
  <si>
    <t>TTTATCTGGTATACAATCTCATAGTGGACCTAGTGTTGATTTAGCTATTTTTGGTTTACACTTAAGTGGTATAAGTAGTATGTTAGGTTCTATGAATTTCATTACAACTATTTTAAATATGAGAAGTCCAGGTATACGTTTACACAAATTAGCTTTATTTGGATGAGCTACTATTATTACAGCTGTATTATTATTATTATCATTAC</t>
  </si>
  <si>
    <t>GTTATCAGGAATACAATCTCACAGTGGTCCTAGTGTAGACTTAGCTATTTTTGGTTTACATTTAAGTGGTATTAGTAGTATGTTAGGTGCTATGAATTTTATAACTACTATATTAAATATGAGAAGTCCTGGTATACGTTTACATAAATTAGCTTTATTTGGATGAGCTGTTATTATTACAGCTGTGTTATTATTATTATCATTA</t>
  </si>
  <si>
    <t>CCTATCGTCTGTTATTGCACACGGAGGGGCTTCAGTTGATTTAGCTATTTTCTCACTTCACTTAGCTGGTATCTCATCGATTTTAGGAGCAGTAAATTTCATTACAACAGTTATTAATATACGATCTACAGGGATTTCGTTTGACCGAATACCTCTTTTCGTTTGAGCAGTTGTATTAACAGCCCTATTACTTTTACTATCATTG</t>
  </si>
  <si>
    <t>TCTGTCATCTAATATCGCCCATGGAGGTTCATCAGTTGATTTAGCTATTTTTAGATTACATTTAGCAGGGATTTCATCTATTCTAGGAGCTGTAAATTTTATCACAACCGTAATTAATATGCGACCGACAGGAATATCATTTGATCGAATACCATTATTTGTATGAGCTGTTGTTATTACAGCTATCTTGCTATTACTATCCCTA</t>
  </si>
  <si>
    <t>ACTCTCATCCAATATCGCCCACGGAGGTTCATCTGTAGATTTGGCCATTTTTAGGCTTCATTTAGCTGGAATTTCATCCATTTTAGGAGCAGTGAATTTTATTACTACTGTAATTAATATACGACCCACAGGAATAACATTTGATCGAATACCCCTATTCGTTTGAGCTGTTGTTATTACCGCAATTCTACTTCTTCTTTCACTA</t>
  </si>
  <si>
    <t>ATTATCTAATAATATTGCTCATAATAATATTTCAGTTGATTTAACAATTTTTTCACTTCATTTAGCAGGAATTTCCTCAATCTTAGGAGCAATTAATTTTATTTGTACAATTTTAAATATAATACCTAATAATATAAAACTAAATCAAATTCCACTTTTCCCTTGATCAATTTTAATCACAGCTATACTATTAATCTTATCACTA</t>
  </si>
  <si>
    <t>ACTCTCATCCAATATCGCCCACGGAGGTTCATCTGTAGATTTGGCCATTTTTAGACTTCATTTAGCTGGAATTTCATCCATTTTAGGAGCAGTGAATTTTATTACTACTGTAATTAATATACGACCCACAGGAATAACATTTGATCGAATACCCCTATTCGTTTGAGCTGTTGTTATTACCGCAATTCTACTGCTTCTTTCACTACCC</t>
  </si>
  <si>
    <t>CCTATCGTCTGTTATTGCACACGGAGGGGCTTCAGTTGATTTAGCTATTTTCTCACTTCACTTAGCTGGTATCTCATCGATTTTAGGAGCAGTAAATTTCATTACAACAGTTATTAATATACGATCTACAGGGATTTCGTTTGACCGAATACCTCTTTTCGTTTGAGCAGTTGTATTAACAGCCCTATTACTTTTACTATCATTGC</t>
  </si>
  <si>
    <t>TCTCTCAAATTATATTTTCCATAGTGGATATTCTGTTGATATAGCAATCTTGTCACTCCATTTAGCAGGAATTTCATCAATTATGGGAGCAATTAATTGTATTACCACAATTATTAATATACGAAGATGCTTGCACAAAATAGAAAACCTTCCATTATTTGTTTGATCTGTTTTAATTACAGCTTTCCTTCTACTGCTTGCTCTAC</t>
  </si>
  <si>
    <t>CCTATCATCTGTTATTGCTCACGGAGGGGCATCCGTTGATTTAGCTATTTTTTCACTTCACTTAGCCGGTATTTTTCCAATTCTAGGAGCCGTAAATTTCATTACGACAGTAATTAATATACGACCAACAGGAATTTCATTTGACCGAATACCTCTTTTCGTTTGAGCAGTTTTATTAACAGCTCTATTACTTTTACTATCATTA</t>
  </si>
  <si>
    <t>CCCTATCTACTACAATCTCGCACTCTGGAGCATCCGTAGATCTATCAATTTTTTCCCTACATCTAGCGGGAATCTCTTCAATTTTAGGAGCAGTTAATTTTATTTCAACAATTATTAACATACGAGCCCCCGGGATATCTTTTGATAAAATACCCTTATTTGTTTGATCTGTGTTAATTACAGCCATTTTATTATTACTTTCACTTC</t>
  </si>
  <si>
    <t>ATTATCAGGTATTGCTTCTCACTCTGGTGGATCTGTAGATTTAGCTATTTTCAGTCTTCACTTATCTGGTATTTCTTCTATGTTAGGTGCAATGAACTTTATTACAACAATTATTAATATGAGAGCTCCTGGAATGTCATTCCATAAAATGCCTCTATTTGTATGGGCTGTATTAATTACAGCAGTTCTATTACTTCTATCTTTA</t>
  </si>
  <si>
    <t>GTTATCAGGAATACAATCTCACAGTGGTCCTAGTGTAGACTTAGCTATTTTTGGTTTACATTTAAGTGGTATTAGTAGTATGTTAGGTGCTATGAATTTTATAACTACTATATTAAATATGAGAAGTCCTGGTATACGTTTACATAAATTAGCTTTATTTGGATGAGCTGTTATTATTACAGCTGTGTTATTATTATTATCATTAC</t>
  </si>
  <si>
    <t>ATTGTCAGGTATACAATCTCATAGTGGACCAAGTGTAGATTTAGCTATATTTGGTTTACATTTAAGTGGTATAAGTAGTATGTTAGGAGCTATGAATTTTATAACAACTATATTAAATATGAGAAGTCCTGGTATACGTTTACATAAATTAGCTTTATTTGGTTGAGCTGTTATTATTACAGCTGTTTTATTATTATTATCTTTAC</t>
  </si>
  <si>
    <t>TCTATCAGGTTTACAAAGCCATAGTGGACCAAGTGTAGATTTAGCTATCTTTGCTTTACATTTATCAGGGGTAAGTAGTTTATTAGGTGCAGTAAACTTTATAACTACTATTGCTAATATGAGAACTCCAGGTATAAGATTACATAAATTAACTTTATTTGGATGAGCAGTTGTTATAACAGCTATATTATTATTATTATCATTAC</t>
  </si>
  <si>
    <t>TTTATCAGGATTACAAAGTCACAGTGGACCTAGTGTAGATTTAGCAATTTTTGCTTTACGCCTTTCAGGGGTAAGTAGTTTATTAGGAGCAATAAACTTCATAACTACAATCGCTAATATGAGAACACCAGGAATAAGATTACACAAATTAGCCTTATTCGGGTGAGCTGTAGTTATAACAGCTATCTTATTATTATTATCATTA</t>
  </si>
  <si>
    <t>CCTATCATCAGGGATTGCTCATGGAGGAGCTTCTGTAGATTTAGCTATTTTTTCTTTACATTTAGCCGGAATTTCTTTAATTTTAGGGGCAGTTAATTTTATCACTACTGTAATTAATATACGATCAACAGGAATTACTCTTGATCGTATATCTTTATTTGTTTGATCAGTTGTAATTACTGCACTTTTGTTATTATTGTCACTTC</t>
  </si>
  <si>
    <t>TCTCTCAAATTATATTTTCCATAGTGGATATTCTGTTGATATAGCAATCTTGTCACTCCATTTAGCAGGAATTTCATCAATTATGGGAGCAATTAATTTTATTACCACAATTATTAATATACGAAGATGCTTGCACAAAATAGAAAACCTTCCATTATTTGTTTGATCTGTTTTAATTACAGCTTTCCTTCTACTGCTTGCTCTA</t>
  </si>
  <si>
    <t>ATTATCAGGATTACAAAGTCATAGTGGTCCTAGTGTAGATTTAGCTATATTTGCATTACATCTTTCAGGTGTTAGTAGTTTATTAGGTGCAATGAACTTTATTACTACTATAGTAAATATGAGAACTCCTGGTATAAGATTACATAAATTAACTTTATTTGGTTGAGCTGTAATTATTACTGCTATATTATTATTATTATCTTTA</t>
  </si>
  <si>
    <t>TCTTTCAAACTCTGTCTTCCATAGTGGCTACTCAGTAGACATGTCAATTTTTTCTTTACATTTAGCTGGTATTTCATCTATTATAGGAGCAATTAATTTTATTAGTACAATTTTTAATATACGACCTTATAACATTAAAGTAGATCAAATTTCTTTATTAGTTTGGTCAGTACTAATTACTGCTGTATTACTATTATTATCTTTA</t>
  </si>
  <si>
    <t>TCTTTCAAACTCTGTCTTCCATAGTGGCTACCCAGTAGACATGTCAATTTTTTCTTTACACTTAGCAGGAATTTCCTCAATTTTAGGAGCAATTAATTTTATTTGTACAATTTTAAATATAATACCTAATAATATAAAATTAAACCAAATTCCATTATTCCCTTGATCAATTTTAATTACAGCTATATTATTAATTTTATCTTTAC</t>
  </si>
  <si>
    <t>TTTGTCGCAAATTATGTCCCACCCAAGTGCAGGAGTTGATCTTGCTATACTTGCACTTCATATTGCTGGTATGTCATCAATTGTTGGGGCGATCAACTTTATAGTTACCATATTCAATATGCGTGCAAAAGGTATGTCACTAACTAAGATACCACTATTTGTTTGGTCTATTTTACTCACGTCATTTATGTTAATTGTTGCCTTAC</t>
  </si>
  <si>
    <t>ATTATCAGGATTACAAAGTCACAGTGGACCAAGTGTAGATCTTGCAATATTTACTTTACATTTAACTGGGGTAAGTAGTTTATTAGGATCAATAAATTTTATAACAACAATTGTGAACATGAGAACACCAGGAATAAGATTACATAAATTAGCCTTATTCGGATGAGCCGTAGTTATAACAGCAGTATTACTTTTATTATCATTAC</t>
  </si>
  <si>
    <t>TTTATCAAACAACATTGCAACATAATAATATTTCAGTTGATTTAACTATTTTTTCTTTACATTTAGCAGGAATTTCTTCAATTTTAGGAGCAATTAACTTTATTTGTATGATTCTTAATATAATACCAAATAATATAAAATTAAATCAAATTCCTCTTTTCCCTTGATCAATTTTAATTACAGCTATTTTATTAATTTTATCTTTA</t>
  </si>
  <si>
    <t>CTATCTACTACAATCTCGCACTCTGGAGCATCCGTAGATCTATCAATTTTTTCCCTACATCTAGCGGGAATCTCTTCAATTTTAGGAGCAGTTAATTTTATTTCAACAATTATTAACATACGAGCCCCCGGGATATCTTTTGATAAAATACCCTTATTTGTTTGATCTGTGTTAATTACAGCCATTTTATTATTACTTTCACTTC</t>
  </si>
  <si>
    <t>TCTTTCAAACTCTGTCTTCCATAGTGGCTACTCAGTAGACATGTCAATTTTTTCTTTACACTTAGCAGGAATTTCCTCAATTTTGGGAGCTATTAATTTTATTACCACTATTATTAATATACGATCAACAGGAATTTCATTAGATCGTAAACCTTTATTTGTTTGATCAGTAGTTATTACTGCTTTATTATTATTATTATCACTTC</t>
  </si>
  <si>
    <t>ATTATCAGGATTACAAAGTCATAGCGGACCAAGTGTAGATCTTGCTATTTTTACTTTACATTTAACAGGGGTAAGTAGTTTATTAGGATCGATAAATTTTATAACAACAATTGTAAATATGAGAACGCCAGGAATAAGATTACATAAATTAGCATTATTCGGATGAGCAGTAGTTATAACAGCAGTATTACTTTTATTATCATTA</t>
  </si>
  <si>
    <t>ATTATCAGGAATACAAAGTCACAGTGGACCTAGTGTTGACTTGGCAATATTCGCTCTACATCTATCTGGAATAGGTAGTCTATTAGGAGCCATGAACTTCATTACAACAATATTGAACATGAGAAGTCCAGGAATAAGACTACACAAATTAGCTTTATTTGGATGAGCAGTTGTTGTTACAGCTGTATTATTATTACTTTCATTAC</t>
  </si>
  <si>
    <t>TTTATCAGGATTACAAAGTCACAGTGGACCTAGTGTAGATTTAGCAATTTTTGCTTTACACCTTTCAGGGGTAAGTAGTTTATTAGGAGCAATAAACTTCATAACTACAATCGCTAATATGAGAACACCAGGAATAAGATTACACAAATTAGCCTTATTCGGGTGAGCTGTAGTTATAACAGCTATCTTATTATTATTATCATTA</t>
  </si>
  <si>
    <t>TTTACCTAATAATATTGCTCATAATAATATTTCAGTTGATTTAACAATTTTTTCTCTACATTTAGCAGGAATTTCATCAATTCTAGGAGCTATCAATTTTATTACTACTATTATTAATATGCGAAGATGTCTACATAACATAGAAGTAATTCCCTTATTTGTATGATCAGTATTAATTACTGCTTTCCTTTTACTTCTTGCCTTA</t>
  </si>
  <si>
    <t>CCTATCATCTGTTATTGCTCACGGAGGGGCATCCGTCGATTTAGCTATTTTTTCACTTCACTTAGCCGGTATTTTTCCAATTCTAGGAGCCGTAAATTTCATTACGACAGTAATTAATATACGACCAACAGGAATTTCATTTGACCGAATACCTCTTTTCGTTTGAGCAGTTTTATTAACAGCTCTATTACTTTTACTATCATTA</t>
  </si>
  <si>
    <t>CCTGTCATCTAACATCGCCCATGGAGGTTCATCAGTTGATTTAGCTATTTTTAGATTACATTTAGCAGGGATTTCATCTATTCTAGGAGCTGTAAATTTTATCACAACCGTAATTAATATGCGACCGACAGGAATATCATTTGATCGAATACCCCTATTCGTTTGAGCTGTTGTTATTACCGCAATTCTACTGCTTCTTTCACTA</t>
  </si>
  <si>
    <t>TTTATCAGGAATACAATCACACAGTGGACCAAGTGTTGATTTAGCAATTTTTGGTTTACACTTAAGTGGTATAAGTAGTATGTTGGGAGCTATGAACTTCATAACAACTATTTTAAATATGAGAAGTCCAGGTATTCGTTTACATAAATTAGCATTATTTGGTTGAGCTGTTATAATTACAGCTGTATTATTGTTATTATCATTAC</t>
  </si>
  <si>
    <t>CCTATCATCAGGGATTGCTCATGGAGGAGCTTCTGTAGATTTAGCTATTTTTTCTTTACATTTAGCCGGAATTTCTTTAATTTTAGGGGCAGTTAATTTTATCACTACTGTAATTAATATACGATCAACAGGAATTACTCTTGATCGTATACCTTTATTTGTTTGATCAGTTGTAATTACTGCACTTTTGTTATTATTGTCACTTC</t>
  </si>
  <si>
    <t>ACTGGCAGGACTACAAAGTCATTCAGGAGGATCAATTGATCTAGCTATCTTTAGTCTTCACCTATCAGGTATCTCATCTATGCTAGGTGCTATGAACTTCATGGTAACTATCCTGAATATGCGAGCTTCAGGTATGACAATGTACAAAATGCCACTATTTGTATGGGCAGTATTTGTAACATCAATTCTACTTATTACTACACTA</t>
  </si>
  <si>
    <t>TCTTTCTAATGGTATTTTTCATAGTGGCCCTGCTGTTGATTTTGGTATCTTAAGTCTTCACATTGCTGGTGTATCTTCTATTTTAGGCGCTATCAATTTTATTGTTACTATTTTTAATATAAAAATTGTTGGCATACTTTGATCAAACGTTCCTTTGTTTGTTTGGTCTGTTCTTATTACTTCTTTTCTATTAGCTTTTTCCCTT</t>
  </si>
  <si>
    <t>TTTATCTGGTATACAATCTCATAGTGGACCTAGTGCTGATTTAGCTATTTTTGGTTTACACTTAAGTGGTATAAGTAGTATGTTAGGTTCTATGAATTTCATTACAACTATTTTAAATATGAGAAGTCCAGGTATACGTTTACACAAATTAGCTTTATTTGGATGAGCTACTATTATTACAGCTGTATTATTATTATTATCATTAC</t>
  </si>
  <si>
    <t>TCTATCCGCTGGAATTGCTCATGGTGGAGCTTCAGTTGATTTAGCTATTTTTTCTCTACATTTAGCAGGAATTTCCTCAATTTTAGGAGCAATTAACTTTATTTGTACAATTCTTAATATAATACCAAATAATATAAAATTAAATCAAATCCCTCTTTTCCCTTGATCAATTTTAATTACAGCTATTTTATTAATTTTATCTCTA</t>
  </si>
  <si>
    <t>TCTTTCAAACTCTGTCTTCCATAGTGGCTACTCAGTAGACATGTCAATTTTTTCTTTACACTTAGCAGGAATCTCCTCAATTTTAGGAGCTATTAATTTTATTACCACAATTATTAATATACGAAGATGCTTGCACAAAATAGAAAACCTTCCATTATTTGTGTGATCTGTTCTAATTACAGCTTTCCTTCTTCTGCTTGCACTACC</t>
  </si>
  <si>
    <t>ACTATCATCTGTTATGCTCACGGAGGACCATCAATTGACTTGGCTATGTTTCCACTTCACCTAGCTGGAATTTCTTCAATTCGAGGAGCTGCAAATTTCATTACACTTCATATTTCATACTCGCTCAACATGAATTTCATTTGACCGAATACCTATTTTCGTTTGAGCAGTGGAATTAACAGCTCAATTACTTTTACTGTCATTAC</t>
  </si>
  <si>
    <t>TTTATCTTTAACTTTAGGACATAGGGGGGTTGCTGTAGATTTTGCTATTTTTTCTTTGCATTTAGCAGGTATTTCTTCAATTATGGGAGCTATCAATTTTATTACCACTATTATTAATATACGAAGATCTCTTCATAACATAGAAGTACTCCCCCTTTTTGTATGATCAGTTTTAATTACAGCTTTCCTTTTACTTCTTGCTTTAC</t>
  </si>
  <si>
    <t>TTTATCTTTAACTTTAGGACATAGGGGGGTTGCTGTAGATTTTGCTATTTTTTCTTTACATTTAGCAGGTATTTCTTCAATTCTAGGAGCTGTAAATTTTATTACAACTGTAATTAATATACGGTCAACAGGAATTTCATTAGATCGAATACCTTTATTTGTTTGATCAGTAGTAATTACTGCTTTATTATTACTTTTACCATTA</t>
  </si>
  <si>
    <t>ACTTTCATCCAATATCGCCCACGGAGGTCCATCTGTAGATTTGGCCATTTTTAGACTTCATTTAGCTGGAATTTCATCCATTTTAGGAGCAGTGAATTTTATTACAACTGTAATTGATATACGATCAACAGGAATTTCATTAGATCGTATACCTTTATTTGTTTGATCAGTAGTTATTACTGCTTTATTATTATTATTATCACTTC</t>
  </si>
  <si>
    <t>CCTATCATCAGGGATTGCTCATGGAGGAGCTTCTGTAGATTTAGCTATTTTTTCTTTACATTTAGCCGGAATTTCTTTAATTTTAGGGGCAGTTAATTTTATCACTACTGTAATTAATATACGATCAACAGAAATTACTCTTGATCGTATACCTTTATTTGTTTGATCAGTTGTAATTACTGCACTTTTGTTATTATTGTCACTT</t>
  </si>
  <si>
    <t>TCTATCCGCTGGAATTGCTCATGGTGGAGCTTCAGTTGATTTAGCTATTTTTTCTTTACATTTAGCAGGTATTTCTTCAATTATGGGAGCTATCAATTTTATTAGTACTATTTTTAATATACGATGTTTTAATGTTAAAATAGATCAAATTTCATCATTAATTTGATCTGTGTTAATTACAGCAGTTTTATTATTATTATCTCTA</t>
  </si>
  <si>
    <t>TTTATCTAATAATATTGCTCATAATAATATTTCAGTTGATTTAACAATTTTTTCTTTACATTTAGCAGGTATTTCTTCAATTATGGGAGCTATCAATTTTATTAGTACTATTTTTAATATACGATGTTTTAATGTTAAAATAGATCAAATTTCATTATTAATTTGATCTGTGTTAATTTCAGCAGTTTTATTATTATTATCTCTA</t>
  </si>
  <si>
    <t>ACTCTCATCCAATATTGCCCACGGAGATTCGTCTGTAGATTTGGCCATTTTTAGACTTCATTTAGCTGGAATTTCATCCATTTTAGGAGCAGTGAATTTTATTACTACTGTAATTAATATACGAAGATCTCTTCATAACATAGAAGTACTCCCCCTTTTTGTATGATCAGTTTTAATTACAGCTTTCCTTTTACTTCTTGCTTTA</t>
  </si>
  <si>
    <t>ACTATCATCTGTTATTGCTCACGGAGGACCATCAATTGACTTGGCTATGTTTCCACTTCACCTAGCTGGAATTTCTTCAATTCGAGGAGCTGCAAATTTCATTACATTTCATAGTTCATATTCGCTCAACATGAATTTCATTTGACCGAATACCTCTTTTCGTTTGAGCAGTGGTATTAACAGCTCAATTACTTTTGCTGTCATTA</t>
  </si>
  <si>
    <t>TCTATCACAGGTAATGTCCCATCCAAGTGCAGGAGTTGACATTGCTATACTTGCACTTCATGTTGCTGGTATGTCGTCAATTGTTGGGGCGATCAACTTTATAGTTACTATATTTAACATGCGCACAAAAGGAATGTCATTAACTAAGATGCCACTGTTTGTTTGGTCTGTCTTGCTAACAGCATTTATGTTGATTGTTGCCTTACC</t>
  </si>
  <si>
    <t>ATTATCATTAACTTTAGGTCATAGAGGTGTAGCAGTAGATTTTGCTATTTTTTCTTTACATTTAGCTGGTATTTCATCTATTATAGGAGCAATTAATTTTATCACAACCGTAATTAATATGCGACCGACAGGAATATCATTTGATCGAATACCGTTATTTGTATGAGCTGTTGTTATTACGGCTATCTTGCTATTACTATCCCTA</t>
  </si>
  <si>
    <t>CCTGTCATCTAATATCGCCCATGGAGGTTCATCAGTTGATTTAGCTATTTTTAGATTACATTTAGCAGGGATTTCATCTATTCTAGGAGCTGTAAATTTTATCACAACCGTAATTAATATACGACCCACAGGAATAACATTTGATCGAATACCCCTATACGTTTGAGCTGTTGTTATTACCGCAATTCTACTGCTTCTTTCACTACCC</t>
  </si>
  <si>
    <t>TCTATCAGGTTTACAAAGCCATAGTGGACCAAGTGTAGATTTAGCTATCTTTGCTTTACATTTATCAGGGGTAAGTAGTTTATTAGGTGCAGTAAACTTTATAACTACTATTGCTAATATGAGAACTCCAGGTATAAGATTACATAAATTAACTTTATTTGGATGAGCAGTTGTTATAACAGCTATATTATTATTATTATCACTT</t>
  </si>
  <si>
    <t>CCTATCATCTGTTATTGCTCACGGAGGGGCATCCGTTGATTTAGCTATTTTCTCACTTCACTTAGCCGGTATTTTTCCAATTCTAGGAGCCGTAAATTTCATTACGACAGTAATTAATATACGACCAACAGGAATTTCATTTGACCGAATACCTCTTTTCGTTTGAGCAGTTTTATTAACAGCTCTATTACTTTTACTATCATTA</t>
  </si>
  <si>
    <t>TCTATCCGCTGGAATTGCTCATGGTGGAGCTTCAGTTGATTTAGCTATTTTTAGACTTCATTTAGCTGGAATTTCATCCATTTTAGGAGCAGTGAATTTTATTACTACTGTAATTAATATACGACCCACAGGAATAACATTTGATCGAGTACCCCTATTCGTTTGAGCTGTTGTTATTACCGCAATTCTACTGCTTCTTTCACTAC</t>
  </si>
  <si>
    <t>TCTATCCGCTGGAATTGCTCATGGTGGAGCTTCAGTTGATTTGGCTATTTTTTCTTTACATTTAGCTGGTATTTCATCTATTATAGGAGCAATTAATTTTATTAGTACAATTTTTAATATACGACCTTATAACATTAAAATAGATCAAATTTCTTTATTAGTTTGGTCAGTACTAATTACTGCTGTATTACTATTATTATCTTTA</t>
  </si>
  <si>
    <t>CTATCAAACTCTATATTCCATAGTGGCTACTCAGTAGACTTAGCAATTTTTTCTTTACATTTAGCAGGAATTTCATCAATTTTAGGAGCAGTGAATTTTATTACTACTGTAATTAATATACGACCCACAGGAATAACATTTGATCGAATACCCCTATTCGTTTGAGCTGTTGTTATTACCGCAATTCTACTGCTTCTTTCACTACCC</t>
  </si>
  <si>
    <t>TCTTTCAAACTCTGTCTTCCATAGTGGCTACTCAGTAGACATGTCAATTTTTTCTTTACACTTAGCAGGAATTTCCTCAATTTTAGGAGCTATTAATTTTATTACCACTATTATTAATATACGATGTTTGAATGTTAAAATAGATCAAATTTCATTATTAATTTGATCTGTGTTAATTACAGCAGTTTTATTATTATTATCTCTAC</t>
  </si>
  <si>
    <t>TTTATCTTTAACTTTAGGACATAGGGGGGTTGCTGTAGATTTTGCTATTTTTTCTCTACATTTAGCAGGAATTTCTTCAATTTTAGGAGCTGTAAATTTTATTACAGCTGTAATTAATATACGATCAACAGGAATTTCATTAGATCGTATACCTTTATTTGTTTGATCAGTAGTTATTACTGCTTTATTATTATTATTATCACTT</t>
  </si>
  <si>
    <t>CCTATCTACTATAATCCCACACTCTGGAGCATCTGTAGACCTATCAATTTTTTCCCTACATCTAGCGGGAATTTCTTCAATTTTAGGAGCTGTAAATTTTACTACAACTGTAATTAATATACGATCAACAGGAATTTCATTAGATCGTATACCTTTATTTGTTTGATCAGTAGTTATTACTGCTTTATTATTATTATTATCACTT</t>
  </si>
  <si>
    <t>ACTTTCATCCAATATCGCCCACGGAGGTTCATCTGTAGATTTGGCCATTTTTAGACTTCATTTAGCTGGAATTTCATCCATTTTAGGAGCAGTGAATTTTATTACTACTGTAATTAATATACGACCCATAGGAATAACATTTGATCGAATACCCCCTTTTTGTATGATCAGTTTTAATTACAGCTTTCCTTTTACTTCTTGCTTTAC</t>
  </si>
  <si>
    <t>ACTTTCATCTATTCAAGCACATTCAGGGGCTTCAGTAGATCTTGCAATTTTTAGTCTTCACTTATCAGGAGCCGGATCTATTCTAGGAGCTATTAATTTTATTGTAACTATTTTTAATATGCGTGCACCTGGATTATTTATGCATAAACTTCCACTTTTTTGTTGATCAGTTTTAGTAACAGCTTTCCTTTTACTTTTATCTTTA</t>
  </si>
  <si>
    <t>TTTATCAGGAATACAATCACACAGTGGACCAAGTGTTGATTTAGCAATCTTCGGTTTACACTTAAGTGGAATTAGTAGTATGTTAGGAGCTATGAACTTCATAACAACAATATTAAATATGAGAAGTCCAGGTATACGTTTACACAAATTAGCGTTATTTGGTTGAGCTGTTATTATTACAGCTGTATTATTATTATTATCATTA</t>
  </si>
  <si>
    <t>TTTATCTTTAACTTTAGGACATAGGGGGGTTGCTGTAGATTTTGCTATTTTTTCTTTACATTTAGCAGGTATTTCTTCAATTATGGGAGCTATCAATTTTATTACTACTGTAATTAATATACGACCCACAGGAATAACATTTGATCGAATACCCCTATTCGTTTGAGCTGTTGTTATTACCGCAATTCTACTGCTTCTTTCGCTACCC</t>
  </si>
  <si>
    <t>ATTATCAGGATTACAAAGTCACAGTGGACCTAGTGTAGATATGGCTATATTTGCTTTACACCTATCAGGGGTAAGTAGTTTATTAGGAGCAATAAACTTTATAACTACTATAGCAGATATGAGAACACCTGGAATAAAATTACATAAATTAACTTTATTCGGGTGAGCTGTAGGAATAACAGCTATATTATTATTATTATCATTA</t>
  </si>
  <si>
    <t>ATTATCAGGTATTGCTTCTCACTCTGGTGGATCTGTAGGTTTAGCTATTTTCAGTCTTCACTTATCTGGTATTTCTTCTATGTTAGGTGCAATGAACTTTATTACAACAATTATTAATATGAGAGCTCCTGGAATGTCATTCCATAAAATGCCTCTATTTGTATGGGCTGTATTAATTGCAGCAGTTCTATTACTTCTATCTTTAC</t>
  </si>
  <si>
    <t>D1P1_S24_R1_001.trimmed.fastq.gz</t>
  </si>
  <si>
    <t>D1P2_S32_R1_001.trimmed.fastq.gz</t>
  </si>
  <si>
    <t>D2P1_S23_R1_001.trimmed.fastq.gz</t>
  </si>
  <si>
    <t>D2P2_S31_R1_001.trimmed.fastq.gz</t>
  </si>
  <si>
    <t>D3P1_S22_R1_001.trimmed.fastq.gz</t>
  </si>
  <si>
    <t>D3P2_S30_R1_001.trimmed.fastq.gz</t>
  </si>
  <si>
    <t>D4P1_S21_R1_001.trimmed.fastq.gz</t>
  </si>
  <si>
    <t>D4P2_S29_R1_001.trimmed.fastq.gz</t>
  </si>
  <si>
    <t>D5P1_S20_R1_001.trimmed.fastq.gz</t>
  </si>
  <si>
    <t>D5P2_S28_R1_001.trimmed.fastq.gz</t>
  </si>
  <si>
    <t>D6P1_S19_R1_001.trimmed.fastq.gz</t>
  </si>
  <si>
    <t>D6P2_S27_R1_001.trimmed.fastq.gz</t>
  </si>
  <si>
    <t>D7P1_S18_R1_001.trimmed.fastq.gz</t>
  </si>
  <si>
    <t>D7P2_S26_R1_001.trimmed.fastq.gz</t>
  </si>
  <si>
    <t>D8P1_S17_R1_001.trimmed.fastq.gz</t>
  </si>
  <si>
    <t>D8P2_S25_R1_001.trimmed.fastq.gz</t>
  </si>
  <si>
    <t>I1P1_S8_R1_001.trimmed.fastq.gz</t>
  </si>
  <si>
    <t>I1P2_S16_R1_001.trimmed.fastq.gz</t>
  </si>
  <si>
    <t>I2P1_S7_R1_001.trimmed.fastq.gz</t>
  </si>
  <si>
    <t>I2P2_S15_R1_001.trimmed.fastq.gz</t>
  </si>
  <si>
    <t>I3P1_S6_R1_001.trimmed.fastq.gz</t>
  </si>
  <si>
    <t>I3P2_S14_R1_001.trimmed.fastq.gz</t>
  </si>
  <si>
    <t>I4P1_S5_R1_001.trimmed.fastq.gz</t>
  </si>
  <si>
    <t>I4P2_S13_R1_001.trimmed.fastq.gz</t>
  </si>
  <si>
    <t>I5P1_S4_R1_001.trimmed.fastq.gz</t>
  </si>
  <si>
    <t>I5P2_S12_R1_001.trimmed.fastq.gz</t>
  </si>
  <si>
    <t>I6P1_S3_R1_001.trimmed.fastq.gz</t>
  </si>
  <si>
    <t>I6P2_S11_R1_001.trimmed.fastq.gz</t>
  </si>
  <si>
    <t>I7P1_S2_R1_001.trimmed.fastq.gz</t>
  </si>
  <si>
    <t>I7P2_S10_R1_001.trimmed.fastq.gz</t>
  </si>
  <si>
    <t>I8P1_S1_R1_001.trimmed.fastq.gz</t>
  </si>
  <si>
    <t>I8P2_S9_R1_001.trimmed.fastq.gz</t>
  </si>
  <si>
    <t>PCRpool1P1_S40_R1_001.trimmed.fastq.gz</t>
  </si>
  <si>
    <t>PCRpool1P2_S48_R1_001.trimmed.fastq.gz</t>
  </si>
  <si>
    <t>PCRpool2P1_S39_R1_001.trimmed.fastq.gz</t>
  </si>
  <si>
    <t>PCRpool2P2_S47_R1_001.trimmed.fastq.gz</t>
  </si>
  <si>
    <t>PCRpool3P1_S38_R1_001.trimmed.fastq.gz</t>
  </si>
  <si>
    <t>PCRpool3P2_S46_R1_001.trimmed.fastq.gz</t>
  </si>
  <si>
    <t>PCRpool4P1_S37_R1_001.trimmed.fastq.gz</t>
  </si>
  <si>
    <t>PCRpool4P2_S45_R1_001.trimmed.fastq.gz</t>
  </si>
  <si>
    <t>PCRpool5P1_S36_R1_001.trimmed.fastq.gz</t>
  </si>
  <si>
    <t>PCRpool5P2_S44_R1_001.trimmed.fastq.gz</t>
  </si>
  <si>
    <t>PCRpool6P1_S35_R1_001.trimmed.fastq.gz</t>
  </si>
  <si>
    <t>PCRpool6P2_S43_R1_001.trimmed.fastq.gz</t>
  </si>
  <si>
    <t>PCRpool7P1_S34_R1_001.trimmed.fastq.gz</t>
  </si>
  <si>
    <t>PCRpool7P2_S42_R1_001.trimmed.fastq.gz</t>
  </si>
  <si>
    <t>PCRpool8P1_S33_R1_001.trimmed.fastq.gz</t>
  </si>
  <si>
    <t>PCRpool8P2_S41_R1_001.trimmed.fastq.gz</t>
  </si>
  <si>
    <t>Undetermined_S0_R1_001.trimmed.fastq.gz</t>
  </si>
  <si>
    <t>Total</t>
  </si>
  <si>
    <t>Sequence</t>
  </si>
  <si>
    <t>ID</t>
  </si>
  <si>
    <t>Acizzia alternata</t>
  </si>
  <si>
    <t>Drosophila melanogaster</t>
  </si>
  <si>
    <t>Aphidius colemani</t>
  </si>
  <si>
    <t>Psyllid sp.</t>
  </si>
  <si>
    <t>Drosophila simulans</t>
  </si>
  <si>
    <t>Lysiphlebus testaceipes</t>
  </si>
  <si>
    <t>Carpophilus dimidiatus</t>
  </si>
  <si>
    <t>Carpophilus davidsoni</t>
  </si>
  <si>
    <t>Bactrocera tryoni</t>
  </si>
  <si>
    <t>Scaptodrosophila lativittata</t>
  </si>
  <si>
    <t>Acizzia solanicola</t>
  </si>
  <si>
    <t>Drosophila hydeii</t>
  </si>
  <si>
    <t>Rhopalosiphum padi</t>
  </si>
  <si>
    <t>Psyllid?</t>
  </si>
  <si>
    <t>Metopolophium dirhodum</t>
  </si>
  <si>
    <t>Diuraphis noxia</t>
  </si>
  <si>
    <t>Bradysia ocellaris</t>
  </si>
  <si>
    <t>Wolbachia</t>
  </si>
  <si>
    <t>fungus</t>
  </si>
  <si>
    <t>Acizzia sp.</t>
  </si>
  <si>
    <t>psyllids</t>
  </si>
  <si>
    <t>wolbachia</t>
  </si>
  <si>
    <t>Acizzia</t>
  </si>
  <si>
    <t>fusarium</t>
  </si>
  <si>
    <t>penicilium</t>
  </si>
  <si>
    <t>Pool 1</t>
  </si>
  <si>
    <t>Pool 2</t>
  </si>
  <si>
    <t>Pool 3</t>
  </si>
  <si>
    <t>Pool 4</t>
  </si>
  <si>
    <t>Pool 5</t>
  </si>
  <si>
    <t>Pool 6</t>
  </si>
  <si>
    <t>Pool 7</t>
  </si>
  <si>
    <t>Pool 8</t>
  </si>
  <si>
    <t>Expected</t>
  </si>
  <si>
    <t>total</t>
  </si>
  <si>
    <t>sequence</t>
  </si>
  <si>
    <t>Psyllid</t>
  </si>
  <si>
    <t>Drosophila hydei</t>
  </si>
  <si>
    <t>Scaptodrosophila brevittata</t>
  </si>
  <si>
    <t>bacterium</t>
  </si>
  <si>
    <t>Variation from expected composition</t>
  </si>
  <si>
    <t>Insects</t>
  </si>
  <si>
    <t>DNA</t>
  </si>
  <si>
    <t>PCR</t>
  </si>
  <si>
    <t>Average of all pools</t>
  </si>
  <si>
    <t>absolute</t>
  </si>
  <si>
    <t>extraction</t>
  </si>
  <si>
    <t>Bias introduced by DNA extraction</t>
  </si>
  <si>
    <t>Bias introduced by PCR</t>
  </si>
  <si>
    <t>Bias introduced</t>
  </si>
  <si>
    <t>Absolute</t>
  </si>
  <si>
    <t>I1P1</t>
  </si>
  <si>
    <t>D1P1</t>
  </si>
  <si>
    <t>PCRpool1P1</t>
  </si>
  <si>
    <t>Comparisons of the bias introduced by extractions:</t>
  </si>
  <si>
    <t>extraction 1</t>
  </si>
  <si>
    <t>Extraction 2</t>
  </si>
  <si>
    <t>reads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</si>
</sst>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18" fillId="0" borderId="0" xfId="0" applyFont="1"/>
    <xf numFmtId="0" fontId="0" fillId="33" borderId="0" xfId="0" applyFill="1"/>
    <xf numFmtId="0" fontId="18" fillId="33" borderId="0" xfId="0" applyFont="1" applyFill="1"/>
    <xf numFmtId="0" fontId="18" fillId="0" borderId="0" xfId="0" applyFont="1" applyFill="1"/>
    <xf numFmtId="0" fontId="0" fillId="0" borderId="0" xfId="0" applyFill="1"/>
    <xf numFmtId="0" fontId="7" fillId="3" borderId="0" xfId="7"/>
    <xf numFmtId="0" fontId="8" fillId="4" borderId="0" xfId="8"/>
    <xf numFmtId="0" fontId="6" fillId="2" borderId="0" xfId="6"/>
    <xf numFmtId="0" fontId="19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Primer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'Primer 1 -merged'!$B$2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'Primer 1 -merged'!$C$1:$BF$1</c:f>
              <c:strCache>
                <c:ptCount val="50"/>
                <c:pt idx="0">
                  <c:v>Pool 1</c:v>
                </c:pt>
                <c:pt idx="7">
                  <c:v>Pool 2</c:v>
                </c:pt>
                <c:pt idx="14">
                  <c:v>Pool 3</c:v>
                </c:pt>
                <c:pt idx="21">
                  <c:v>Pool 4</c:v>
                </c:pt>
                <c:pt idx="28">
                  <c:v>Pool 5</c:v>
                </c:pt>
                <c:pt idx="35">
                  <c:v>Pool 6</c:v>
                </c:pt>
                <c:pt idx="42">
                  <c:v>Pool 7</c:v>
                </c:pt>
                <c:pt idx="49">
                  <c:v>Pool 8</c:v>
                </c:pt>
              </c:strCache>
            </c:strRef>
          </c:cat>
          <c:val>
            <c:numRef>
              <c:f>'Primer 1 -merged'!$C$2:$BF$2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0</c:v>
                </c:pt>
                <c:pt idx="32">
                  <c:v>0</c:v>
                </c:pt>
                <c:pt idx="34">
                  <c:v>0</c:v>
                </c:pt>
                <c:pt idx="35">
                  <c:v>0</c:v>
                </c:pt>
                <c:pt idx="37">
                  <c:v>0</c:v>
                </c:pt>
                <c:pt idx="39">
                  <c:v>0</c:v>
                </c:pt>
                <c:pt idx="41">
                  <c:v>0</c:v>
                </c:pt>
                <c:pt idx="42">
                  <c:v>0</c:v>
                </c:pt>
                <c:pt idx="44">
                  <c:v>0</c:v>
                </c:pt>
                <c:pt idx="46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3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3-4924-AA65-802E5B5AC823}"/>
            </c:ext>
          </c:extLst>
        </c:ser>
        <c:ser>
          <c:idx val="1"/>
          <c:order val="1"/>
          <c:tx>
            <c:strRef>
              <c:f>'Primer 1 -merged'!$B$3</c:f>
              <c:strCache>
                <c:ptCount val="1"/>
                <c:pt idx="0">
                  <c:v>Acizzia alternata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'Primer 1 -merged'!$C$1:$BF$1</c:f>
              <c:strCache>
                <c:ptCount val="50"/>
                <c:pt idx="0">
                  <c:v>Pool 1</c:v>
                </c:pt>
                <c:pt idx="7">
                  <c:v>Pool 2</c:v>
                </c:pt>
                <c:pt idx="14">
                  <c:v>Pool 3</c:v>
                </c:pt>
                <c:pt idx="21">
                  <c:v>Pool 4</c:v>
                </c:pt>
                <c:pt idx="28">
                  <c:v>Pool 5</c:v>
                </c:pt>
                <c:pt idx="35">
                  <c:v>Pool 6</c:v>
                </c:pt>
                <c:pt idx="42">
                  <c:v>Pool 7</c:v>
                </c:pt>
                <c:pt idx="49">
                  <c:v>Pool 8</c:v>
                </c:pt>
              </c:strCache>
            </c:strRef>
          </c:cat>
          <c:val>
            <c:numRef>
              <c:f>'Primer 1 -merged'!$C$3:$BF$3</c:f>
              <c:numCache>
                <c:formatCode>General</c:formatCode>
                <c:ptCount val="56"/>
                <c:pt idx="0">
                  <c:v>523414</c:v>
                </c:pt>
                <c:pt idx="1">
                  <c:v>6988.31</c:v>
                </c:pt>
                <c:pt idx="2">
                  <c:v>14333</c:v>
                </c:pt>
                <c:pt idx="3">
                  <c:v>1589.42</c:v>
                </c:pt>
                <c:pt idx="4">
                  <c:v>1186</c:v>
                </c:pt>
                <c:pt idx="5">
                  <c:v>1780.57</c:v>
                </c:pt>
                <c:pt idx="6">
                  <c:v>1</c:v>
                </c:pt>
                <c:pt idx="7">
                  <c:v>20189</c:v>
                </c:pt>
                <c:pt idx="8">
                  <c:v>5258.88</c:v>
                </c:pt>
                <c:pt idx="9">
                  <c:v>10773</c:v>
                </c:pt>
                <c:pt idx="10">
                  <c:v>1252.77</c:v>
                </c:pt>
                <c:pt idx="11">
                  <c:v>1516</c:v>
                </c:pt>
                <c:pt idx="12">
                  <c:v>1654.33</c:v>
                </c:pt>
                <c:pt idx="13">
                  <c:v>1</c:v>
                </c:pt>
                <c:pt idx="14">
                  <c:v>104405</c:v>
                </c:pt>
                <c:pt idx="15">
                  <c:v>5241.93</c:v>
                </c:pt>
                <c:pt idx="16">
                  <c:v>8906</c:v>
                </c:pt>
                <c:pt idx="17">
                  <c:v>1971.61</c:v>
                </c:pt>
                <c:pt idx="18">
                  <c:v>653</c:v>
                </c:pt>
                <c:pt idx="19">
                  <c:v>1309.28</c:v>
                </c:pt>
                <c:pt idx="20">
                  <c:v>1</c:v>
                </c:pt>
                <c:pt idx="21">
                  <c:v>11105</c:v>
                </c:pt>
                <c:pt idx="22">
                  <c:v>4184.68</c:v>
                </c:pt>
                <c:pt idx="23">
                  <c:v>12028</c:v>
                </c:pt>
                <c:pt idx="24">
                  <c:v>1587.16</c:v>
                </c:pt>
                <c:pt idx="25">
                  <c:v>1204</c:v>
                </c:pt>
                <c:pt idx="26">
                  <c:v>1629.85</c:v>
                </c:pt>
                <c:pt idx="27">
                  <c:v>1</c:v>
                </c:pt>
                <c:pt idx="28">
                  <c:v>60423</c:v>
                </c:pt>
                <c:pt idx="29">
                  <c:v>4972.6336633663368</c:v>
                </c:pt>
                <c:pt idx="30">
                  <c:v>13370</c:v>
                </c:pt>
                <c:pt idx="31">
                  <c:v>1701.4653465346535</c:v>
                </c:pt>
                <c:pt idx="32">
                  <c:v>1082</c:v>
                </c:pt>
                <c:pt idx="33">
                  <c:v>1944.7128712871288</c:v>
                </c:pt>
                <c:pt idx="34">
                  <c:v>1</c:v>
                </c:pt>
                <c:pt idx="35">
                  <c:v>2567</c:v>
                </c:pt>
                <c:pt idx="36">
                  <c:v>5223.5200000000004</c:v>
                </c:pt>
                <c:pt idx="37">
                  <c:v>11426</c:v>
                </c:pt>
                <c:pt idx="38">
                  <c:v>1228.8499999999999</c:v>
                </c:pt>
                <c:pt idx="39">
                  <c:v>1348</c:v>
                </c:pt>
                <c:pt idx="40">
                  <c:v>1681.88</c:v>
                </c:pt>
                <c:pt idx="41">
                  <c:v>1</c:v>
                </c:pt>
                <c:pt idx="42">
                  <c:v>2107</c:v>
                </c:pt>
                <c:pt idx="43">
                  <c:v>5337.287128712871</c:v>
                </c:pt>
                <c:pt idx="44">
                  <c:v>15264</c:v>
                </c:pt>
                <c:pt idx="45">
                  <c:v>1990.2178217821781</c:v>
                </c:pt>
                <c:pt idx="46">
                  <c:v>1065</c:v>
                </c:pt>
                <c:pt idx="47">
                  <c:v>1544.920792079208</c:v>
                </c:pt>
                <c:pt idx="48">
                  <c:v>1</c:v>
                </c:pt>
                <c:pt idx="49">
                  <c:v>138424</c:v>
                </c:pt>
                <c:pt idx="50">
                  <c:v>5941.58</c:v>
                </c:pt>
                <c:pt idx="51">
                  <c:v>8597</c:v>
                </c:pt>
                <c:pt idx="52">
                  <c:v>1511.42</c:v>
                </c:pt>
                <c:pt idx="53">
                  <c:v>1947</c:v>
                </c:pt>
                <c:pt idx="54">
                  <c:v>1943.65</c:v>
                </c:pt>
                <c:pt idx="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33-4924-AA65-802E5B5AC823}"/>
            </c:ext>
          </c:extLst>
        </c:ser>
        <c:ser>
          <c:idx val="2"/>
          <c:order val="2"/>
          <c:tx>
            <c:strRef>
              <c:f>'Primer 1 -merged'!$B$4</c:f>
              <c:strCache>
                <c:ptCount val="1"/>
                <c:pt idx="0">
                  <c:v>Acizzia solanicola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'Primer 1 -merged'!$C$1:$BF$1</c:f>
              <c:strCache>
                <c:ptCount val="50"/>
                <c:pt idx="0">
                  <c:v>Pool 1</c:v>
                </c:pt>
                <c:pt idx="7">
                  <c:v>Pool 2</c:v>
                </c:pt>
                <c:pt idx="14">
                  <c:v>Pool 3</c:v>
                </c:pt>
                <c:pt idx="21">
                  <c:v>Pool 4</c:v>
                </c:pt>
                <c:pt idx="28">
                  <c:v>Pool 5</c:v>
                </c:pt>
                <c:pt idx="35">
                  <c:v>Pool 6</c:v>
                </c:pt>
                <c:pt idx="42">
                  <c:v>Pool 7</c:v>
                </c:pt>
                <c:pt idx="49">
                  <c:v>Pool 8</c:v>
                </c:pt>
              </c:strCache>
            </c:strRef>
          </c:cat>
          <c:val>
            <c:numRef>
              <c:f>'Primer 1 -merged'!$C$4:$BF$4</c:f>
              <c:numCache>
                <c:formatCode>General</c:formatCode>
                <c:ptCount val="56"/>
                <c:pt idx="0">
                  <c:v>133750</c:v>
                </c:pt>
                <c:pt idx="1">
                  <c:v>69883.100000000006</c:v>
                </c:pt>
                <c:pt idx="2">
                  <c:v>31293</c:v>
                </c:pt>
                <c:pt idx="3">
                  <c:v>15894.2</c:v>
                </c:pt>
                <c:pt idx="4">
                  <c:v>18397</c:v>
                </c:pt>
                <c:pt idx="5">
                  <c:v>17805.7</c:v>
                </c:pt>
                <c:pt idx="6">
                  <c:v>10</c:v>
                </c:pt>
                <c:pt idx="7">
                  <c:v>472156</c:v>
                </c:pt>
                <c:pt idx="8">
                  <c:v>131472</c:v>
                </c:pt>
                <c:pt idx="9">
                  <c:v>66372</c:v>
                </c:pt>
                <c:pt idx="10">
                  <c:v>31319.25</c:v>
                </c:pt>
                <c:pt idx="11">
                  <c:v>60543</c:v>
                </c:pt>
                <c:pt idx="12">
                  <c:v>41358.25</c:v>
                </c:pt>
                <c:pt idx="13">
                  <c:v>25</c:v>
                </c:pt>
                <c:pt idx="14">
                  <c:v>360755</c:v>
                </c:pt>
                <c:pt idx="15">
                  <c:v>262096.5</c:v>
                </c:pt>
                <c:pt idx="16">
                  <c:v>113008</c:v>
                </c:pt>
                <c:pt idx="17">
                  <c:v>98580.5</c:v>
                </c:pt>
                <c:pt idx="18">
                  <c:v>66758</c:v>
                </c:pt>
                <c:pt idx="19">
                  <c:v>65464</c:v>
                </c:pt>
                <c:pt idx="20">
                  <c:v>50</c:v>
                </c:pt>
                <c:pt idx="21">
                  <c:v>110447</c:v>
                </c:pt>
                <c:pt idx="22">
                  <c:v>20923.400000000001</c:v>
                </c:pt>
                <c:pt idx="23">
                  <c:v>10981</c:v>
                </c:pt>
                <c:pt idx="24">
                  <c:v>7935.8</c:v>
                </c:pt>
                <c:pt idx="25">
                  <c:v>9894</c:v>
                </c:pt>
                <c:pt idx="26">
                  <c:v>8149.25</c:v>
                </c:pt>
                <c:pt idx="27">
                  <c:v>5</c:v>
                </c:pt>
                <c:pt idx="28">
                  <c:v>352027</c:v>
                </c:pt>
                <c:pt idx="29">
                  <c:v>49726.33663366337</c:v>
                </c:pt>
                <c:pt idx="30">
                  <c:v>32116</c:v>
                </c:pt>
                <c:pt idx="31">
                  <c:v>17014.653465346535</c:v>
                </c:pt>
                <c:pt idx="32">
                  <c:v>18671</c:v>
                </c:pt>
                <c:pt idx="33">
                  <c:v>19447.128712871287</c:v>
                </c:pt>
                <c:pt idx="34">
                  <c:v>10</c:v>
                </c:pt>
                <c:pt idx="35">
                  <c:v>470631</c:v>
                </c:pt>
                <c:pt idx="36">
                  <c:v>130588</c:v>
                </c:pt>
                <c:pt idx="37">
                  <c:v>65016</c:v>
                </c:pt>
                <c:pt idx="38">
                  <c:v>30721.25</c:v>
                </c:pt>
                <c:pt idx="39">
                  <c:v>60770</c:v>
                </c:pt>
                <c:pt idx="40">
                  <c:v>42047</c:v>
                </c:pt>
                <c:pt idx="41">
                  <c:v>25</c:v>
                </c:pt>
                <c:pt idx="42">
                  <c:v>488871</c:v>
                </c:pt>
                <c:pt idx="43">
                  <c:v>266864.35643564357</c:v>
                </c:pt>
                <c:pt idx="44">
                  <c:v>108246</c:v>
                </c:pt>
                <c:pt idx="45">
                  <c:v>99510.891089108918</c:v>
                </c:pt>
                <c:pt idx="46">
                  <c:v>77726</c:v>
                </c:pt>
                <c:pt idx="47">
                  <c:v>77246.039603960395</c:v>
                </c:pt>
                <c:pt idx="48">
                  <c:v>50</c:v>
                </c:pt>
                <c:pt idx="49">
                  <c:v>225881</c:v>
                </c:pt>
                <c:pt idx="50">
                  <c:v>29707.9</c:v>
                </c:pt>
                <c:pt idx="51">
                  <c:v>10148</c:v>
                </c:pt>
                <c:pt idx="52">
                  <c:v>7557.1</c:v>
                </c:pt>
                <c:pt idx="53">
                  <c:v>10364</c:v>
                </c:pt>
                <c:pt idx="54">
                  <c:v>9718.25</c:v>
                </c:pt>
                <c:pt idx="5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33-4924-AA65-802E5B5AC823}"/>
            </c:ext>
          </c:extLst>
        </c:ser>
        <c:ser>
          <c:idx val="3"/>
          <c:order val="3"/>
          <c:tx>
            <c:strRef>
              <c:f>'Primer 1 -merged'!$B$5</c:f>
              <c:strCache>
                <c:ptCount val="1"/>
                <c:pt idx="0">
                  <c:v>Aphidius colemani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'Primer 1 -merged'!$C$1:$BF$1</c:f>
              <c:strCache>
                <c:ptCount val="50"/>
                <c:pt idx="0">
                  <c:v>Pool 1</c:v>
                </c:pt>
                <c:pt idx="7">
                  <c:v>Pool 2</c:v>
                </c:pt>
                <c:pt idx="14">
                  <c:v>Pool 3</c:v>
                </c:pt>
                <c:pt idx="21">
                  <c:v>Pool 4</c:v>
                </c:pt>
                <c:pt idx="28">
                  <c:v>Pool 5</c:v>
                </c:pt>
                <c:pt idx="35">
                  <c:v>Pool 6</c:v>
                </c:pt>
                <c:pt idx="42">
                  <c:v>Pool 7</c:v>
                </c:pt>
                <c:pt idx="49">
                  <c:v>Pool 8</c:v>
                </c:pt>
              </c:strCache>
            </c:strRef>
          </c:cat>
          <c:val>
            <c:numRef>
              <c:f>'Primer 1 -merged'!$C$5:$BF$5</c:f>
              <c:numCache>
                <c:formatCode>General</c:formatCode>
                <c:ptCount val="56"/>
                <c:pt idx="0">
                  <c:v>6714</c:v>
                </c:pt>
                <c:pt idx="1">
                  <c:v>251579.16</c:v>
                </c:pt>
                <c:pt idx="2">
                  <c:v>70708</c:v>
                </c:pt>
                <c:pt idx="3">
                  <c:v>57219.12</c:v>
                </c:pt>
                <c:pt idx="4">
                  <c:v>81861</c:v>
                </c:pt>
                <c:pt idx="5">
                  <c:v>64100.52</c:v>
                </c:pt>
                <c:pt idx="6">
                  <c:v>36</c:v>
                </c:pt>
                <c:pt idx="7">
                  <c:v>444</c:v>
                </c:pt>
                <c:pt idx="8">
                  <c:v>26294.400000000001</c:v>
                </c:pt>
                <c:pt idx="9">
                  <c:v>7458</c:v>
                </c:pt>
                <c:pt idx="10">
                  <c:v>6263.85</c:v>
                </c:pt>
                <c:pt idx="11">
                  <c:v>13763</c:v>
                </c:pt>
                <c:pt idx="12">
                  <c:v>8271.65</c:v>
                </c:pt>
                <c:pt idx="13">
                  <c:v>5</c:v>
                </c:pt>
                <c:pt idx="14">
                  <c:v>2204</c:v>
                </c:pt>
                <c:pt idx="15">
                  <c:v>31451.58</c:v>
                </c:pt>
                <c:pt idx="16">
                  <c:v>7740</c:v>
                </c:pt>
                <c:pt idx="17">
                  <c:v>11829.66</c:v>
                </c:pt>
                <c:pt idx="18">
                  <c:v>11063</c:v>
                </c:pt>
                <c:pt idx="19">
                  <c:v>7855.68</c:v>
                </c:pt>
                <c:pt idx="20">
                  <c:v>6</c:v>
                </c:pt>
                <c:pt idx="21">
                  <c:v>19030</c:v>
                </c:pt>
                <c:pt idx="22">
                  <c:v>50216.160000000003</c:v>
                </c:pt>
                <c:pt idx="23">
                  <c:v>16840</c:v>
                </c:pt>
                <c:pt idx="24">
                  <c:v>19045.919999999998</c:v>
                </c:pt>
                <c:pt idx="25">
                  <c:v>35269</c:v>
                </c:pt>
                <c:pt idx="26">
                  <c:v>19558.2</c:v>
                </c:pt>
                <c:pt idx="27">
                  <c:v>12</c:v>
                </c:pt>
                <c:pt idx="28">
                  <c:v>17209</c:v>
                </c:pt>
                <c:pt idx="29">
                  <c:v>179014.81188118813</c:v>
                </c:pt>
                <c:pt idx="30">
                  <c:v>82201</c:v>
                </c:pt>
                <c:pt idx="31">
                  <c:v>61252.752475247522</c:v>
                </c:pt>
                <c:pt idx="32">
                  <c:v>96013</c:v>
                </c:pt>
                <c:pt idx="33">
                  <c:v>70009.663366336637</c:v>
                </c:pt>
                <c:pt idx="34">
                  <c:v>36</c:v>
                </c:pt>
                <c:pt idx="35">
                  <c:v>1967</c:v>
                </c:pt>
                <c:pt idx="36">
                  <c:v>20894.080000000002</c:v>
                </c:pt>
                <c:pt idx="37">
                  <c:v>6047</c:v>
                </c:pt>
                <c:pt idx="38">
                  <c:v>4915.3999999999996</c:v>
                </c:pt>
                <c:pt idx="39">
                  <c:v>12121</c:v>
                </c:pt>
                <c:pt idx="40">
                  <c:v>6727.52</c:v>
                </c:pt>
                <c:pt idx="41">
                  <c:v>4</c:v>
                </c:pt>
                <c:pt idx="42">
                  <c:v>3583</c:v>
                </c:pt>
                <c:pt idx="43">
                  <c:v>48035.584158415841</c:v>
                </c:pt>
                <c:pt idx="44">
                  <c:v>11312</c:v>
                </c:pt>
                <c:pt idx="45">
                  <c:v>17911.960396039605</c:v>
                </c:pt>
                <c:pt idx="46">
                  <c:v>18157</c:v>
                </c:pt>
                <c:pt idx="47">
                  <c:v>13904.287128712871</c:v>
                </c:pt>
                <c:pt idx="48">
                  <c:v>9</c:v>
                </c:pt>
                <c:pt idx="49">
                  <c:v>4757</c:v>
                </c:pt>
                <c:pt idx="50">
                  <c:v>118831.6</c:v>
                </c:pt>
                <c:pt idx="51">
                  <c:v>25940</c:v>
                </c:pt>
                <c:pt idx="52">
                  <c:v>30228.400000000001</c:v>
                </c:pt>
                <c:pt idx="53">
                  <c:v>59831</c:v>
                </c:pt>
                <c:pt idx="54">
                  <c:v>38873</c:v>
                </c:pt>
                <c:pt idx="5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33-4924-AA65-802E5B5AC823}"/>
            </c:ext>
          </c:extLst>
        </c:ser>
        <c:ser>
          <c:idx val="4"/>
          <c:order val="4"/>
          <c:tx>
            <c:strRef>
              <c:f>'Primer 1 -merged'!$B$6</c:f>
              <c:strCache>
                <c:ptCount val="1"/>
                <c:pt idx="0">
                  <c:v>Bactrocera tryoni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'Primer 1 -merged'!$C$1:$BF$1</c:f>
              <c:strCache>
                <c:ptCount val="50"/>
                <c:pt idx="0">
                  <c:v>Pool 1</c:v>
                </c:pt>
                <c:pt idx="7">
                  <c:v>Pool 2</c:v>
                </c:pt>
                <c:pt idx="14">
                  <c:v>Pool 3</c:v>
                </c:pt>
                <c:pt idx="21">
                  <c:v>Pool 4</c:v>
                </c:pt>
                <c:pt idx="28">
                  <c:v>Pool 5</c:v>
                </c:pt>
                <c:pt idx="35">
                  <c:v>Pool 6</c:v>
                </c:pt>
                <c:pt idx="42">
                  <c:v>Pool 7</c:v>
                </c:pt>
                <c:pt idx="49">
                  <c:v>Pool 8</c:v>
                </c:pt>
              </c:strCache>
            </c:strRef>
          </c:cat>
          <c:val>
            <c:numRef>
              <c:f>'Primer 1 -merged'!$C$6:$BF$6</c:f>
              <c:numCache>
                <c:formatCode>General</c:formatCode>
                <c:ptCount val="56"/>
                <c:pt idx="0">
                  <c:v>11734</c:v>
                </c:pt>
                <c:pt idx="1">
                  <c:v>6988.31</c:v>
                </c:pt>
                <c:pt idx="2">
                  <c:v>940</c:v>
                </c:pt>
                <c:pt idx="3">
                  <c:v>1589.42</c:v>
                </c:pt>
                <c:pt idx="4">
                  <c:v>868</c:v>
                </c:pt>
                <c:pt idx="5">
                  <c:v>1780.57</c:v>
                </c:pt>
                <c:pt idx="6">
                  <c:v>1</c:v>
                </c:pt>
                <c:pt idx="7">
                  <c:v>1146</c:v>
                </c:pt>
                <c:pt idx="8">
                  <c:v>5258.88</c:v>
                </c:pt>
                <c:pt idx="9">
                  <c:v>844</c:v>
                </c:pt>
                <c:pt idx="10">
                  <c:v>1252.77</c:v>
                </c:pt>
                <c:pt idx="11">
                  <c:v>1091</c:v>
                </c:pt>
                <c:pt idx="12">
                  <c:v>1654.33</c:v>
                </c:pt>
                <c:pt idx="13">
                  <c:v>1</c:v>
                </c:pt>
                <c:pt idx="14">
                  <c:v>7493</c:v>
                </c:pt>
                <c:pt idx="15">
                  <c:v>5241.93</c:v>
                </c:pt>
                <c:pt idx="16">
                  <c:v>585</c:v>
                </c:pt>
                <c:pt idx="17">
                  <c:v>1971.61</c:v>
                </c:pt>
                <c:pt idx="18">
                  <c:v>583</c:v>
                </c:pt>
                <c:pt idx="19">
                  <c:v>1309.28</c:v>
                </c:pt>
                <c:pt idx="20">
                  <c:v>1</c:v>
                </c:pt>
                <c:pt idx="21">
                  <c:v>10174</c:v>
                </c:pt>
                <c:pt idx="22">
                  <c:v>4184.68</c:v>
                </c:pt>
                <c:pt idx="23">
                  <c:v>652</c:v>
                </c:pt>
                <c:pt idx="24">
                  <c:v>1587.16</c:v>
                </c:pt>
                <c:pt idx="25">
                  <c:v>1023</c:v>
                </c:pt>
                <c:pt idx="26">
                  <c:v>1629.85</c:v>
                </c:pt>
                <c:pt idx="27">
                  <c:v>1</c:v>
                </c:pt>
                <c:pt idx="28">
                  <c:v>45183</c:v>
                </c:pt>
                <c:pt idx="29">
                  <c:v>4972.6336633663368</c:v>
                </c:pt>
                <c:pt idx="30">
                  <c:v>890</c:v>
                </c:pt>
                <c:pt idx="31">
                  <c:v>1701.4653465346535</c:v>
                </c:pt>
                <c:pt idx="32">
                  <c:v>867</c:v>
                </c:pt>
                <c:pt idx="33">
                  <c:v>1944.7128712871288</c:v>
                </c:pt>
                <c:pt idx="34">
                  <c:v>1</c:v>
                </c:pt>
                <c:pt idx="35">
                  <c:v>16356</c:v>
                </c:pt>
                <c:pt idx="36">
                  <c:v>5223.5200000000004</c:v>
                </c:pt>
                <c:pt idx="37">
                  <c:v>1106</c:v>
                </c:pt>
                <c:pt idx="38">
                  <c:v>1228.8499999999999</c:v>
                </c:pt>
                <c:pt idx="39">
                  <c:v>1129</c:v>
                </c:pt>
                <c:pt idx="40">
                  <c:v>1681.88</c:v>
                </c:pt>
                <c:pt idx="41">
                  <c:v>1</c:v>
                </c:pt>
                <c:pt idx="42">
                  <c:v>5687</c:v>
                </c:pt>
                <c:pt idx="43">
                  <c:v>5337.287128712871</c:v>
                </c:pt>
                <c:pt idx="44">
                  <c:v>863</c:v>
                </c:pt>
                <c:pt idx="45">
                  <c:v>1990.2178217821781</c:v>
                </c:pt>
                <c:pt idx="46">
                  <c:v>764</c:v>
                </c:pt>
                <c:pt idx="47">
                  <c:v>1544.920792079208</c:v>
                </c:pt>
                <c:pt idx="48">
                  <c:v>1</c:v>
                </c:pt>
                <c:pt idx="49">
                  <c:v>41034</c:v>
                </c:pt>
                <c:pt idx="50">
                  <c:v>5941.58</c:v>
                </c:pt>
                <c:pt idx="51">
                  <c:v>798</c:v>
                </c:pt>
                <c:pt idx="52">
                  <c:v>1511.42</c:v>
                </c:pt>
                <c:pt idx="53">
                  <c:v>973</c:v>
                </c:pt>
                <c:pt idx="54">
                  <c:v>1943.65</c:v>
                </c:pt>
                <c:pt idx="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33-4924-AA65-802E5B5AC823}"/>
            </c:ext>
          </c:extLst>
        </c:ser>
        <c:ser>
          <c:idx val="5"/>
          <c:order val="5"/>
          <c:tx>
            <c:strRef>
              <c:f>'Primer 1 -merged'!$B$7</c:f>
              <c:strCache>
                <c:ptCount val="1"/>
                <c:pt idx="0">
                  <c:v>Bradysia ocellaris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'Primer 1 -merged'!$C$1:$BF$1</c:f>
              <c:strCache>
                <c:ptCount val="50"/>
                <c:pt idx="0">
                  <c:v>Pool 1</c:v>
                </c:pt>
                <c:pt idx="7">
                  <c:v>Pool 2</c:v>
                </c:pt>
                <c:pt idx="14">
                  <c:v>Pool 3</c:v>
                </c:pt>
                <c:pt idx="21">
                  <c:v>Pool 4</c:v>
                </c:pt>
                <c:pt idx="28">
                  <c:v>Pool 5</c:v>
                </c:pt>
                <c:pt idx="35">
                  <c:v>Pool 6</c:v>
                </c:pt>
                <c:pt idx="42">
                  <c:v>Pool 7</c:v>
                </c:pt>
                <c:pt idx="49">
                  <c:v>Pool 8</c:v>
                </c:pt>
              </c:strCache>
            </c:strRef>
          </c:cat>
          <c:val>
            <c:numRef>
              <c:f>'Primer 1 -merged'!$C$7:$BF$7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913</c:v>
                </c:pt>
                <c:pt idx="29">
                  <c:v>4972.6336633663368</c:v>
                </c:pt>
                <c:pt idx="30">
                  <c:v>543</c:v>
                </c:pt>
                <c:pt idx="31">
                  <c:v>1701.4653465346535</c:v>
                </c:pt>
                <c:pt idx="32">
                  <c:v>1389</c:v>
                </c:pt>
                <c:pt idx="33">
                  <c:v>1944.7128712871288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20</c:v>
                </c:pt>
                <c:pt idx="43">
                  <c:v>5337.287128712871</c:v>
                </c:pt>
                <c:pt idx="44">
                  <c:v>526</c:v>
                </c:pt>
                <c:pt idx="45">
                  <c:v>1990.2178217821781</c:v>
                </c:pt>
                <c:pt idx="46">
                  <c:v>1028</c:v>
                </c:pt>
                <c:pt idx="47">
                  <c:v>1544.920792079208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33-4924-AA65-802E5B5AC823}"/>
            </c:ext>
          </c:extLst>
        </c:ser>
        <c:ser>
          <c:idx val="6"/>
          <c:order val="6"/>
          <c:tx>
            <c:strRef>
              <c:f>'Primer 1 -merged'!$B$8</c:f>
              <c:strCache>
                <c:ptCount val="1"/>
                <c:pt idx="0">
                  <c:v>Carpophilus davidsoni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'Primer 1 -merged'!$C$1:$BF$1</c:f>
              <c:strCache>
                <c:ptCount val="50"/>
                <c:pt idx="0">
                  <c:v>Pool 1</c:v>
                </c:pt>
                <c:pt idx="7">
                  <c:v>Pool 2</c:v>
                </c:pt>
                <c:pt idx="14">
                  <c:v>Pool 3</c:v>
                </c:pt>
                <c:pt idx="21">
                  <c:v>Pool 4</c:v>
                </c:pt>
                <c:pt idx="28">
                  <c:v>Pool 5</c:v>
                </c:pt>
                <c:pt idx="35">
                  <c:v>Pool 6</c:v>
                </c:pt>
                <c:pt idx="42">
                  <c:v>Pool 7</c:v>
                </c:pt>
                <c:pt idx="49">
                  <c:v>Pool 8</c:v>
                </c:pt>
              </c:strCache>
            </c:strRef>
          </c:cat>
          <c:val>
            <c:numRef>
              <c:f>'Primer 1 -merged'!$C$8:$BF$8</c:f>
              <c:numCache>
                <c:formatCode>General</c:formatCode>
                <c:ptCount val="56"/>
                <c:pt idx="0">
                  <c:v>4770</c:v>
                </c:pt>
                <c:pt idx="1">
                  <c:v>174707.75</c:v>
                </c:pt>
                <c:pt idx="2">
                  <c:v>4363</c:v>
                </c:pt>
                <c:pt idx="3">
                  <c:v>39735.5</c:v>
                </c:pt>
                <c:pt idx="4">
                  <c:v>14903</c:v>
                </c:pt>
                <c:pt idx="5">
                  <c:v>44514.25</c:v>
                </c:pt>
                <c:pt idx="6">
                  <c:v>25</c:v>
                </c:pt>
                <c:pt idx="7">
                  <c:v>4104</c:v>
                </c:pt>
                <c:pt idx="8">
                  <c:v>262944</c:v>
                </c:pt>
                <c:pt idx="9">
                  <c:v>6172</c:v>
                </c:pt>
                <c:pt idx="10">
                  <c:v>62638.5</c:v>
                </c:pt>
                <c:pt idx="11">
                  <c:v>31793</c:v>
                </c:pt>
                <c:pt idx="12">
                  <c:v>82716.5</c:v>
                </c:pt>
                <c:pt idx="13">
                  <c:v>50</c:v>
                </c:pt>
                <c:pt idx="14">
                  <c:v>223</c:v>
                </c:pt>
                <c:pt idx="15">
                  <c:v>26209.65</c:v>
                </c:pt>
                <c:pt idx="16">
                  <c:v>560</c:v>
                </c:pt>
                <c:pt idx="17">
                  <c:v>9858.0499999999993</c:v>
                </c:pt>
                <c:pt idx="18">
                  <c:v>1973</c:v>
                </c:pt>
                <c:pt idx="19">
                  <c:v>6546.4</c:v>
                </c:pt>
                <c:pt idx="20">
                  <c:v>5</c:v>
                </c:pt>
                <c:pt idx="21">
                  <c:v>1579</c:v>
                </c:pt>
                <c:pt idx="22">
                  <c:v>41846.800000000003</c:v>
                </c:pt>
                <c:pt idx="23">
                  <c:v>1130</c:v>
                </c:pt>
                <c:pt idx="24">
                  <c:v>15871.6</c:v>
                </c:pt>
                <c:pt idx="25">
                  <c:v>5508</c:v>
                </c:pt>
                <c:pt idx="26">
                  <c:v>16298.5</c:v>
                </c:pt>
                <c:pt idx="27">
                  <c:v>10</c:v>
                </c:pt>
                <c:pt idx="28">
                  <c:v>5253</c:v>
                </c:pt>
                <c:pt idx="29">
                  <c:v>124315.84158415842</c:v>
                </c:pt>
                <c:pt idx="30">
                  <c:v>4694</c:v>
                </c:pt>
                <c:pt idx="31">
                  <c:v>42536.633663366338</c:v>
                </c:pt>
                <c:pt idx="32">
                  <c:v>16000</c:v>
                </c:pt>
                <c:pt idx="33">
                  <c:v>48617.821782178216</c:v>
                </c:pt>
                <c:pt idx="34">
                  <c:v>25</c:v>
                </c:pt>
                <c:pt idx="35">
                  <c:v>2960</c:v>
                </c:pt>
                <c:pt idx="36">
                  <c:v>261176</c:v>
                </c:pt>
                <c:pt idx="37">
                  <c:v>5929</c:v>
                </c:pt>
                <c:pt idx="38">
                  <c:v>61442.5</c:v>
                </c:pt>
                <c:pt idx="39">
                  <c:v>33693</c:v>
                </c:pt>
                <c:pt idx="40">
                  <c:v>84094</c:v>
                </c:pt>
                <c:pt idx="41">
                  <c:v>50</c:v>
                </c:pt>
                <c:pt idx="42">
                  <c:v>77</c:v>
                </c:pt>
                <c:pt idx="43">
                  <c:v>26686.435643564357</c:v>
                </c:pt>
                <c:pt idx="44">
                  <c:v>533</c:v>
                </c:pt>
                <c:pt idx="45">
                  <c:v>9951.0891089108918</c:v>
                </c:pt>
                <c:pt idx="46">
                  <c:v>2370</c:v>
                </c:pt>
                <c:pt idx="47">
                  <c:v>7724.6039603960398</c:v>
                </c:pt>
                <c:pt idx="48">
                  <c:v>5</c:v>
                </c:pt>
                <c:pt idx="49">
                  <c:v>724</c:v>
                </c:pt>
                <c:pt idx="50">
                  <c:v>59415.8</c:v>
                </c:pt>
                <c:pt idx="51">
                  <c:v>1035</c:v>
                </c:pt>
                <c:pt idx="52">
                  <c:v>15114.2</c:v>
                </c:pt>
                <c:pt idx="53">
                  <c:v>6360</c:v>
                </c:pt>
                <c:pt idx="54">
                  <c:v>19436.5</c:v>
                </c:pt>
                <c:pt idx="5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33-4924-AA65-802E5B5AC823}"/>
            </c:ext>
          </c:extLst>
        </c:ser>
        <c:ser>
          <c:idx val="7"/>
          <c:order val="7"/>
          <c:tx>
            <c:strRef>
              <c:f>'Primer 1 -merged'!$B$9</c:f>
              <c:strCache>
                <c:ptCount val="1"/>
                <c:pt idx="0">
                  <c:v>Carpophilus dimidiatus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'Primer 1 -merged'!$C$1:$BF$1</c:f>
              <c:strCache>
                <c:ptCount val="50"/>
                <c:pt idx="0">
                  <c:v>Pool 1</c:v>
                </c:pt>
                <c:pt idx="7">
                  <c:v>Pool 2</c:v>
                </c:pt>
                <c:pt idx="14">
                  <c:v>Pool 3</c:v>
                </c:pt>
                <c:pt idx="21">
                  <c:v>Pool 4</c:v>
                </c:pt>
                <c:pt idx="28">
                  <c:v>Pool 5</c:v>
                </c:pt>
                <c:pt idx="35">
                  <c:v>Pool 6</c:v>
                </c:pt>
                <c:pt idx="42">
                  <c:v>Pool 7</c:v>
                </c:pt>
                <c:pt idx="49">
                  <c:v>Pool 8</c:v>
                </c:pt>
              </c:strCache>
            </c:strRef>
          </c:cat>
          <c:val>
            <c:numRef>
              <c:f>'Primer 1 -merged'!$C$9:$BF$9</c:f>
              <c:numCache>
                <c:formatCode>General</c:formatCode>
                <c:ptCount val="56"/>
                <c:pt idx="0">
                  <c:v>630</c:v>
                </c:pt>
                <c:pt idx="1">
                  <c:v>6988.31</c:v>
                </c:pt>
                <c:pt idx="2">
                  <c:v>11552</c:v>
                </c:pt>
                <c:pt idx="3">
                  <c:v>1589.42</c:v>
                </c:pt>
                <c:pt idx="4">
                  <c:v>1707</c:v>
                </c:pt>
                <c:pt idx="5">
                  <c:v>1780.57</c:v>
                </c:pt>
                <c:pt idx="6">
                  <c:v>1</c:v>
                </c:pt>
                <c:pt idx="7">
                  <c:v>17331</c:v>
                </c:pt>
                <c:pt idx="8">
                  <c:v>5258.88</c:v>
                </c:pt>
                <c:pt idx="9">
                  <c:v>9084</c:v>
                </c:pt>
                <c:pt idx="10">
                  <c:v>1252.77</c:v>
                </c:pt>
                <c:pt idx="11">
                  <c:v>1672</c:v>
                </c:pt>
                <c:pt idx="12">
                  <c:v>1654.33</c:v>
                </c:pt>
                <c:pt idx="13">
                  <c:v>1</c:v>
                </c:pt>
                <c:pt idx="14">
                  <c:v>175</c:v>
                </c:pt>
                <c:pt idx="15">
                  <c:v>5241.93</c:v>
                </c:pt>
                <c:pt idx="16">
                  <c:v>8481</c:v>
                </c:pt>
                <c:pt idx="17">
                  <c:v>1971.61</c:v>
                </c:pt>
                <c:pt idx="18">
                  <c:v>1058</c:v>
                </c:pt>
                <c:pt idx="19">
                  <c:v>1309.28</c:v>
                </c:pt>
                <c:pt idx="20">
                  <c:v>1</c:v>
                </c:pt>
                <c:pt idx="21">
                  <c:v>302</c:v>
                </c:pt>
                <c:pt idx="22">
                  <c:v>4184.68</c:v>
                </c:pt>
                <c:pt idx="23">
                  <c:v>8774</c:v>
                </c:pt>
                <c:pt idx="24">
                  <c:v>1587.16</c:v>
                </c:pt>
                <c:pt idx="25">
                  <c:v>1516</c:v>
                </c:pt>
                <c:pt idx="26">
                  <c:v>1629.85</c:v>
                </c:pt>
                <c:pt idx="27">
                  <c:v>1</c:v>
                </c:pt>
                <c:pt idx="28">
                  <c:v>463</c:v>
                </c:pt>
                <c:pt idx="29">
                  <c:v>4972.6336633663368</c:v>
                </c:pt>
                <c:pt idx="30">
                  <c:v>12383</c:v>
                </c:pt>
                <c:pt idx="31">
                  <c:v>1701.4653465346535</c:v>
                </c:pt>
                <c:pt idx="32">
                  <c:v>1646</c:v>
                </c:pt>
                <c:pt idx="33">
                  <c:v>1944.7128712871288</c:v>
                </c:pt>
                <c:pt idx="34">
                  <c:v>1</c:v>
                </c:pt>
                <c:pt idx="35">
                  <c:v>638</c:v>
                </c:pt>
                <c:pt idx="36">
                  <c:v>5223.5200000000004</c:v>
                </c:pt>
                <c:pt idx="37">
                  <c:v>8322</c:v>
                </c:pt>
                <c:pt idx="38">
                  <c:v>1228.8499999999999</c:v>
                </c:pt>
                <c:pt idx="39">
                  <c:v>1921</c:v>
                </c:pt>
                <c:pt idx="40">
                  <c:v>1681.88</c:v>
                </c:pt>
                <c:pt idx="41">
                  <c:v>1</c:v>
                </c:pt>
                <c:pt idx="42">
                  <c:v>48</c:v>
                </c:pt>
                <c:pt idx="43">
                  <c:v>5337.287128712871</c:v>
                </c:pt>
                <c:pt idx="44">
                  <c:v>7770</c:v>
                </c:pt>
                <c:pt idx="45">
                  <c:v>1990.2178217821781</c:v>
                </c:pt>
                <c:pt idx="46">
                  <c:v>1276</c:v>
                </c:pt>
                <c:pt idx="47">
                  <c:v>1544.920792079208</c:v>
                </c:pt>
                <c:pt idx="48">
                  <c:v>1</c:v>
                </c:pt>
                <c:pt idx="49">
                  <c:v>1759</c:v>
                </c:pt>
                <c:pt idx="50">
                  <c:v>5941.58</c:v>
                </c:pt>
                <c:pt idx="51">
                  <c:v>7552</c:v>
                </c:pt>
                <c:pt idx="52">
                  <c:v>1511.42</c:v>
                </c:pt>
                <c:pt idx="53">
                  <c:v>1956</c:v>
                </c:pt>
                <c:pt idx="54">
                  <c:v>1943.65</c:v>
                </c:pt>
                <c:pt idx="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33-4924-AA65-802E5B5AC823}"/>
            </c:ext>
          </c:extLst>
        </c:ser>
        <c:ser>
          <c:idx val="8"/>
          <c:order val="8"/>
          <c:tx>
            <c:strRef>
              <c:f>'Primer 1 -merged'!$B$10</c:f>
              <c:strCache>
                <c:ptCount val="1"/>
                <c:pt idx="0">
                  <c:v>Diuraphis noxia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'Primer 1 -merged'!$C$1:$BF$1</c:f>
              <c:strCache>
                <c:ptCount val="50"/>
                <c:pt idx="0">
                  <c:v>Pool 1</c:v>
                </c:pt>
                <c:pt idx="7">
                  <c:v>Pool 2</c:v>
                </c:pt>
                <c:pt idx="14">
                  <c:v>Pool 3</c:v>
                </c:pt>
                <c:pt idx="21">
                  <c:v>Pool 4</c:v>
                </c:pt>
                <c:pt idx="28">
                  <c:v>Pool 5</c:v>
                </c:pt>
                <c:pt idx="35">
                  <c:v>Pool 6</c:v>
                </c:pt>
                <c:pt idx="42">
                  <c:v>Pool 7</c:v>
                </c:pt>
                <c:pt idx="49">
                  <c:v>Pool 8</c:v>
                </c:pt>
              </c:strCache>
            </c:strRef>
          </c:cat>
          <c:val>
            <c:numRef>
              <c:f>'Primer 1 -merged'!$C$10:$BF$10</c:f>
              <c:numCache>
                <c:formatCode>General</c:formatCode>
                <c:ptCount val="56"/>
                <c:pt idx="0">
                  <c:v>310</c:v>
                </c:pt>
                <c:pt idx="1">
                  <c:v>6988.31</c:v>
                </c:pt>
                <c:pt idx="2">
                  <c:v>35</c:v>
                </c:pt>
                <c:pt idx="3">
                  <c:v>1589.42</c:v>
                </c:pt>
                <c:pt idx="4">
                  <c:v>1051</c:v>
                </c:pt>
                <c:pt idx="5">
                  <c:v>1780.57</c:v>
                </c:pt>
                <c:pt idx="6">
                  <c:v>1</c:v>
                </c:pt>
                <c:pt idx="7">
                  <c:v>94</c:v>
                </c:pt>
                <c:pt idx="8">
                  <c:v>5258.88</c:v>
                </c:pt>
                <c:pt idx="9">
                  <c:v>42</c:v>
                </c:pt>
                <c:pt idx="10">
                  <c:v>1252.77</c:v>
                </c:pt>
                <c:pt idx="11">
                  <c:v>1078</c:v>
                </c:pt>
                <c:pt idx="12">
                  <c:v>1654.33</c:v>
                </c:pt>
                <c:pt idx="13">
                  <c:v>1</c:v>
                </c:pt>
                <c:pt idx="14">
                  <c:v>94</c:v>
                </c:pt>
                <c:pt idx="15">
                  <c:v>5241.93</c:v>
                </c:pt>
                <c:pt idx="16">
                  <c:v>17</c:v>
                </c:pt>
                <c:pt idx="17">
                  <c:v>1971.61</c:v>
                </c:pt>
                <c:pt idx="18">
                  <c:v>667</c:v>
                </c:pt>
                <c:pt idx="19">
                  <c:v>1309.28</c:v>
                </c:pt>
                <c:pt idx="20">
                  <c:v>1</c:v>
                </c:pt>
                <c:pt idx="21">
                  <c:v>2210</c:v>
                </c:pt>
                <c:pt idx="22">
                  <c:v>4184.68</c:v>
                </c:pt>
                <c:pt idx="23">
                  <c:v>19</c:v>
                </c:pt>
                <c:pt idx="24">
                  <c:v>1587.16</c:v>
                </c:pt>
                <c:pt idx="25">
                  <c:v>986</c:v>
                </c:pt>
                <c:pt idx="26">
                  <c:v>1629.85</c:v>
                </c:pt>
                <c:pt idx="27">
                  <c:v>1</c:v>
                </c:pt>
                <c:pt idx="28">
                  <c:v>217</c:v>
                </c:pt>
                <c:pt idx="29">
                  <c:v>4972.6336633663368</c:v>
                </c:pt>
                <c:pt idx="30">
                  <c:v>29</c:v>
                </c:pt>
                <c:pt idx="31">
                  <c:v>1701.4653465346535</c:v>
                </c:pt>
                <c:pt idx="32">
                  <c:v>835</c:v>
                </c:pt>
                <c:pt idx="33">
                  <c:v>1944.7128712871288</c:v>
                </c:pt>
                <c:pt idx="34">
                  <c:v>1</c:v>
                </c:pt>
                <c:pt idx="35">
                  <c:v>706</c:v>
                </c:pt>
                <c:pt idx="36">
                  <c:v>5223.5200000000004</c:v>
                </c:pt>
                <c:pt idx="37">
                  <c:v>25</c:v>
                </c:pt>
                <c:pt idx="38">
                  <c:v>1228.8499999999999</c:v>
                </c:pt>
                <c:pt idx="39">
                  <c:v>1058</c:v>
                </c:pt>
                <c:pt idx="40">
                  <c:v>1681.88</c:v>
                </c:pt>
                <c:pt idx="41">
                  <c:v>1</c:v>
                </c:pt>
                <c:pt idx="42">
                  <c:v>45</c:v>
                </c:pt>
                <c:pt idx="43">
                  <c:v>5337.287128712871</c:v>
                </c:pt>
                <c:pt idx="44">
                  <c:v>23</c:v>
                </c:pt>
                <c:pt idx="45">
                  <c:v>1990.2178217821781</c:v>
                </c:pt>
                <c:pt idx="46">
                  <c:v>733</c:v>
                </c:pt>
                <c:pt idx="47">
                  <c:v>1544.920792079208</c:v>
                </c:pt>
                <c:pt idx="48">
                  <c:v>1</c:v>
                </c:pt>
                <c:pt idx="49">
                  <c:v>296</c:v>
                </c:pt>
                <c:pt idx="50">
                  <c:v>5941.58</c:v>
                </c:pt>
                <c:pt idx="51">
                  <c:v>22</c:v>
                </c:pt>
                <c:pt idx="52">
                  <c:v>1511.42</c:v>
                </c:pt>
                <c:pt idx="53">
                  <c:v>1065</c:v>
                </c:pt>
                <c:pt idx="54">
                  <c:v>1943.65</c:v>
                </c:pt>
                <c:pt idx="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33-4924-AA65-802E5B5AC823}"/>
            </c:ext>
          </c:extLst>
        </c:ser>
        <c:ser>
          <c:idx val="9"/>
          <c:order val="9"/>
          <c:tx>
            <c:strRef>
              <c:f>'Primer 1 -merged'!$B$11</c:f>
              <c:strCache>
                <c:ptCount val="1"/>
                <c:pt idx="0">
                  <c:v>Drosophila hydeii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'Primer 1 -merged'!$C$1:$BF$1</c:f>
              <c:strCache>
                <c:ptCount val="50"/>
                <c:pt idx="0">
                  <c:v>Pool 1</c:v>
                </c:pt>
                <c:pt idx="7">
                  <c:v>Pool 2</c:v>
                </c:pt>
                <c:pt idx="14">
                  <c:v>Pool 3</c:v>
                </c:pt>
                <c:pt idx="21">
                  <c:v>Pool 4</c:v>
                </c:pt>
                <c:pt idx="28">
                  <c:v>Pool 5</c:v>
                </c:pt>
                <c:pt idx="35">
                  <c:v>Pool 6</c:v>
                </c:pt>
                <c:pt idx="42">
                  <c:v>Pool 7</c:v>
                </c:pt>
                <c:pt idx="49">
                  <c:v>Pool 8</c:v>
                </c:pt>
              </c:strCache>
            </c:strRef>
          </c:cat>
          <c:val>
            <c:numRef>
              <c:f>'Primer 1 -merged'!$C$11:$BF$11</c:f>
              <c:numCache>
                <c:formatCode>General</c:formatCode>
                <c:ptCount val="56"/>
                <c:pt idx="0">
                  <c:v>250</c:v>
                </c:pt>
                <c:pt idx="1">
                  <c:v>6988.31</c:v>
                </c:pt>
                <c:pt idx="2">
                  <c:v>704</c:v>
                </c:pt>
                <c:pt idx="3">
                  <c:v>1589.42</c:v>
                </c:pt>
                <c:pt idx="4">
                  <c:v>2288</c:v>
                </c:pt>
                <c:pt idx="5">
                  <c:v>1780.57</c:v>
                </c:pt>
                <c:pt idx="6">
                  <c:v>1</c:v>
                </c:pt>
                <c:pt idx="7">
                  <c:v>525</c:v>
                </c:pt>
                <c:pt idx="8">
                  <c:v>5258.88</c:v>
                </c:pt>
                <c:pt idx="9">
                  <c:v>483</c:v>
                </c:pt>
                <c:pt idx="10">
                  <c:v>1252.77</c:v>
                </c:pt>
                <c:pt idx="11">
                  <c:v>2137</c:v>
                </c:pt>
                <c:pt idx="12">
                  <c:v>1654.33</c:v>
                </c:pt>
                <c:pt idx="13">
                  <c:v>1</c:v>
                </c:pt>
                <c:pt idx="14">
                  <c:v>231</c:v>
                </c:pt>
                <c:pt idx="15">
                  <c:v>5241.93</c:v>
                </c:pt>
                <c:pt idx="16">
                  <c:v>420</c:v>
                </c:pt>
                <c:pt idx="17">
                  <c:v>1971.61</c:v>
                </c:pt>
                <c:pt idx="18">
                  <c:v>1696</c:v>
                </c:pt>
                <c:pt idx="19">
                  <c:v>1309.28</c:v>
                </c:pt>
                <c:pt idx="20">
                  <c:v>1</c:v>
                </c:pt>
                <c:pt idx="21">
                  <c:v>1790</c:v>
                </c:pt>
                <c:pt idx="22">
                  <c:v>4184.68</c:v>
                </c:pt>
                <c:pt idx="23">
                  <c:v>479</c:v>
                </c:pt>
                <c:pt idx="24">
                  <c:v>1587.16</c:v>
                </c:pt>
                <c:pt idx="25">
                  <c:v>2046</c:v>
                </c:pt>
                <c:pt idx="26">
                  <c:v>1629.85</c:v>
                </c:pt>
                <c:pt idx="27">
                  <c:v>1</c:v>
                </c:pt>
                <c:pt idx="28">
                  <c:v>404</c:v>
                </c:pt>
                <c:pt idx="29">
                  <c:v>4972.6336633663368</c:v>
                </c:pt>
                <c:pt idx="30">
                  <c:v>634</c:v>
                </c:pt>
                <c:pt idx="31">
                  <c:v>1701.4653465346535</c:v>
                </c:pt>
                <c:pt idx="32">
                  <c:v>2092</c:v>
                </c:pt>
                <c:pt idx="33">
                  <c:v>1944.7128712871288</c:v>
                </c:pt>
                <c:pt idx="34">
                  <c:v>1</c:v>
                </c:pt>
                <c:pt idx="35">
                  <c:v>1534</c:v>
                </c:pt>
                <c:pt idx="36">
                  <c:v>5223.5200000000004</c:v>
                </c:pt>
                <c:pt idx="37">
                  <c:v>444</c:v>
                </c:pt>
                <c:pt idx="38">
                  <c:v>1228.8499999999999</c:v>
                </c:pt>
                <c:pt idx="39">
                  <c:v>2238</c:v>
                </c:pt>
                <c:pt idx="40">
                  <c:v>1681.88</c:v>
                </c:pt>
                <c:pt idx="41">
                  <c:v>1</c:v>
                </c:pt>
                <c:pt idx="42">
                  <c:v>2027</c:v>
                </c:pt>
                <c:pt idx="43">
                  <c:v>5337.287128712871</c:v>
                </c:pt>
                <c:pt idx="44">
                  <c:v>393</c:v>
                </c:pt>
                <c:pt idx="45">
                  <c:v>1990.2178217821781</c:v>
                </c:pt>
                <c:pt idx="46">
                  <c:v>1621</c:v>
                </c:pt>
                <c:pt idx="47">
                  <c:v>1544.920792079208</c:v>
                </c:pt>
                <c:pt idx="48">
                  <c:v>1</c:v>
                </c:pt>
                <c:pt idx="49">
                  <c:v>6069</c:v>
                </c:pt>
                <c:pt idx="50">
                  <c:v>5941.58</c:v>
                </c:pt>
                <c:pt idx="51">
                  <c:v>452</c:v>
                </c:pt>
                <c:pt idx="52">
                  <c:v>1511.42</c:v>
                </c:pt>
                <c:pt idx="53">
                  <c:v>2251</c:v>
                </c:pt>
                <c:pt idx="54">
                  <c:v>1943.65</c:v>
                </c:pt>
                <c:pt idx="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33-4924-AA65-802E5B5AC823}"/>
            </c:ext>
          </c:extLst>
        </c:ser>
        <c:ser>
          <c:idx val="10"/>
          <c:order val="10"/>
          <c:tx>
            <c:strRef>
              <c:f>'Primer 1 -merged'!$B$12</c:f>
              <c:strCache>
                <c:ptCount val="1"/>
                <c:pt idx="0">
                  <c:v>Drosophila melanogaster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'Primer 1 -merged'!$C$1:$BF$1</c:f>
              <c:strCache>
                <c:ptCount val="50"/>
                <c:pt idx="0">
                  <c:v>Pool 1</c:v>
                </c:pt>
                <c:pt idx="7">
                  <c:v>Pool 2</c:v>
                </c:pt>
                <c:pt idx="14">
                  <c:v>Pool 3</c:v>
                </c:pt>
                <c:pt idx="21">
                  <c:v>Pool 4</c:v>
                </c:pt>
                <c:pt idx="28">
                  <c:v>Pool 5</c:v>
                </c:pt>
                <c:pt idx="35">
                  <c:v>Pool 6</c:v>
                </c:pt>
                <c:pt idx="42">
                  <c:v>Pool 7</c:v>
                </c:pt>
                <c:pt idx="49">
                  <c:v>Pool 8</c:v>
                </c:pt>
              </c:strCache>
            </c:strRef>
          </c:cat>
          <c:val>
            <c:numRef>
              <c:f>'Primer 1 -merged'!$C$12:$BF$12</c:f>
              <c:numCache>
                <c:formatCode>General</c:formatCode>
                <c:ptCount val="56"/>
                <c:pt idx="0">
                  <c:v>10382</c:v>
                </c:pt>
                <c:pt idx="1">
                  <c:v>34941.550000000003</c:v>
                </c:pt>
                <c:pt idx="2">
                  <c:v>13702</c:v>
                </c:pt>
                <c:pt idx="3">
                  <c:v>7947.1</c:v>
                </c:pt>
                <c:pt idx="4">
                  <c:v>4538</c:v>
                </c:pt>
                <c:pt idx="5">
                  <c:v>8902.85</c:v>
                </c:pt>
                <c:pt idx="6">
                  <c:v>5</c:v>
                </c:pt>
                <c:pt idx="7">
                  <c:v>4720</c:v>
                </c:pt>
                <c:pt idx="8">
                  <c:v>52588.800000000003</c:v>
                </c:pt>
                <c:pt idx="9">
                  <c:v>20189</c:v>
                </c:pt>
                <c:pt idx="10">
                  <c:v>12527.7</c:v>
                </c:pt>
                <c:pt idx="11">
                  <c:v>11063</c:v>
                </c:pt>
                <c:pt idx="12">
                  <c:v>16543.3</c:v>
                </c:pt>
                <c:pt idx="13">
                  <c:v>10</c:v>
                </c:pt>
                <c:pt idx="14">
                  <c:v>33523</c:v>
                </c:pt>
                <c:pt idx="15">
                  <c:v>131048.25</c:v>
                </c:pt>
                <c:pt idx="16">
                  <c:v>53017</c:v>
                </c:pt>
                <c:pt idx="17">
                  <c:v>49290.25</c:v>
                </c:pt>
                <c:pt idx="18">
                  <c:v>19401</c:v>
                </c:pt>
                <c:pt idx="19">
                  <c:v>32732</c:v>
                </c:pt>
                <c:pt idx="20">
                  <c:v>25</c:v>
                </c:pt>
                <c:pt idx="21">
                  <c:v>232863</c:v>
                </c:pt>
                <c:pt idx="22">
                  <c:v>209234</c:v>
                </c:pt>
                <c:pt idx="23">
                  <c:v>100988</c:v>
                </c:pt>
                <c:pt idx="24">
                  <c:v>79358</c:v>
                </c:pt>
                <c:pt idx="25">
                  <c:v>52265</c:v>
                </c:pt>
                <c:pt idx="26">
                  <c:v>81492.5</c:v>
                </c:pt>
                <c:pt idx="27">
                  <c:v>50</c:v>
                </c:pt>
                <c:pt idx="28">
                  <c:v>7480</c:v>
                </c:pt>
                <c:pt idx="29">
                  <c:v>24863.168316831685</c:v>
                </c:pt>
                <c:pt idx="30">
                  <c:v>13740</c:v>
                </c:pt>
                <c:pt idx="31">
                  <c:v>8507.3267326732675</c:v>
                </c:pt>
                <c:pt idx="32">
                  <c:v>5122</c:v>
                </c:pt>
                <c:pt idx="33">
                  <c:v>9723.5643564356433</c:v>
                </c:pt>
                <c:pt idx="34">
                  <c:v>5</c:v>
                </c:pt>
                <c:pt idx="35">
                  <c:v>14034</c:v>
                </c:pt>
                <c:pt idx="36">
                  <c:v>52235.199999999997</c:v>
                </c:pt>
                <c:pt idx="37">
                  <c:v>19943</c:v>
                </c:pt>
                <c:pt idx="38">
                  <c:v>12288.5</c:v>
                </c:pt>
                <c:pt idx="39">
                  <c:v>11455</c:v>
                </c:pt>
                <c:pt idx="40">
                  <c:v>16818.8</c:v>
                </c:pt>
                <c:pt idx="41">
                  <c:v>10</c:v>
                </c:pt>
                <c:pt idx="42">
                  <c:v>32029</c:v>
                </c:pt>
                <c:pt idx="43">
                  <c:v>133432.17821782178</c:v>
                </c:pt>
                <c:pt idx="44">
                  <c:v>52726</c:v>
                </c:pt>
                <c:pt idx="45">
                  <c:v>49755.445544554459</c:v>
                </c:pt>
                <c:pt idx="46">
                  <c:v>22851</c:v>
                </c:pt>
                <c:pt idx="47">
                  <c:v>38623.019801980197</c:v>
                </c:pt>
                <c:pt idx="48">
                  <c:v>25</c:v>
                </c:pt>
                <c:pt idx="49">
                  <c:v>159702</c:v>
                </c:pt>
                <c:pt idx="50">
                  <c:v>297079</c:v>
                </c:pt>
                <c:pt idx="51">
                  <c:v>92195</c:v>
                </c:pt>
                <c:pt idx="52">
                  <c:v>75571</c:v>
                </c:pt>
                <c:pt idx="53">
                  <c:v>61216</c:v>
                </c:pt>
                <c:pt idx="54">
                  <c:v>97182.5</c:v>
                </c:pt>
                <c:pt idx="5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33-4924-AA65-802E5B5AC823}"/>
            </c:ext>
          </c:extLst>
        </c:ser>
        <c:ser>
          <c:idx val="11"/>
          <c:order val="11"/>
          <c:tx>
            <c:strRef>
              <c:f>'Primer 1 -merged'!$B$13</c:f>
              <c:strCache>
                <c:ptCount val="1"/>
                <c:pt idx="0">
                  <c:v>Drosophila simulans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'Primer 1 -merged'!$C$1:$BF$1</c:f>
              <c:strCache>
                <c:ptCount val="50"/>
                <c:pt idx="0">
                  <c:v>Pool 1</c:v>
                </c:pt>
                <c:pt idx="7">
                  <c:v>Pool 2</c:v>
                </c:pt>
                <c:pt idx="14">
                  <c:v>Pool 3</c:v>
                </c:pt>
                <c:pt idx="21">
                  <c:v>Pool 4</c:v>
                </c:pt>
                <c:pt idx="28">
                  <c:v>Pool 5</c:v>
                </c:pt>
                <c:pt idx="35">
                  <c:v>Pool 6</c:v>
                </c:pt>
                <c:pt idx="42">
                  <c:v>Pool 7</c:v>
                </c:pt>
                <c:pt idx="49">
                  <c:v>Pool 8</c:v>
                </c:pt>
              </c:strCache>
            </c:strRef>
          </c:cat>
          <c:val>
            <c:numRef>
              <c:f>'Primer 1 -merged'!$C$13:$BF$13</c:f>
              <c:numCache>
                <c:formatCode>General</c:formatCode>
                <c:ptCount val="56"/>
                <c:pt idx="0">
                  <c:v>1741</c:v>
                </c:pt>
                <c:pt idx="1">
                  <c:v>6988.31</c:v>
                </c:pt>
                <c:pt idx="2">
                  <c:v>1265</c:v>
                </c:pt>
                <c:pt idx="3">
                  <c:v>1589.42</c:v>
                </c:pt>
                <c:pt idx="4">
                  <c:v>26139</c:v>
                </c:pt>
                <c:pt idx="5">
                  <c:v>1780.57</c:v>
                </c:pt>
                <c:pt idx="6">
                  <c:v>1</c:v>
                </c:pt>
                <c:pt idx="7">
                  <c:v>3476</c:v>
                </c:pt>
                <c:pt idx="8">
                  <c:v>5258.88</c:v>
                </c:pt>
                <c:pt idx="9">
                  <c:v>949</c:v>
                </c:pt>
                <c:pt idx="10">
                  <c:v>1252.77</c:v>
                </c:pt>
                <c:pt idx="11">
                  <c:v>31686</c:v>
                </c:pt>
                <c:pt idx="12">
                  <c:v>1654.33</c:v>
                </c:pt>
                <c:pt idx="13">
                  <c:v>1</c:v>
                </c:pt>
                <c:pt idx="14">
                  <c:v>9183</c:v>
                </c:pt>
                <c:pt idx="15">
                  <c:v>5241.93</c:v>
                </c:pt>
                <c:pt idx="16">
                  <c:v>799</c:v>
                </c:pt>
                <c:pt idx="17">
                  <c:v>1971.61</c:v>
                </c:pt>
                <c:pt idx="18">
                  <c:v>17756</c:v>
                </c:pt>
                <c:pt idx="19">
                  <c:v>1309.28</c:v>
                </c:pt>
                <c:pt idx="20">
                  <c:v>1</c:v>
                </c:pt>
                <c:pt idx="21">
                  <c:v>6446</c:v>
                </c:pt>
                <c:pt idx="22">
                  <c:v>4184.68</c:v>
                </c:pt>
                <c:pt idx="23">
                  <c:v>705</c:v>
                </c:pt>
                <c:pt idx="24">
                  <c:v>1587.16</c:v>
                </c:pt>
                <c:pt idx="25">
                  <c:v>27493</c:v>
                </c:pt>
                <c:pt idx="26">
                  <c:v>1629.85</c:v>
                </c:pt>
                <c:pt idx="27">
                  <c:v>1</c:v>
                </c:pt>
                <c:pt idx="28">
                  <c:v>1031</c:v>
                </c:pt>
                <c:pt idx="29">
                  <c:v>4972.6336633663368</c:v>
                </c:pt>
                <c:pt idx="30">
                  <c:v>1169</c:v>
                </c:pt>
                <c:pt idx="31">
                  <c:v>1701.4653465346535</c:v>
                </c:pt>
                <c:pt idx="32">
                  <c:v>25998</c:v>
                </c:pt>
                <c:pt idx="33">
                  <c:v>1944.7128712871288</c:v>
                </c:pt>
                <c:pt idx="34">
                  <c:v>1</c:v>
                </c:pt>
                <c:pt idx="35">
                  <c:v>1619</c:v>
                </c:pt>
                <c:pt idx="36">
                  <c:v>5223.5200000000004</c:v>
                </c:pt>
                <c:pt idx="37">
                  <c:v>898</c:v>
                </c:pt>
                <c:pt idx="38">
                  <c:v>1228.8499999999999</c:v>
                </c:pt>
                <c:pt idx="39">
                  <c:v>31378</c:v>
                </c:pt>
                <c:pt idx="40">
                  <c:v>1681.88</c:v>
                </c:pt>
                <c:pt idx="41">
                  <c:v>1</c:v>
                </c:pt>
                <c:pt idx="42">
                  <c:v>142</c:v>
                </c:pt>
                <c:pt idx="43">
                  <c:v>5337.287128712871</c:v>
                </c:pt>
                <c:pt idx="44">
                  <c:v>662</c:v>
                </c:pt>
                <c:pt idx="45">
                  <c:v>1990.2178217821781</c:v>
                </c:pt>
                <c:pt idx="46">
                  <c:v>22385</c:v>
                </c:pt>
                <c:pt idx="47">
                  <c:v>1544.920792079208</c:v>
                </c:pt>
                <c:pt idx="48">
                  <c:v>1</c:v>
                </c:pt>
                <c:pt idx="49">
                  <c:v>2831</c:v>
                </c:pt>
                <c:pt idx="50">
                  <c:v>5941.58</c:v>
                </c:pt>
                <c:pt idx="51">
                  <c:v>777</c:v>
                </c:pt>
                <c:pt idx="52">
                  <c:v>1511.42</c:v>
                </c:pt>
                <c:pt idx="53">
                  <c:v>31460</c:v>
                </c:pt>
                <c:pt idx="54">
                  <c:v>1943.65</c:v>
                </c:pt>
                <c:pt idx="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33-4924-AA65-802E5B5AC823}"/>
            </c:ext>
          </c:extLst>
        </c:ser>
        <c:ser>
          <c:idx val="12"/>
          <c:order val="12"/>
          <c:tx>
            <c:strRef>
              <c:f>'Primer 1 -merged'!$B$14</c:f>
              <c:strCache>
                <c:ptCount val="1"/>
                <c:pt idx="0">
                  <c:v>Lysiphlebus testaceipes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'Primer 1 -merged'!$C$1:$BF$1</c:f>
              <c:strCache>
                <c:ptCount val="50"/>
                <c:pt idx="0">
                  <c:v>Pool 1</c:v>
                </c:pt>
                <c:pt idx="7">
                  <c:v>Pool 2</c:v>
                </c:pt>
                <c:pt idx="14">
                  <c:v>Pool 3</c:v>
                </c:pt>
                <c:pt idx="21">
                  <c:v>Pool 4</c:v>
                </c:pt>
                <c:pt idx="28">
                  <c:v>Pool 5</c:v>
                </c:pt>
                <c:pt idx="35">
                  <c:v>Pool 6</c:v>
                </c:pt>
                <c:pt idx="42">
                  <c:v>Pool 7</c:v>
                </c:pt>
                <c:pt idx="49">
                  <c:v>Pool 8</c:v>
                </c:pt>
              </c:strCache>
            </c:strRef>
          </c:cat>
          <c:val>
            <c:numRef>
              <c:f>'Primer 1 -merged'!$C$14:$BF$14</c:f>
              <c:numCache>
                <c:formatCode>General</c:formatCode>
                <c:ptCount val="56"/>
                <c:pt idx="0">
                  <c:v>2077</c:v>
                </c:pt>
                <c:pt idx="1">
                  <c:v>97836.34</c:v>
                </c:pt>
                <c:pt idx="2">
                  <c:v>5965</c:v>
                </c:pt>
                <c:pt idx="3">
                  <c:v>22251.88</c:v>
                </c:pt>
                <c:pt idx="4">
                  <c:v>18029</c:v>
                </c:pt>
                <c:pt idx="5">
                  <c:v>24927.98</c:v>
                </c:pt>
                <c:pt idx="6">
                  <c:v>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271</c:v>
                </c:pt>
                <c:pt idx="15">
                  <c:v>20967.72</c:v>
                </c:pt>
                <c:pt idx="16">
                  <c:v>1082</c:v>
                </c:pt>
                <c:pt idx="17">
                  <c:v>7886.44</c:v>
                </c:pt>
                <c:pt idx="18">
                  <c:v>3942</c:v>
                </c:pt>
                <c:pt idx="19">
                  <c:v>5237.12</c:v>
                </c:pt>
                <c:pt idx="20">
                  <c:v>4</c:v>
                </c:pt>
                <c:pt idx="21">
                  <c:v>11505</c:v>
                </c:pt>
                <c:pt idx="22">
                  <c:v>54400.84</c:v>
                </c:pt>
                <c:pt idx="23">
                  <c:v>3625</c:v>
                </c:pt>
                <c:pt idx="24">
                  <c:v>20633.080000000002</c:v>
                </c:pt>
                <c:pt idx="25">
                  <c:v>18066</c:v>
                </c:pt>
                <c:pt idx="26">
                  <c:v>21188.05</c:v>
                </c:pt>
                <c:pt idx="27">
                  <c:v>13</c:v>
                </c:pt>
                <c:pt idx="28">
                  <c:v>4673</c:v>
                </c:pt>
                <c:pt idx="29">
                  <c:v>69616.871287128713</c:v>
                </c:pt>
                <c:pt idx="30">
                  <c:v>6084</c:v>
                </c:pt>
                <c:pt idx="31">
                  <c:v>23820.51485148515</c:v>
                </c:pt>
                <c:pt idx="32">
                  <c:v>18551</c:v>
                </c:pt>
                <c:pt idx="33">
                  <c:v>27225.980198019803</c:v>
                </c:pt>
                <c:pt idx="34">
                  <c:v>14</c:v>
                </c:pt>
                <c:pt idx="35">
                  <c:v>351</c:v>
                </c:pt>
                <c:pt idx="36">
                  <c:v>5223.5200000000004</c:v>
                </c:pt>
                <c:pt idx="37">
                  <c:v>248</c:v>
                </c:pt>
                <c:pt idx="38">
                  <c:v>1228.8499999999999</c:v>
                </c:pt>
                <c:pt idx="39">
                  <c:v>1540</c:v>
                </c:pt>
                <c:pt idx="40">
                  <c:v>1681.88</c:v>
                </c:pt>
                <c:pt idx="41">
                  <c:v>1</c:v>
                </c:pt>
                <c:pt idx="42">
                  <c:v>34</c:v>
                </c:pt>
                <c:pt idx="43">
                  <c:v>5337.287128712871</c:v>
                </c:pt>
                <c:pt idx="44">
                  <c:v>318</c:v>
                </c:pt>
                <c:pt idx="45">
                  <c:v>1990.2178217821781</c:v>
                </c:pt>
                <c:pt idx="46">
                  <c:v>0</c:v>
                </c:pt>
                <c:pt idx="47">
                  <c:v>1544.920792079208</c:v>
                </c:pt>
                <c:pt idx="48">
                  <c:v>1</c:v>
                </c:pt>
                <c:pt idx="49">
                  <c:v>428</c:v>
                </c:pt>
                <c:pt idx="50">
                  <c:v>29707.9</c:v>
                </c:pt>
                <c:pt idx="51">
                  <c:v>1270</c:v>
                </c:pt>
                <c:pt idx="52">
                  <c:v>7557.1</c:v>
                </c:pt>
                <c:pt idx="53">
                  <c:v>7836</c:v>
                </c:pt>
                <c:pt idx="54">
                  <c:v>9718.25</c:v>
                </c:pt>
                <c:pt idx="5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A33-4924-AA65-802E5B5AC823}"/>
            </c:ext>
          </c:extLst>
        </c:ser>
        <c:ser>
          <c:idx val="13"/>
          <c:order val="13"/>
          <c:tx>
            <c:strRef>
              <c:f>'Primer 1 -merged'!$B$15</c:f>
              <c:strCache>
                <c:ptCount val="1"/>
                <c:pt idx="0">
                  <c:v>Metopolophium dirhodum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'Primer 1 -merged'!$C$1:$BF$1</c:f>
              <c:strCache>
                <c:ptCount val="50"/>
                <c:pt idx="0">
                  <c:v>Pool 1</c:v>
                </c:pt>
                <c:pt idx="7">
                  <c:v>Pool 2</c:v>
                </c:pt>
                <c:pt idx="14">
                  <c:v>Pool 3</c:v>
                </c:pt>
                <c:pt idx="21">
                  <c:v>Pool 4</c:v>
                </c:pt>
                <c:pt idx="28">
                  <c:v>Pool 5</c:v>
                </c:pt>
                <c:pt idx="35">
                  <c:v>Pool 6</c:v>
                </c:pt>
                <c:pt idx="42">
                  <c:v>Pool 7</c:v>
                </c:pt>
                <c:pt idx="49">
                  <c:v>Pool 8</c:v>
                </c:pt>
              </c:strCache>
            </c:strRef>
          </c:cat>
          <c:val>
            <c:numRef>
              <c:f>'Primer 1 -merged'!$C$15:$BF$15</c:f>
              <c:numCache>
                <c:formatCode>General</c:formatCode>
                <c:ptCount val="56"/>
                <c:pt idx="0">
                  <c:v>39</c:v>
                </c:pt>
                <c:pt idx="1">
                  <c:v>6988.31</c:v>
                </c:pt>
                <c:pt idx="2">
                  <c:v>57</c:v>
                </c:pt>
                <c:pt idx="3">
                  <c:v>1589.42</c:v>
                </c:pt>
                <c:pt idx="4">
                  <c:v>964</c:v>
                </c:pt>
                <c:pt idx="5">
                  <c:v>1780.57</c:v>
                </c:pt>
                <c:pt idx="6">
                  <c:v>1</c:v>
                </c:pt>
                <c:pt idx="7">
                  <c:v>96</c:v>
                </c:pt>
                <c:pt idx="8">
                  <c:v>5258.88</c:v>
                </c:pt>
                <c:pt idx="9">
                  <c:v>48</c:v>
                </c:pt>
                <c:pt idx="10">
                  <c:v>1252.77</c:v>
                </c:pt>
                <c:pt idx="11">
                  <c:v>1214</c:v>
                </c:pt>
                <c:pt idx="12">
                  <c:v>1654.33</c:v>
                </c:pt>
                <c:pt idx="13">
                  <c:v>1</c:v>
                </c:pt>
                <c:pt idx="14">
                  <c:v>128</c:v>
                </c:pt>
                <c:pt idx="15">
                  <c:v>5241.93</c:v>
                </c:pt>
                <c:pt idx="16">
                  <c:v>38</c:v>
                </c:pt>
                <c:pt idx="17">
                  <c:v>1971.61</c:v>
                </c:pt>
                <c:pt idx="18">
                  <c:v>715</c:v>
                </c:pt>
                <c:pt idx="19">
                  <c:v>1309.28</c:v>
                </c:pt>
                <c:pt idx="20">
                  <c:v>1</c:v>
                </c:pt>
                <c:pt idx="21">
                  <c:v>2014</c:v>
                </c:pt>
                <c:pt idx="22">
                  <c:v>4184.68</c:v>
                </c:pt>
                <c:pt idx="23">
                  <c:v>27</c:v>
                </c:pt>
                <c:pt idx="24">
                  <c:v>1587.16</c:v>
                </c:pt>
                <c:pt idx="25">
                  <c:v>1083</c:v>
                </c:pt>
                <c:pt idx="26">
                  <c:v>1629.85</c:v>
                </c:pt>
                <c:pt idx="27">
                  <c:v>1</c:v>
                </c:pt>
                <c:pt idx="28">
                  <c:v>423</c:v>
                </c:pt>
                <c:pt idx="29">
                  <c:v>4972.6336633663368</c:v>
                </c:pt>
                <c:pt idx="30">
                  <c:v>50</c:v>
                </c:pt>
                <c:pt idx="31">
                  <c:v>1701.4653465346535</c:v>
                </c:pt>
                <c:pt idx="32">
                  <c:v>1011</c:v>
                </c:pt>
                <c:pt idx="33">
                  <c:v>1944.7128712871288</c:v>
                </c:pt>
                <c:pt idx="34">
                  <c:v>1</c:v>
                </c:pt>
                <c:pt idx="35">
                  <c:v>90</c:v>
                </c:pt>
                <c:pt idx="36">
                  <c:v>5223.5200000000004</c:v>
                </c:pt>
                <c:pt idx="37">
                  <c:v>48</c:v>
                </c:pt>
                <c:pt idx="38">
                  <c:v>1228.8499999999999</c:v>
                </c:pt>
                <c:pt idx="39">
                  <c:v>1269</c:v>
                </c:pt>
                <c:pt idx="40">
                  <c:v>1681.88</c:v>
                </c:pt>
                <c:pt idx="41">
                  <c:v>1</c:v>
                </c:pt>
                <c:pt idx="42">
                  <c:v>148</c:v>
                </c:pt>
                <c:pt idx="43">
                  <c:v>5337.287128712871</c:v>
                </c:pt>
                <c:pt idx="44">
                  <c:v>24</c:v>
                </c:pt>
                <c:pt idx="45">
                  <c:v>1990.2178217821781</c:v>
                </c:pt>
                <c:pt idx="46">
                  <c:v>833</c:v>
                </c:pt>
                <c:pt idx="47">
                  <c:v>1544.920792079208</c:v>
                </c:pt>
                <c:pt idx="48">
                  <c:v>1</c:v>
                </c:pt>
                <c:pt idx="49">
                  <c:v>2467</c:v>
                </c:pt>
                <c:pt idx="50">
                  <c:v>5941.58</c:v>
                </c:pt>
                <c:pt idx="51">
                  <c:v>36</c:v>
                </c:pt>
                <c:pt idx="52">
                  <c:v>1511.42</c:v>
                </c:pt>
                <c:pt idx="53">
                  <c:v>1288</c:v>
                </c:pt>
                <c:pt idx="54">
                  <c:v>1943.65</c:v>
                </c:pt>
                <c:pt idx="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A33-4924-AA65-802E5B5AC823}"/>
            </c:ext>
          </c:extLst>
        </c:ser>
        <c:ser>
          <c:idx val="14"/>
          <c:order val="14"/>
          <c:tx>
            <c:strRef>
              <c:f>'Primer 1 -merged'!$B$16</c:f>
              <c:strCache>
                <c:ptCount val="1"/>
                <c:pt idx="0">
                  <c:v>Psyllid sp.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'Primer 1 -merged'!$C$1:$BF$1</c:f>
              <c:strCache>
                <c:ptCount val="50"/>
                <c:pt idx="0">
                  <c:v>Pool 1</c:v>
                </c:pt>
                <c:pt idx="7">
                  <c:v>Pool 2</c:v>
                </c:pt>
                <c:pt idx="14">
                  <c:v>Pool 3</c:v>
                </c:pt>
                <c:pt idx="21">
                  <c:v>Pool 4</c:v>
                </c:pt>
                <c:pt idx="28">
                  <c:v>Pool 5</c:v>
                </c:pt>
                <c:pt idx="35">
                  <c:v>Pool 6</c:v>
                </c:pt>
                <c:pt idx="42">
                  <c:v>Pool 7</c:v>
                </c:pt>
                <c:pt idx="49">
                  <c:v>Pool 8</c:v>
                </c:pt>
              </c:strCache>
            </c:strRef>
          </c:cat>
          <c:val>
            <c:numRef>
              <c:f>'Primer 1 -merged'!$C$16:$BF$16</c:f>
              <c:numCache>
                <c:formatCode>General</c:formatCode>
                <c:ptCount val="56"/>
                <c:pt idx="0">
                  <c:v>2504</c:v>
                </c:pt>
                <c:pt idx="1">
                  <c:v>6988.31</c:v>
                </c:pt>
                <c:pt idx="2">
                  <c:v>2145</c:v>
                </c:pt>
                <c:pt idx="3">
                  <c:v>1589.42</c:v>
                </c:pt>
                <c:pt idx="4">
                  <c:v>2448</c:v>
                </c:pt>
                <c:pt idx="5">
                  <c:v>1780.57</c:v>
                </c:pt>
                <c:pt idx="6">
                  <c:v>1</c:v>
                </c:pt>
                <c:pt idx="7">
                  <c:v>957</c:v>
                </c:pt>
                <c:pt idx="8">
                  <c:v>5258.88</c:v>
                </c:pt>
                <c:pt idx="9">
                  <c:v>1622</c:v>
                </c:pt>
                <c:pt idx="10">
                  <c:v>1252.77</c:v>
                </c:pt>
                <c:pt idx="11">
                  <c:v>3130</c:v>
                </c:pt>
                <c:pt idx="12">
                  <c:v>1654.33</c:v>
                </c:pt>
                <c:pt idx="13">
                  <c:v>1</c:v>
                </c:pt>
                <c:pt idx="14">
                  <c:v>554</c:v>
                </c:pt>
                <c:pt idx="15">
                  <c:v>5241.93</c:v>
                </c:pt>
                <c:pt idx="16">
                  <c:v>1462</c:v>
                </c:pt>
                <c:pt idx="17">
                  <c:v>1971.61</c:v>
                </c:pt>
                <c:pt idx="18">
                  <c:v>1814</c:v>
                </c:pt>
                <c:pt idx="19">
                  <c:v>1309.28</c:v>
                </c:pt>
                <c:pt idx="20">
                  <c:v>1</c:v>
                </c:pt>
                <c:pt idx="21">
                  <c:v>2459</c:v>
                </c:pt>
                <c:pt idx="22">
                  <c:v>4184.68</c:v>
                </c:pt>
                <c:pt idx="23">
                  <c:v>1438</c:v>
                </c:pt>
                <c:pt idx="24">
                  <c:v>1587.16</c:v>
                </c:pt>
                <c:pt idx="25">
                  <c:v>2436</c:v>
                </c:pt>
                <c:pt idx="26">
                  <c:v>1629.85</c:v>
                </c:pt>
                <c:pt idx="27">
                  <c:v>1</c:v>
                </c:pt>
                <c:pt idx="28">
                  <c:v>2527</c:v>
                </c:pt>
                <c:pt idx="29">
                  <c:v>4972.6336633663368</c:v>
                </c:pt>
                <c:pt idx="30">
                  <c:v>2156</c:v>
                </c:pt>
                <c:pt idx="31">
                  <c:v>1701.4653465346535</c:v>
                </c:pt>
                <c:pt idx="32">
                  <c:v>2666</c:v>
                </c:pt>
                <c:pt idx="33">
                  <c:v>1944.7128712871288</c:v>
                </c:pt>
                <c:pt idx="34">
                  <c:v>1</c:v>
                </c:pt>
                <c:pt idx="35">
                  <c:v>5206</c:v>
                </c:pt>
                <c:pt idx="36">
                  <c:v>5223.5200000000004</c:v>
                </c:pt>
                <c:pt idx="37">
                  <c:v>1553</c:v>
                </c:pt>
                <c:pt idx="38">
                  <c:v>1228.8499999999999</c:v>
                </c:pt>
                <c:pt idx="39">
                  <c:v>2897</c:v>
                </c:pt>
                <c:pt idx="40">
                  <c:v>1681.88</c:v>
                </c:pt>
                <c:pt idx="41">
                  <c:v>1</c:v>
                </c:pt>
                <c:pt idx="42">
                  <c:v>3749</c:v>
                </c:pt>
                <c:pt idx="43">
                  <c:v>5337.287128712871</c:v>
                </c:pt>
                <c:pt idx="44">
                  <c:v>1330</c:v>
                </c:pt>
                <c:pt idx="45">
                  <c:v>1990.2178217821781</c:v>
                </c:pt>
                <c:pt idx="46">
                  <c:v>1812</c:v>
                </c:pt>
                <c:pt idx="47">
                  <c:v>1544.920792079208</c:v>
                </c:pt>
                <c:pt idx="48">
                  <c:v>1</c:v>
                </c:pt>
                <c:pt idx="49">
                  <c:v>6510</c:v>
                </c:pt>
                <c:pt idx="50">
                  <c:v>5941.58</c:v>
                </c:pt>
                <c:pt idx="51">
                  <c:v>1279</c:v>
                </c:pt>
                <c:pt idx="52">
                  <c:v>1511.42</c:v>
                </c:pt>
                <c:pt idx="53">
                  <c:v>2932</c:v>
                </c:pt>
                <c:pt idx="54">
                  <c:v>1943.65</c:v>
                </c:pt>
                <c:pt idx="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A33-4924-AA65-802E5B5AC823}"/>
            </c:ext>
          </c:extLst>
        </c:ser>
        <c:ser>
          <c:idx val="15"/>
          <c:order val="15"/>
          <c:tx>
            <c:strRef>
              <c:f>'Primer 1 -merged'!$B$17</c:f>
              <c:strCache>
                <c:ptCount val="1"/>
                <c:pt idx="0">
                  <c:v>Rhopalosiphum padi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'Primer 1 -merged'!$C$1:$BF$1</c:f>
              <c:strCache>
                <c:ptCount val="50"/>
                <c:pt idx="0">
                  <c:v>Pool 1</c:v>
                </c:pt>
                <c:pt idx="7">
                  <c:v>Pool 2</c:v>
                </c:pt>
                <c:pt idx="14">
                  <c:v>Pool 3</c:v>
                </c:pt>
                <c:pt idx="21">
                  <c:v>Pool 4</c:v>
                </c:pt>
                <c:pt idx="28">
                  <c:v>Pool 5</c:v>
                </c:pt>
                <c:pt idx="35">
                  <c:v>Pool 6</c:v>
                </c:pt>
                <c:pt idx="42">
                  <c:v>Pool 7</c:v>
                </c:pt>
                <c:pt idx="49">
                  <c:v>Pool 8</c:v>
                </c:pt>
              </c:strCache>
            </c:strRef>
          </c:cat>
          <c:val>
            <c:numRef>
              <c:f>'Primer 1 -merged'!$C$17:$BF$17</c:f>
              <c:numCache>
                <c:formatCode>General</c:formatCode>
                <c:ptCount val="56"/>
                <c:pt idx="0">
                  <c:v>456</c:v>
                </c:pt>
                <c:pt idx="1">
                  <c:v>6988.31</c:v>
                </c:pt>
                <c:pt idx="2">
                  <c:v>317</c:v>
                </c:pt>
                <c:pt idx="3">
                  <c:v>1589.42</c:v>
                </c:pt>
                <c:pt idx="4">
                  <c:v>1378</c:v>
                </c:pt>
                <c:pt idx="5">
                  <c:v>1780.57</c:v>
                </c:pt>
                <c:pt idx="6">
                  <c:v>1</c:v>
                </c:pt>
                <c:pt idx="7">
                  <c:v>353</c:v>
                </c:pt>
                <c:pt idx="8">
                  <c:v>5258.88</c:v>
                </c:pt>
                <c:pt idx="9">
                  <c:v>194</c:v>
                </c:pt>
                <c:pt idx="10">
                  <c:v>1252.77</c:v>
                </c:pt>
                <c:pt idx="11">
                  <c:v>1891</c:v>
                </c:pt>
                <c:pt idx="12">
                  <c:v>1654.33</c:v>
                </c:pt>
                <c:pt idx="13">
                  <c:v>1</c:v>
                </c:pt>
                <c:pt idx="14">
                  <c:v>4694</c:v>
                </c:pt>
                <c:pt idx="15">
                  <c:v>5241.93</c:v>
                </c:pt>
                <c:pt idx="16">
                  <c:v>165</c:v>
                </c:pt>
                <c:pt idx="17">
                  <c:v>1971.61</c:v>
                </c:pt>
                <c:pt idx="18">
                  <c:v>1015</c:v>
                </c:pt>
                <c:pt idx="19">
                  <c:v>1309.28</c:v>
                </c:pt>
                <c:pt idx="20">
                  <c:v>1</c:v>
                </c:pt>
                <c:pt idx="21">
                  <c:v>5615</c:v>
                </c:pt>
                <c:pt idx="22">
                  <c:v>4184.68</c:v>
                </c:pt>
                <c:pt idx="23">
                  <c:v>144</c:v>
                </c:pt>
                <c:pt idx="24">
                  <c:v>1587.16</c:v>
                </c:pt>
                <c:pt idx="25">
                  <c:v>1679</c:v>
                </c:pt>
                <c:pt idx="26">
                  <c:v>1629.85</c:v>
                </c:pt>
                <c:pt idx="27">
                  <c:v>1</c:v>
                </c:pt>
                <c:pt idx="28">
                  <c:v>3302</c:v>
                </c:pt>
                <c:pt idx="29">
                  <c:v>4972.6336633663368</c:v>
                </c:pt>
                <c:pt idx="30">
                  <c:v>264</c:v>
                </c:pt>
                <c:pt idx="31">
                  <c:v>1701.4653465346535</c:v>
                </c:pt>
                <c:pt idx="32">
                  <c:v>1680</c:v>
                </c:pt>
                <c:pt idx="33">
                  <c:v>1944.7128712871288</c:v>
                </c:pt>
                <c:pt idx="34">
                  <c:v>1</c:v>
                </c:pt>
                <c:pt idx="35">
                  <c:v>2257</c:v>
                </c:pt>
                <c:pt idx="36">
                  <c:v>5223.5200000000004</c:v>
                </c:pt>
                <c:pt idx="37">
                  <c:v>230</c:v>
                </c:pt>
                <c:pt idx="38">
                  <c:v>1228.8499999999999</c:v>
                </c:pt>
                <c:pt idx="39">
                  <c:v>2353</c:v>
                </c:pt>
                <c:pt idx="40">
                  <c:v>1681.88</c:v>
                </c:pt>
                <c:pt idx="41">
                  <c:v>1</c:v>
                </c:pt>
                <c:pt idx="42">
                  <c:v>449</c:v>
                </c:pt>
                <c:pt idx="43">
                  <c:v>5337.287128712871</c:v>
                </c:pt>
                <c:pt idx="44">
                  <c:v>165</c:v>
                </c:pt>
                <c:pt idx="45">
                  <c:v>1990.2178217821781</c:v>
                </c:pt>
                <c:pt idx="46">
                  <c:v>1353</c:v>
                </c:pt>
                <c:pt idx="47">
                  <c:v>1544.920792079208</c:v>
                </c:pt>
                <c:pt idx="48">
                  <c:v>1</c:v>
                </c:pt>
                <c:pt idx="49">
                  <c:v>2812</c:v>
                </c:pt>
                <c:pt idx="50">
                  <c:v>5941.58</c:v>
                </c:pt>
                <c:pt idx="51">
                  <c:v>185</c:v>
                </c:pt>
                <c:pt idx="52">
                  <c:v>1511.42</c:v>
                </c:pt>
                <c:pt idx="53">
                  <c:v>1855</c:v>
                </c:pt>
                <c:pt idx="54">
                  <c:v>1943.65</c:v>
                </c:pt>
                <c:pt idx="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A33-4924-AA65-802E5B5AC823}"/>
            </c:ext>
          </c:extLst>
        </c:ser>
        <c:ser>
          <c:idx val="16"/>
          <c:order val="16"/>
          <c:tx>
            <c:strRef>
              <c:f>'Primer 1 -merged'!$B$18</c:f>
              <c:strCache>
                <c:ptCount val="1"/>
                <c:pt idx="0">
                  <c:v>Scaptodrosophila lativittata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'Primer 1 -merged'!$C$1:$BF$1</c:f>
              <c:strCache>
                <c:ptCount val="50"/>
                <c:pt idx="0">
                  <c:v>Pool 1</c:v>
                </c:pt>
                <c:pt idx="7">
                  <c:v>Pool 2</c:v>
                </c:pt>
                <c:pt idx="14">
                  <c:v>Pool 3</c:v>
                </c:pt>
                <c:pt idx="21">
                  <c:v>Pool 4</c:v>
                </c:pt>
                <c:pt idx="28">
                  <c:v>Pool 5</c:v>
                </c:pt>
                <c:pt idx="35">
                  <c:v>Pool 6</c:v>
                </c:pt>
                <c:pt idx="42">
                  <c:v>Pool 7</c:v>
                </c:pt>
                <c:pt idx="49">
                  <c:v>Pool 8</c:v>
                </c:pt>
              </c:strCache>
            </c:strRef>
          </c:cat>
          <c:val>
            <c:numRef>
              <c:f>'Primer 1 -merged'!$C$18:$BF$18</c:f>
              <c:numCache>
                <c:formatCode>General</c:formatCode>
                <c:ptCount val="56"/>
                <c:pt idx="0">
                  <c:v>60</c:v>
                </c:pt>
                <c:pt idx="1">
                  <c:v>6988.31</c:v>
                </c:pt>
                <c:pt idx="2">
                  <c:v>1563</c:v>
                </c:pt>
                <c:pt idx="3">
                  <c:v>1589.42</c:v>
                </c:pt>
                <c:pt idx="4">
                  <c:v>2300</c:v>
                </c:pt>
                <c:pt idx="5">
                  <c:v>1780.57</c:v>
                </c:pt>
                <c:pt idx="6">
                  <c:v>1</c:v>
                </c:pt>
                <c:pt idx="7">
                  <c:v>297</c:v>
                </c:pt>
                <c:pt idx="8">
                  <c:v>5258.88</c:v>
                </c:pt>
                <c:pt idx="9">
                  <c:v>1047</c:v>
                </c:pt>
                <c:pt idx="10">
                  <c:v>1252.77</c:v>
                </c:pt>
                <c:pt idx="11">
                  <c:v>2856</c:v>
                </c:pt>
                <c:pt idx="12">
                  <c:v>1654.33</c:v>
                </c:pt>
                <c:pt idx="13">
                  <c:v>1</c:v>
                </c:pt>
                <c:pt idx="14">
                  <c:v>260</c:v>
                </c:pt>
                <c:pt idx="15">
                  <c:v>5241.93</c:v>
                </c:pt>
                <c:pt idx="16">
                  <c:v>881</c:v>
                </c:pt>
                <c:pt idx="17">
                  <c:v>1971.61</c:v>
                </c:pt>
                <c:pt idx="18">
                  <c:v>1834</c:v>
                </c:pt>
                <c:pt idx="19">
                  <c:v>1309.28</c:v>
                </c:pt>
                <c:pt idx="20">
                  <c:v>1</c:v>
                </c:pt>
                <c:pt idx="21">
                  <c:v>929</c:v>
                </c:pt>
                <c:pt idx="22">
                  <c:v>4184.68</c:v>
                </c:pt>
                <c:pt idx="23">
                  <c:v>886</c:v>
                </c:pt>
                <c:pt idx="24">
                  <c:v>1587.16</c:v>
                </c:pt>
                <c:pt idx="25">
                  <c:v>2517</c:v>
                </c:pt>
                <c:pt idx="26">
                  <c:v>1629.85</c:v>
                </c:pt>
                <c:pt idx="27">
                  <c:v>1</c:v>
                </c:pt>
                <c:pt idx="28">
                  <c:v>708</c:v>
                </c:pt>
                <c:pt idx="29">
                  <c:v>4972.6336633663368</c:v>
                </c:pt>
                <c:pt idx="30">
                  <c:v>1525</c:v>
                </c:pt>
                <c:pt idx="31">
                  <c:v>1701.4653465346535</c:v>
                </c:pt>
                <c:pt idx="32">
                  <c:v>2793</c:v>
                </c:pt>
                <c:pt idx="33">
                  <c:v>1944.7128712871288</c:v>
                </c:pt>
                <c:pt idx="34">
                  <c:v>1</c:v>
                </c:pt>
                <c:pt idx="35">
                  <c:v>1436</c:v>
                </c:pt>
                <c:pt idx="36">
                  <c:v>5223.5200000000004</c:v>
                </c:pt>
                <c:pt idx="37">
                  <c:v>1650</c:v>
                </c:pt>
                <c:pt idx="38">
                  <c:v>1228.8499999999999</c:v>
                </c:pt>
                <c:pt idx="39">
                  <c:v>3018</c:v>
                </c:pt>
                <c:pt idx="40">
                  <c:v>1681.88</c:v>
                </c:pt>
                <c:pt idx="41">
                  <c:v>1</c:v>
                </c:pt>
                <c:pt idx="42">
                  <c:v>50</c:v>
                </c:pt>
                <c:pt idx="43">
                  <c:v>5337.287128712871</c:v>
                </c:pt>
                <c:pt idx="44">
                  <c:v>857</c:v>
                </c:pt>
                <c:pt idx="45">
                  <c:v>1990.2178217821781</c:v>
                </c:pt>
                <c:pt idx="46">
                  <c:v>2063</c:v>
                </c:pt>
                <c:pt idx="47">
                  <c:v>1544.920792079208</c:v>
                </c:pt>
                <c:pt idx="48">
                  <c:v>1</c:v>
                </c:pt>
                <c:pt idx="49">
                  <c:v>464</c:v>
                </c:pt>
                <c:pt idx="50">
                  <c:v>5941.58</c:v>
                </c:pt>
                <c:pt idx="51">
                  <c:v>856</c:v>
                </c:pt>
                <c:pt idx="52">
                  <c:v>1511.42</c:v>
                </c:pt>
                <c:pt idx="53">
                  <c:v>3031</c:v>
                </c:pt>
                <c:pt idx="54">
                  <c:v>1943.65</c:v>
                </c:pt>
                <c:pt idx="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A33-4924-AA65-802E5B5AC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6394088"/>
        <c:axId val="736395072"/>
      </c:barChart>
      <c:catAx>
        <c:axId val="73639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95072"/>
        <c:crosses val="autoZero"/>
        <c:auto val="1"/>
        <c:lblAlgn val="ctr"/>
        <c:lblOffset val="100"/>
        <c:noMultiLvlLbl val="0"/>
      </c:catAx>
      <c:valAx>
        <c:axId val="7363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9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PRIMER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'Primer 1 -merged'!$C$167</c:f>
              <c:strCache>
                <c:ptCount val="1"/>
                <c:pt idx="0">
                  <c:v>Insects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'Primer 1 -merged'!$B$168:$B$183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1 -merged'!$C$168:$C$183</c:f>
              <c:numCache>
                <c:formatCode>General</c:formatCode>
                <c:ptCount val="16"/>
                <c:pt idx="0">
                  <c:v>16.192368562035501</c:v>
                </c:pt>
                <c:pt idx="1">
                  <c:v>39.203235906128498</c:v>
                </c:pt>
                <c:pt idx="2">
                  <c:v>-14.534117986349038</c:v>
                </c:pt>
                <c:pt idx="3">
                  <c:v>2.2332875269856878</c:v>
                </c:pt>
                <c:pt idx="4">
                  <c:v>-0.2243376063304289</c:v>
                </c:pt>
                <c:pt idx="5">
                  <c:v>-22.008926227464052</c:v>
                </c:pt>
                <c:pt idx="6">
                  <c:v>-0.4962056364240367</c:v>
                </c:pt>
                <c:pt idx="7">
                  <c:v>-0.89192295921328579</c:v>
                </c:pt>
                <c:pt idx="8">
                  <c:v>-0.70014952122745355</c:v>
                </c:pt>
                <c:pt idx="9">
                  <c:v>-9.7852235915327803</c:v>
                </c:pt>
                <c:pt idx="10">
                  <c:v>-0.34497918270172295</c:v>
                </c:pt>
                <c:pt idx="11">
                  <c:v>-5.9596605975282868</c:v>
                </c:pt>
                <c:pt idx="12">
                  <c:v>-0.86331839787794951</c:v>
                </c:pt>
                <c:pt idx="13">
                  <c:v>-0.43195942658039715</c:v>
                </c:pt>
                <c:pt idx="14">
                  <c:v>-0.49555498043335278</c:v>
                </c:pt>
                <c:pt idx="15">
                  <c:v>-0.89253588148690133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A-4AD2-BEA0-8D5CE44270F3}"/>
            </c:ext>
          </c:extLst>
        </c:ser>
        <c:ser>
          <c:idx val="1"/>
          <c:order val="1"/>
          <c:tx>
            <c:strRef>
              <c:f>'Primer 1 -merged'!$D$167</c:f>
              <c:strCache>
                <c:ptCount val="1"/>
                <c:pt idx="0">
                  <c:v>DNA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'Primer 1 -merged'!$B$168:$B$183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1 -merged'!$D$168:$D$183</c:f>
              <c:numCache>
                <c:formatCode>General</c:formatCode>
                <c:ptCount val="16"/>
                <c:pt idx="0">
                  <c:v>6.5115247213658192</c:v>
                </c:pt>
                <c:pt idx="1">
                  <c:v>11.207523024075654</c:v>
                </c:pt>
                <c:pt idx="2">
                  <c:v>1.6207371164176507</c:v>
                </c:pt>
                <c:pt idx="3">
                  <c:v>-0.45404198133684315</c:v>
                </c:pt>
                <c:pt idx="4">
                  <c:v>-0.17531814876613869</c:v>
                </c:pt>
                <c:pt idx="5">
                  <c:v>-20.316125167732817</c:v>
                </c:pt>
                <c:pt idx="6">
                  <c:v>4.9010882156958724</c:v>
                </c:pt>
                <c:pt idx="7">
                  <c:v>-0.9801050856430007</c:v>
                </c:pt>
                <c:pt idx="8">
                  <c:v>-0.67651142367449191</c:v>
                </c:pt>
                <c:pt idx="9">
                  <c:v>5.8756537522469774</c:v>
                </c:pt>
                <c:pt idx="10">
                  <c:v>-0.41536377273004316</c:v>
                </c:pt>
                <c:pt idx="11">
                  <c:v>-5.0656473020407926</c:v>
                </c:pt>
                <c:pt idx="12">
                  <c:v>-0.97072763062684964</c:v>
                </c:pt>
                <c:pt idx="13">
                  <c:v>4.2235618222635281E-2</c:v>
                </c:pt>
                <c:pt idx="14">
                  <c:v>-0.86327552732991686</c:v>
                </c:pt>
                <c:pt idx="15">
                  <c:v>-0.24164640814371544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BA-4AD2-BEA0-8D5CE44270F3}"/>
            </c:ext>
          </c:extLst>
        </c:ser>
        <c:ser>
          <c:idx val="2"/>
          <c:order val="2"/>
          <c:tx>
            <c:strRef>
              <c:f>'Primer 1 -merged'!$E$167</c:f>
              <c:strCache>
                <c:ptCount val="1"/>
                <c:pt idx="0">
                  <c:v>PCR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'Primer 1 -merged'!$B$168:$B$183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1 -merged'!$E$168:$E$183</c:f>
              <c:numCache>
                <c:formatCode>General</c:formatCode>
                <c:ptCount val="16"/>
                <c:pt idx="0">
                  <c:v>-0.26545759531335616</c:v>
                </c:pt>
                <c:pt idx="1">
                  <c:v>3.1705587331986242</c:v>
                </c:pt>
                <c:pt idx="2">
                  <c:v>6.9171329381606803</c:v>
                </c:pt>
                <c:pt idx="3">
                  <c:v>-0.45717118525654377</c:v>
                </c:pt>
                <c:pt idx="4">
                  <c:v>-7.6775923399702004E-2</c:v>
                </c:pt>
                <c:pt idx="5">
                  <c:v>-14.282344945498837</c:v>
                </c:pt>
                <c:pt idx="6">
                  <c:v>-5.8538778624435961E-2</c:v>
                </c:pt>
                <c:pt idx="7">
                  <c:v>-0.44400446515349046</c:v>
                </c:pt>
                <c:pt idx="8">
                  <c:v>0.21749633714684019</c:v>
                </c:pt>
                <c:pt idx="9">
                  <c:v>-8.5028831921575527</c:v>
                </c:pt>
                <c:pt idx="10">
                  <c:v>14.838509448797115</c:v>
                </c:pt>
                <c:pt idx="11">
                  <c:v>-1.6548528940492913</c:v>
                </c:pt>
                <c:pt idx="12">
                  <c:v>-0.37857892299701784</c:v>
                </c:pt>
                <c:pt idx="13">
                  <c:v>0.4895403956034079</c:v>
                </c:pt>
                <c:pt idx="14">
                  <c:v>-2.2748389464081521E-2</c:v>
                </c:pt>
                <c:pt idx="15">
                  <c:v>0.51011843900764098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BA-4AD2-BEA0-8D5CE4427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323936"/>
        <c:axId val="619324264"/>
      </c:barChart>
      <c:catAx>
        <c:axId val="61932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24264"/>
        <c:crosses val="autoZero"/>
        <c:auto val="1"/>
        <c:lblAlgn val="ctr"/>
        <c:lblOffset val="100"/>
        <c:noMultiLvlLbl val="0"/>
      </c:catAx>
      <c:valAx>
        <c:axId val="61932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2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Bias introduced primer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'Primer 1 -merged'!$C$223</c:f>
              <c:strCache>
                <c:ptCount val="1"/>
                <c:pt idx="0">
                  <c:v>extraction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'Primer 1 -merged'!$B$224:$B$239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1 -merged'!$C$224:$C$239</c:f>
              <c:numCache>
                <c:formatCode>General</c:formatCode>
                <c:ptCount val="16"/>
                <c:pt idx="0">
                  <c:v>9.6808438406696808</c:v>
                </c:pt>
                <c:pt idx="1">
                  <c:v>27.995712882052842</c:v>
                </c:pt>
                <c:pt idx="2">
                  <c:v>16.1548551027667</c:v>
                </c:pt>
                <c:pt idx="3">
                  <c:v>2.6873295083225308</c:v>
                </c:pt>
                <c:pt idx="4">
                  <c:v>4.90194575642902E-2</c:v>
                </c:pt>
                <c:pt idx="5">
                  <c:v>1.69280105973123</c:v>
                </c:pt>
                <c:pt idx="6">
                  <c:v>5.3972938521199101</c:v>
                </c:pt>
                <c:pt idx="7">
                  <c:v>-8.8182126429714902E-2</c:v>
                </c:pt>
                <c:pt idx="8">
                  <c:v>-2.3638097552961645E-2</c:v>
                </c:pt>
                <c:pt idx="9">
                  <c:v>15.6608773437798</c:v>
                </c:pt>
                <c:pt idx="10">
                  <c:v>-7.0384590028320204E-2</c:v>
                </c:pt>
                <c:pt idx="11">
                  <c:v>0.89401329548749398</c:v>
                </c:pt>
                <c:pt idx="12">
                  <c:v>-0.1074092327489</c:v>
                </c:pt>
                <c:pt idx="13">
                  <c:v>0.47419504480303198</c:v>
                </c:pt>
                <c:pt idx="14">
                  <c:v>-0.36772054689656403</c:v>
                </c:pt>
                <c:pt idx="15">
                  <c:v>0.65088947334318603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3-41C5-BA00-F4E1FF1B4724}"/>
            </c:ext>
          </c:extLst>
        </c:ser>
        <c:ser>
          <c:idx val="1"/>
          <c:order val="1"/>
          <c:tx>
            <c:strRef>
              <c:f>'Primer 1 -merged'!$D$223</c:f>
              <c:strCache>
                <c:ptCount val="1"/>
                <c:pt idx="0">
                  <c:v>PCR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'Primer 1 -merged'!$B$224:$B$239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1 -merged'!$D$224:$D$239</c:f>
              <c:numCache>
                <c:formatCode>General</c:formatCode>
                <c:ptCount val="16"/>
                <c:pt idx="0">
                  <c:v>6.7769823166791756</c:v>
                </c:pt>
                <c:pt idx="1">
                  <c:v>8.0369642908770302</c:v>
                </c:pt>
                <c:pt idx="2">
                  <c:v>-5.2963958217430296</c:v>
                </c:pt>
                <c:pt idx="3">
                  <c:v>-3.12920391970062E-3</c:v>
                </c:pt>
                <c:pt idx="4">
                  <c:v>9.8542225366436698E-2</c:v>
                </c:pt>
                <c:pt idx="5">
                  <c:v>6.0337802222339798</c:v>
                </c:pt>
                <c:pt idx="6">
                  <c:v>4.959626994320308</c:v>
                </c:pt>
                <c:pt idx="7">
                  <c:v>0.53610062048951002</c:v>
                </c:pt>
                <c:pt idx="8">
                  <c:v>0.89400776082133204</c:v>
                </c:pt>
                <c:pt idx="9">
                  <c:v>14.37853694440453</c:v>
                </c:pt>
                <c:pt idx="10">
                  <c:v>-15.253873221527201</c:v>
                </c:pt>
                <c:pt idx="11">
                  <c:v>3.4107944079914998</c:v>
                </c:pt>
                <c:pt idx="12">
                  <c:v>0.59214870762983196</c:v>
                </c:pt>
                <c:pt idx="13">
                  <c:v>-0.44730477738077262</c:v>
                </c:pt>
                <c:pt idx="14">
                  <c:v>0.84052713786583499</c:v>
                </c:pt>
                <c:pt idx="15">
                  <c:v>0.75176484715135605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3-41C5-BA00-F4E1FF1B4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030600"/>
        <c:axId val="628030272"/>
      </c:barChart>
      <c:catAx>
        <c:axId val="628030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30272"/>
        <c:crosses val="autoZero"/>
        <c:auto val="1"/>
        <c:lblAlgn val="ctr"/>
        <c:lblOffset val="100"/>
        <c:noMultiLvlLbl val="0"/>
      </c:catAx>
      <c:valAx>
        <c:axId val="62803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3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Bias</a:t>
            </a:r>
            <a:r>
              <a:rPr lang="en-AU" baseline="0"/>
              <a:t> introduced primer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'primer 2 analysis'!$C$229</c:f>
              <c:strCache>
                <c:ptCount val="1"/>
                <c:pt idx="0">
                  <c:v>extraction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'primer 2 analysis'!$B$230:$B$245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2 analysis'!$C$230:$C$245</c:f>
              <c:numCache>
                <c:formatCode>General</c:formatCode>
                <c:ptCount val="16"/>
                <c:pt idx="0">
                  <c:v>5.5729613753409026</c:v>
                </c:pt>
                <c:pt idx="1">
                  <c:v>28.728987135231456</c:v>
                </c:pt>
                <c:pt idx="2">
                  <c:v>11.9218224753822</c:v>
                </c:pt>
                <c:pt idx="3">
                  <c:v>2.8333794360705209</c:v>
                </c:pt>
                <c:pt idx="4">
                  <c:v>0.16162929765075701</c:v>
                </c:pt>
                <c:pt idx="5">
                  <c:v>9.3975428099235199</c:v>
                </c:pt>
                <c:pt idx="6">
                  <c:v>4.6190417904957402</c:v>
                </c:pt>
                <c:pt idx="7">
                  <c:v>-0.15342228685012799</c:v>
                </c:pt>
                <c:pt idx="8">
                  <c:v>0.115877003609934</c:v>
                </c:pt>
                <c:pt idx="9">
                  <c:v>7.1371816678781403</c:v>
                </c:pt>
                <c:pt idx="10">
                  <c:v>1.5819114412546353E-3</c:v>
                </c:pt>
                <c:pt idx="11">
                  <c:v>1.08784191121267</c:v>
                </c:pt>
                <c:pt idx="12">
                  <c:v>-0.354581970194917</c:v>
                </c:pt>
                <c:pt idx="13">
                  <c:v>-3.529270814227039</c:v>
                </c:pt>
                <c:pt idx="14">
                  <c:v>0.94625991287797906</c:v>
                </c:pt>
                <c:pt idx="15">
                  <c:v>-0.62096625762718705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A-4377-83C2-D4DA21B50ECE}"/>
            </c:ext>
          </c:extLst>
        </c:ser>
        <c:ser>
          <c:idx val="1"/>
          <c:order val="1"/>
          <c:tx>
            <c:strRef>
              <c:f>'primer 2 analysis'!$D$229</c:f>
              <c:strCache>
                <c:ptCount val="1"/>
                <c:pt idx="0">
                  <c:v>PCR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'primer 2 analysis'!$B$230:$B$245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2 analysis'!$D$230:$D$245</c:f>
              <c:numCache>
                <c:formatCode>General</c:formatCode>
                <c:ptCount val="16"/>
                <c:pt idx="0">
                  <c:v>8.0330756327727943</c:v>
                </c:pt>
                <c:pt idx="1">
                  <c:v>13.011515823404803</c:v>
                </c:pt>
                <c:pt idx="2">
                  <c:v>5.2898170303771801</c:v>
                </c:pt>
                <c:pt idx="3">
                  <c:v>-0.28906134880656398</c:v>
                </c:pt>
                <c:pt idx="4">
                  <c:v>-1.5377802941770401E-2</c:v>
                </c:pt>
                <c:pt idx="5">
                  <c:v>5.9558286917543999</c:v>
                </c:pt>
                <c:pt idx="6">
                  <c:v>4.037013461411294</c:v>
                </c:pt>
                <c:pt idx="7">
                  <c:v>0.482697163600948</c:v>
                </c:pt>
                <c:pt idx="8">
                  <c:v>0.31887091792852101</c:v>
                </c:pt>
                <c:pt idx="9">
                  <c:v>12.4087680607275</c:v>
                </c:pt>
                <c:pt idx="10">
                  <c:v>1.5430707757850699</c:v>
                </c:pt>
                <c:pt idx="11">
                  <c:v>1.5033117330190899</c:v>
                </c:pt>
                <c:pt idx="12">
                  <c:v>0.54922493646477399</c:v>
                </c:pt>
                <c:pt idx="13">
                  <c:v>4.2518020186756136</c:v>
                </c:pt>
                <c:pt idx="14">
                  <c:v>0.71605813343507096</c:v>
                </c:pt>
                <c:pt idx="15">
                  <c:v>0.29207594730714398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EA-4377-83C2-D4DA21B50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3763832"/>
        <c:axId val="623767768"/>
      </c:barChart>
      <c:catAx>
        <c:axId val="623763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67768"/>
        <c:crosses val="autoZero"/>
        <c:auto val="1"/>
        <c:lblAlgn val="ctr"/>
        <c:lblOffset val="100"/>
        <c:noMultiLvlLbl val="0"/>
      </c:catAx>
      <c:valAx>
        <c:axId val="62376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6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Bias Introduced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'Primer 1 -merged'!$C$223</c:f>
              <c:strCache>
                <c:ptCount val="1"/>
                <c:pt idx="0">
                  <c:v>extraction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strRef>
              <c:f>'Primer 1 -merged'!$B$224:$B$239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1 -merged'!$C$224:$C$239</c:f>
              <c:numCache>
                <c:formatCode>General</c:formatCode>
                <c:ptCount val="16"/>
                <c:pt idx="0">
                  <c:v>9.6808438406696808</c:v>
                </c:pt>
                <c:pt idx="1">
                  <c:v>27.995712882052842</c:v>
                </c:pt>
                <c:pt idx="2">
                  <c:v>16.1548551027667</c:v>
                </c:pt>
                <c:pt idx="3">
                  <c:v>2.6873295083225308</c:v>
                </c:pt>
                <c:pt idx="4">
                  <c:v>4.90194575642902E-2</c:v>
                </c:pt>
                <c:pt idx="5">
                  <c:v>1.69280105973123</c:v>
                </c:pt>
                <c:pt idx="6">
                  <c:v>5.3972938521199101</c:v>
                </c:pt>
                <c:pt idx="7">
                  <c:v>-8.8182126429714902E-2</c:v>
                </c:pt>
                <c:pt idx="8">
                  <c:v>-2.3638097552961645E-2</c:v>
                </c:pt>
                <c:pt idx="9">
                  <c:v>15.6608773437798</c:v>
                </c:pt>
                <c:pt idx="10">
                  <c:v>-7.0384590028320204E-2</c:v>
                </c:pt>
                <c:pt idx="11">
                  <c:v>0.89401329548749398</c:v>
                </c:pt>
                <c:pt idx="12">
                  <c:v>-0.1074092327489</c:v>
                </c:pt>
                <c:pt idx="13">
                  <c:v>0.47419504480303198</c:v>
                </c:pt>
                <c:pt idx="14">
                  <c:v>-0.36772054689656403</c:v>
                </c:pt>
                <c:pt idx="15">
                  <c:v>0.65088947334318603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8-48C3-8F23-1AF7D0A24B87}"/>
            </c:ext>
          </c:extLst>
        </c:ser>
        <c:ser>
          <c:idx val="1"/>
          <c:order val="1"/>
          <c:tx>
            <c:strRef>
              <c:f>'Primer 1 -merged'!$D$223</c:f>
              <c:strCache>
                <c:ptCount val="1"/>
                <c:pt idx="0">
                  <c:v>PCR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</c:spPr>
          <c:cat>
            <c:strRef>
              <c:f>'Primer 1 -merged'!$B$224:$B$239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1 -merged'!$D$224:$D$239</c:f>
              <c:numCache>
                <c:formatCode>General</c:formatCode>
                <c:ptCount val="16"/>
                <c:pt idx="0">
                  <c:v>6.7769823166791756</c:v>
                </c:pt>
                <c:pt idx="1">
                  <c:v>8.0369642908770302</c:v>
                </c:pt>
                <c:pt idx="2">
                  <c:v>-5.2963958217430296</c:v>
                </c:pt>
                <c:pt idx="3">
                  <c:v>-3.12920391970062E-3</c:v>
                </c:pt>
                <c:pt idx="4">
                  <c:v>9.8542225366436698E-2</c:v>
                </c:pt>
                <c:pt idx="5">
                  <c:v>6.0337802222339798</c:v>
                </c:pt>
                <c:pt idx="6">
                  <c:v>4.959626994320308</c:v>
                </c:pt>
                <c:pt idx="7">
                  <c:v>0.53610062048951002</c:v>
                </c:pt>
                <c:pt idx="8">
                  <c:v>0.89400776082133204</c:v>
                </c:pt>
                <c:pt idx="9">
                  <c:v>14.37853694440453</c:v>
                </c:pt>
                <c:pt idx="10">
                  <c:v>-15.253873221527201</c:v>
                </c:pt>
                <c:pt idx="11">
                  <c:v>3.4107944079914998</c:v>
                </c:pt>
                <c:pt idx="12">
                  <c:v>0.59214870762983196</c:v>
                </c:pt>
                <c:pt idx="13">
                  <c:v>-0.44730477738077262</c:v>
                </c:pt>
                <c:pt idx="14">
                  <c:v>0.84052713786583499</c:v>
                </c:pt>
                <c:pt idx="15">
                  <c:v>0.75176484715135605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18-48C3-8F23-1AF7D0A24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979376"/>
        <c:axId val="719978064"/>
      </c:areaChart>
      <c:catAx>
        <c:axId val="71997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78064"/>
        <c:crosses val="autoZero"/>
        <c:auto val="1"/>
        <c:lblAlgn val="ctr"/>
        <c:lblOffset val="100"/>
        <c:noMultiLvlLbl val="0"/>
      </c:catAx>
      <c:valAx>
        <c:axId val="719978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7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Bias introduced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'Primer 1 -merged'!$C$223</c:f>
              <c:strCache>
                <c:ptCount val="1"/>
                <c:pt idx="0">
                  <c:v>extraction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'Primer 1 -merged'!$B$224:$B$239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1 -merged'!$C$224:$C$239</c:f>
              <c:numCache>
                <c:formatCode>General</c:formatCode>
                <c:ptCount val="16"/>
                <c:pt idx="0">
                  <c:v>9.6808438406696808</c:v>
                </c:pt>
                <c:pt idx="1">
                  <c:v>27.995712882052842</c:v>
                </c:pt>
                <c:pt idx="2">
                  <c:v>16.1548551027667</c:v>
                </c:pt>
                <c:pt idx="3">
                  <c:v>2.6873295083225308</c:v>
                </c:pt>
                <c:pt idx="4">
                  <c:v>4.90194575642902E-2</c:v>
                </c:pt>
                <c:pt idx="5">
                  <c:v>1.69280105973123</c:v>
                </c:pt>
                <c:pt idx="6">
                  <c:v>5.3972938521199101</c:v>
                </c:pt>
                <c:pt idx="7">
                  <c:v>-8.8182126429714902E-2</c:v>
                </c:pt>
                <c:pt idx="8">
                  <c:v>-2.3638097552961645E-2</c:v>
                </c:pt>
                <c:pt idx="9">
                  <c:v>15.6608773437798</c:v>
                </c:pt>
                <c:pt idx="10">
                  <c:v>-7.0384590028320204E-2</c:v>
                </c:pt>
                <c:pt idx="11">
                  <c:v>0.89401329548749398</c:v>
                </c:pt>
                <c:pt idx="12">
                  <c:v>-0.1074092327489</c:v>
                </c:pt>
                <c:pt idx="13">
                  <c:v>0.47419504480303198</c:v>
                </c:pt>
                <c:pt idx="14">
                  <c:v>-0.36772054689656403</c:v>
                </c:pt>
                <c:pt idx="15">
                  <c:v>0.65088947334318603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3-4B39-8176-B5CCE8BA614B}"/>
            </c:ext>
          </c:extLst>
        </c:ser>
        <c:ser>
          <c:idx val="1"/>
          <c:order val="1"/>
          <c:tx>
            <c:strRef>
              <c:f>'Primer 1 -merged'!$D$223</c:f>
              <c:strCache>
                <c:ptCount val="1"/>
                <c:pt idx="0">
                  <c:v>PCR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'Primer 1 -merged'!$B$224:$B$239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1 -merged'!$D$224:$D$239</c:f>
              <c:numCache>
                <c:formatCode>General</c:formatCode>
                <c:ptCount val="16"/>
                <c:pt idx="0">
                  <c:v>6.7769823166791756</c:v>
                </c:pt>
                <c:pt idx="1">
                  <c:v>8.0369642908770302</c:v>
                </c:pt>
                <c:pt idx="2">
                  <c:v>-5.2963958217430296</c:v>
                </c:pt>
                <c:pt idx="3">
                  <c:v>-3.12920391970062E-3</c:v>
                </c:pt>
                <c:pt idx="4">
                  <c:v>9.8542225366436698E-2</c:v>
                </c:pt>
                <c:pt idx="5">
                  <c:v>6.0337802222339798</c:v>
                </c:pt>
                <c:pt idx="6">
                  <c:v>4.959626994320308</c:v>
                </c:pt>
                <c:pt idx="7">
                  <c:v>0.53610062048951002</c:v>
                </c:pt>
                <c:pt idx="8">
                  <c:v>0.89400776082133204</c:v>
                </c:pt>
                <c:pt idx="9">
                  <c:v>14.37853694440453</c:v>
                </c:pt>
                <c:pt idx="10">
                  <c:v>-15.253873221527201</c:v>
                </c:pt>
                <c:pt idx="11">
                  <c:v>3.4107944079914998</c:v>
                </c:pt>
                <c:pt idx="12">
                  <c:v>0.59214870762983196</c:v>
                </c:pt>
                <c:pt idx="13">
                  <c:v>-0.44730477738077262</c:v>
                </c:pt>
                <c:pt idx="14">
                  <c:v>0.84052713786583499</c:v>
                </c:pt>
                <c:pt idx="15">
                  <c:v>0.75176484715135605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3-4B39-8176-B5CCE8BA6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412088"/>
        <c:axId val="682413400"/>
      </c:lineChart>
      <c:catAx>
        <c:axId val="68241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413400"/>
        <c:crosses val="autoZero"/>
        <c:auto val="1"/>
        <c:lblAlgn val="ctr"/>
        <c:lblOffset val="100"/>
        <c:noMultiLvlLbl val="0"/>
      </c:catAx>
      <c:valAx>
        <c:axId val="68241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41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Primer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'Primer 2 -merged'!$B$2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'Primer 2 -merged'!$C$1:$AH$1</c:f>
              <c:strCache>
                <c:ptCount val="29"/>
                <c:pt idx="0">
                  <c:v>Pool 1</c:v>
                </c:pt>
                <c:pt idx="4">
                  <c:v>Pool 2</c:v>
                </c:pt>
                <c:pt idx="8">
                  <c:v>Pool 3</c:v>
                </c:pt>
                <c:pt idx="12">
                  <c:v>Pool 4</c:v>
                </c:pt>
                <c:pt idx="16">
                  <c:v>Pool 5</c:v>
                </c:pt>
                <c:pt idx="20">
                  <c:v>Pool 6</c:v>
                </c:pt>
                <c:pt idx="24">
                  <c:v>Pool 7</c:v>
                </c:pt>
                <c:pt idx="28">
                  <c:v>Pool 8</c:v>
                </c:pt>
              </c:strCache>
            </c:strRef>
          </c:cat>
          <c:val>
            <c:numRef>
              <c:f>'Primer 2 -merged'!$C$2:$AH$2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D19-A934-C1972EBECF1A}"/>
            </c:ext>
          </c:extLst>
        </c:ser>
        <c:ser>
          <c:idx val="1"/>
          <c:order val="1"/>
          <c:tx>
            <c:strRef>
              <c:f>'Primer 2 -merged'!$B$3</c:f>
              <c:strCache>
                <c:ptCount val="1"/>
                <c:pt idx="0">
                  <c:v>Acizzia alternata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'Primer 2 -merged'!$C$1:$AH$1</c:f>
              <c:strCache>
                <c:ptCount val="29"/>
                <c:pt idx="0">
                  <c:v>Pool 1</c:v>
                </c:pt>
                <c:pt idx="4">
                  <c:v>Pool 2</c:v>
                </c:pt>
                <c:pt idx="8">
                  <c:v>Pool 3</c:v>
                </c:pt>
                <c:pt idx="12">
                  <c:v>Pool 4</c:v>
                </c:pt>
                <c:pt idx="16">
                  <c:v>Pool 5</c:v>
                </c:pt>
                <c:pt idx="20">
                  <c:v>Pool 6</c:v>
                </c:pt>
                <c:pt idx="24">
                  <c:v>Pool 7</c:v>
                </c:pt>
                <c:pt idx="28">
                  <c:v>Pool 8</c:v>
                </c:pt>
              </c:strCache>
            </c:strRef>
          </c:cat>
          <c:val>
            <c:numRef>
              <c:f>'Primer 2 -merged'!$C$3:$AH$3</c:f>
              <c:numCache>
                <c:formatCode>General</c:formatCode>
                <c:ptCount val="32"/>
                <c:pt idx="0">
                  <c:v>1945</c:v>
                </c:pt>
                <c:pt idx="1">
                  <c:v>12771</c:v>
                </c:pt>
                <c:pt idx="2">
                  <c:v>1798</c:v>
                </c:pt>
                <c:pt idx="3">
                  <c:v>1</c:v>
                </c:pt>
                <c:pt idx="4">
                  <c:v>11</c:v>
                </c:pt>
                <c:pt idx="5">
                  <c:v>11123</c:v>
                </c:pt>
                <c:pt idx="6">
                  <c:v>1214</c:v>
                </c:pt>
                <c:pt idx="7">
                  <c:v>1</c:v>
                </c:pt>
                <c:pt idx="8">
                  <c:v>849</c:v>
                </c:pt>
                <c:pt idx="9">
                  <c:v>9814</c:v>
                </c:pt>
                <c:pt idx="10">
                  <c:v>1711</c:v>
                </c:pt>
                <c:pt idx="11">
                  <c:v>1</c:v>
                </c:pt>
                <c:pt idx="12">
                  <c:v>49</c:v>
                </c:pt>
                <c:pt idx="13">
                  <c:v>20272</c:v>
                </c:pt>
                <c:pt idx="14">
                  <c:v>1597</c:v>
                </c:pt>
                <c:pt idx="15">
                  <c:v>1</c:v>
                </c:pt>
                <c:pt idx="16">
                  <c:v>36942</c:v>
                </c:pt>
                <c:pt idx="17">
                  <c:v>11732</c:v>
                </c:pt>
                <c:pt idx="18">
                  <c:v>1544</c:v>
                </c:pt>
                <c:pt idx="19">
                  <c:v>1</c:v>
                </c:pt>
                <c:pt idx="20">
                  <c:v>1646</c:v>
                </c:pt>
                <c:pt idx="21">
                  <c:v>11077</c:v>
                </c:pt>
                <c:pt idx="22">
                  <c:v>2072</c:v>
                </c:pt>
                <c:pt idx="23">
                  <c:v>1</c:v>
                </c:pt>
                <c:pt idx="24">
                  <c:v>1295</c:v>
                </c:pt>
                <c:pt idx="25">
                  <c:v>18187</c:v>
                </c:pt>
                <c:pt idx="26">
                  <c:v>1931</c:v>
                </c:pt>
                <c:pt idx="27">
                  <c:v>1</c:v>
                </c:pt>
                <c:pt idx="28">
                  <c:v>92648</c:v>
                </c:pt>
                <c:pt idx="29">
                  <c:v>12287</c:v>
                </c:pt>
                <c:pt idx="30">
                  <c:v>1451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D19-A934-C1972EBECF1A}"/>
            </c:ext>
          </c:extLst>
        </c:ser>
        <c:ser>
          <c:idx val="2"/>
          <c:order val="2"/>
          <c:tx>
            <c:strRef>
              <c:f>'Primer 2 -merged'!$B$4</c:f>
              <c:strCache>
                <c:ptCount val="1"/>
                <c:pt idx="0">
                  <c:v>Acizzia solanicola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'Primer 2 -merged'!$C$1:$AH$1</c:f>
              <c:strCache>
                <c:ptCount val="29"/>
                <c:pt idx="0">
                  <c:v>Pool 1</c:v>
                </c:pt>
                <c:pt idx="4">
                  <c:v>Pool 2</c:v>
                </c:pt>
                <c:pt idx="8">
                  <c:v>Pool 3</c:v>
                </c:pt>
                <c:pt idx="12">
                  <c:v>Pool 4</c:v>
                </c:pt>
                <c:pt idx="16">
                  <c:v>Pool 5</c:v>
                </c:pt>
                <c:pt idx="20">
                  <c:v>Pool 6</c:v>
                </c:pt>
                <c:pt idx="24">
                  <c:v>Pool 7</c:v>
                </c:pt>
                <c:pt idx="28">
                  <c:v>Pool 8</c:v>
                </c:pt>
              </c:strCache>
            </c:strRef>
          </c:cat>
          <c:val>
            <c:numRef>
              <c:f>'Primer 2 -merged'!$C$4:$AH$4</c:f>
              <c:numCache>
                <c:formatCode>General</c:formatCode>
                <c:ptCount val="32"/>
                <c:pt idx="0">
                  <c:v>587</c:v>
                </c:pt>
                <c:pt idx="1">
                  <c:v>27560</c:v>
                </c:pt>
                <c:pt idx="2">
                  <c:v>14333</c:v>
                </c:pt>
                <c:pt idx="3">
                  <c:v>10</c:v>
                </c:pt>
                <c:pt idx="4">
                  <c:v>449</c:v>
                </c:pt>
                <c:pt idx="5">
                  <c:v>68223</c:v>
                </c:pt>
                <c:pt idx="6">
                  <c:v>32273</c:v>
                </c:pt>
                <c:pt idx="7">
                  <c:v>25</c:v>
                </c:pt>
                <c:pt idx="8">
                  <c:v>4009</c:v>
                </c:pt>
                <c:pt idx="9">
                  <c:v>109001</c:v>
                </c:pt>
                <c:pt idx="10">
                  <c:v>82002</c:v>
                </c:pt>
                <c:pt idx="11">
                  <c:v>50</c:v>
                </c:pt>
                <c:pt idx="12">
                  <c:v>449</c:v>
                </c:pt>
                <c:pt idx="13">
                  <c:v>18331</c:v>
                </c:pt>
                <c:pt idx="14">
                  <c:v>8140</c:v>
                </c:pt>
                <c:pt idx="15">
                  <c:v>5</c:v>
                </c:pt>
                <c:pt idx="16">
                  <c:v>267473</c:v>
                </c:pt>
                <c:pt idx="17">
                  <c:v>27139</c:v>
                </c:pt>
                <c:pt idx="18">
                  <c:v>16978</c:v>
                </c:pt>
                <c:pt idx="19">
                  <c:v>10</c:v>
                </c:pt>
                <c:pt idx="20">
                  <c:v>417835</c:v>
                </c:pt>
                <c:pt idx="21">
                  <c:v>61064</c:v>
                </c:pt>
                <c:pt idx="22">
                  <c:v>59552</c:v>
                </c:pt>
                <c:pt idx="23">
                  <c:v>25</c:v>
                </c:pt>
                <c:pt idx="24">
                  <c:v>388469</c:v>
                </c:pt>
                <c:pt idx="25">
                  <c:v>122662</c:v>
                </c:pt>
                <c:pt idx="26">
                  <c:v>97569</c:v>
                </c:pt>
                <c:pt idx="27">
                  <c:v>50</c:v>
                </c:pt>
                <c:pt idx="28">
                  <c:v>172687</c:v>
                </c:pt>
                <c:pt idx="29">
                  <c:v>14525</c:v>
                </c:pt>
                <c:pt idx="30">
                  <c:v>7995</c:v>
                </c:pt>
                <c:pt idx="3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D19-A934-C1972EBECF1A}"/>
            </c:ext>
          </c:extLst>
        </c:ser>
        <c:ser>
          <c:idx val="3"/>
          <c:order val="3"/>
          <c:tx>
            <c:strRef>
              <c:f>'Primer 2 -merged'!$B$5</c:f>
              <c:strCache>
                <c:ptCount val="1"/>
                <c:pt idx="0">
                  <c:v>Aphidius colemani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'Primer 2 -merged'!$C$1:$AH$1</c:f>
              <c:strCache>
                <c:ptCount val="29"/>
                <c:pt idx="0">
                  <c:v>Pool 1</c:v>
                </c:pt>
                <c:pt idx="4">
                  <c:v>Pool 2</c:v>
                </c:pt>
                <c:pt idx="8">
                  <c:v>Pool 3</c:v>
                </c:pt>
                <c:pt idx="12">
                  <c:v>Pool 4</c:v>
                </c:pt>
                <c:pt idx="16">
                  <c:v>Pool 5</c:v>
                </c:pt>
                <c:pt idx="20">
                  <c:v>Pool 6</c:v>
                </c:pt>
                <c:pt idx="24">
                  <c:v>Pool 7</c:v>
                </c:pt>
                <c:pt idx="28">
                  <c:v>Pool 8</c:v>
                </c:pt>
              </c:strCache>
            </c:strRef>
          </c:cat>
          <c:val>
            <c:numRef>
              <c:f>'Primer 2 -merged'!$C$5:$AH$5</c:f>
              <c:numCache>
                <c:formatCode>General</c:formatCode>
                <c:ptCount val="32"/>
                <c:pt idx="0">
                  <c:v>27</c:v>
                </c:pt>
                <c:pt idx="1">
                  <c:v>40449</c:v>
                </c:pt>
                <c:pt idx="2">
                  <c:v>55676</c:v>
                </c:pt>
                <c:pt idx="3">
                  <c:v>36</c:v>
                </c:pt>
                <c:pt idx="4">
                  <c:v>0</c:v>
                </c:pt>
                <c:pt idx="5">
                  <c:v>5102</c:v>
                </c:pt>
                <c:pt idx="6">
                  <c:v>6969</c:v>
                </c:pt>
                <c:pt idx="7">
                  <c:v>5</c:v>
                </c:pt>
                <c:pt idx="8">
                  <c:v>32</c:v>
                </c:pt>
                <c:pt idx="9">
                  <c:v>5551</c:v>
                </c:pt>
                <c:pt idx="10">
                  <c:v>11785</c:v>
                </c:pt>
                <c:pt idx="11">
                  <c:v>6</c:v>
                </c:pt>
                <c:pt idx="12">
                  <c:v>42</c:v>
                </c:pt>
                <c:pt idx="13">
                  <c:v>18415</c:v>
                </c:pt>
                <c:pt idx="14">
                  <c:v>23667</c:v>
                </c:pt>
                <c:pt idx="15">
                  <c:v>12</c:v>
                </c:pt>
                <c:pt idx="16">
                  <c:v>5660</c:v>
                </c:pt>
                <c:pt idx="17">
                  <c:v>42443</c:v>
                </c:pt>
                <c:pt idx="18">
                  <c:v>78707</c:v>
                </c:pt>
                <c:pt idx="19">
                  <c:v>36</c:v>
                </c:pt>
                <c:pt idx="20">
                  <c:v>699</c:v>
                </c:pt>
                <c:pt idx="21">
                  <c:v>3516</c:v>
                </c:pt>
                <c:pt idx="22">
                  <c:v>10209</c:v>
                </c:pt>
                <c:pt idx="23">
                  <c:v>4</c:v>
                </c:pt>
                <c:pt idx="24">
                  <c:v>1339</c:v>
                </c:pt>
                <c:pt idx="25">
                  <c:v>8390</c:v>
                </c:pt>
                <c:pt idx="26">
                  <c:v>20293</c:v>
                </c:pt>
                <c:pt idx="27">
                  <c:v>9</c:v>
                </c:pt>
                <c:pt idx="28">
                  <c:v>2301</c:v>
                </c:pt>
                <c:pt idx="29">
                  <c:v>23340</c:v>
                </c:pt>
                <c:pt idx="30">
                  <c:v>37459</c:v>
                </c:pt>
                <c:pt idx="3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7B-4D19-A934-C1972EBECF1A}"/>
            </c:ext>
          </c:extLst>
        </c:ser>
        <c:ser>
          <c:idx val="4"/>
          <c:order val="4"/>
          <c:tx>
            <c:strRef>
              <c:f>'Primer 2 -merged'!$B$6</c:f>
              <c:strCache>
                <c:ptCount val="1"/>
                <c:pt idx="0">
                  <c:v>Bactrocera tryoni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'Primer 2 -merged'!$C$1:$AH$1</c:f>
              <c:strCache>
                <c:ptCount val="29"/>
                <c:pt idx="0">
                  <c:v>Pool 1</c:v>
                </c:pt>
                <c:pt idx="4">
                  <c:v>Pool 2</c:v>
                </c:pt>
                <c:pt idx="8">
                  <c:v>Pool 3</c:v>
                </c:pt>
                <c:pt idx="12">
                  <c:v>Pool 4</c:v>
                </c:pt>
                <c:pt idx="16">
                  <c:v>Pool 5</c:v>
                </c:pt>
                <c:pt idx="20">
                  <c:v>Pool 6</c:v>
                </c:pt>
                <c:pt idx="24">
                  <c:v>Pool 7</c:v>
                </c:pt>
                <c:pt idx="28">
                  <c:v>Pool 8</c:v>
                </c:pt>
              </c:strCache>
            </c:strRef>
          </c:cat>
          <c:val>
            <c:numRef>
              <c:f>'Primer 2 -merged'!$C$6:$AH$6</c:f>
              <c:numCache>
                <c:formatCode>General</c:formatCode>
                <c:ptCount val="32"/>
                <c:pt idx="0">
                  <c:v>116</c:v>
                </c:pt>
                <c:pt idx="1">
                  <c:v>1180</c:v>
                </c:pt>
                <c:pt idx="2">
                  <c:v>1882</c:v>
                </c:pt>
                <c:pt idx="3">
                  <c:v>1</c:v>
                </c:pt>
                <c:pt idx="4">
                  <c:v>2</c:v>
                </c:pt>
                <c:pt idx="5">
                  <c:v>1299</c:v>
                </c:pt>
                <c:pt idx="6">
                  <c:v>1674</c:v>
                </c:pt>
                <c:pt idx="7">
                  <c:v>1</c:v>
                </c:pt>
                <c:pt idx="8">
                  <c:v>88</c:v>
                </c:pt>
                <c:pt idx="9">
                  <c:v>1025</c:v>
                </c:pt>
                <c:pt idx="10">
                  <c:v>2158</c:v>
                </c:pt>
                <c:pt idx="11">
                  <c:v>1</c:v>
                </c:pt>
                <c:pt idx="12">
                  <c:v>56</c:v>
                </c:pt>
                <c:pt idx="13">
                  <c:v>1483</c:v>
                </c:pt>
                <c:pt idx="14">
                  <c:v>2205</c:v>
                </c:pt>
                <c:pt idx="15">
                  <c:v>1</c:v>
                </c:pt>
                <c:pt idx="16">
                  <c:v>22608</c:v>
                </c:pt>
                <c:pt idx="17">
                  <c:v>1384</c:v>
                </c:pt>
                <c:pt idx="18">
                  <c:v>2178</c:v>
                </c:pt>
                <c:pt idx="19">
                  <c:v>1</c:v>
                </c:pt>
                <c:pt idx="20">
                  <c:v>14980</c:v>
                </c:pt>
                <c:pt idx="21">
                  <c:v>1725</c:v>
                </c:pt>
                <c:pt idx="22">
                  <c:v>2723</c:v>
                </c:pt>
                <c:pt idx="23">
                  <c:v>1</c:v>
                </c:pt>
                <c:pt idx="24">
                  <c:v>2546</c:v>
                </c:pt>
                <c:pt idx="25">
                  <c:v>1697</c:v>
                </c:pt>
                <c:pt idx="26">
                  <c:v>2149</c:v>
                </c:pt>
                <c:pt idx="27">
                  <c:v>1</c:v>
                </c:pt>
                <c:pt idx="28">
                  <c:v>38592</c:v>
                </c:pt>
                <c:pt idx="29">
                  <c:v>1598</c:v>
                </c:pt>
                <c:pt idx="30">
                  <c:v>1971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7B-4D19-A934-C1972EBECF1A}"/>
            </c:ext>
          </c:extLst>
        </c:ser>
        <c:ser>
          <c:idx val="5"/>
          <c:order val="5"/>
          <c:tx>
            <c:strRef>
              <c:f>'Primer 2 -merged'!$B$7</c:f>
              <c:strCache>
                <c:ptCount val="1"/>
                <c:pt idx="0">
                  <c:v>Bradysia ocellaris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'Primer 2 -merged'!$C$1:$AH$1</c:f>
              <c:strCache>
                <c:ptCount val="29"/>
                <c:pt idx="0">
                  <c:v>Pool 1</c:v>
                </c:pt>
                <c:pt idx="4">
                  <c:v>Pool 2</c:v>
                </c:pt>
                <c:pt idx="8">
                  <c:v>Pool 3</c:v>
                </c:pt>
                <c:pt idx="12">
                  <c:v>Pool 4</c:v>
                </c:pt>
                <c:pt idx="16">
                  <c:v>Pool 5</c:v>
                </c:pt>
                <c:pt idx="20">
                  <c:v>Pool 6</c:v>
                </c:pt>
                <c:pt idx="24">
                  <c:v>Pool 7</c:v>
                </c:pt>
                <c:pt idx="28">
                  <c:v>Pool 8</c:v>
                </c:pt>
              </c:strCache>
            </c:strRef>
          </c:cat>
          <c:val>
            <c:numRef>
              <c:f>'Primer 2 -merged'!$C$7:$AH$7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882</c:v>
                </c:pt>
                <c:pt idx="17">
                  <c:v>1179</c:v>
                </c:pt>
                <c:pt idx="18">
                  <c:v>1367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15</c:v>
                </c:pt>
                <c:pt idx="25">
                  <c:v>1424</c:v>
                </c:pt>
                <c:pt idx="26">
                  <c:v>1511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7B-4D19-A934-C1972EBECF1A}"/>
            </c:ext>
          </c:extLst>
        </c:ser>
        <c:ser>
          <c:idx val="6"/>
          <c:order val="6"/>
          <c:tx>
            <c:strRef>
              <c:f>'Primer 2 -merged'!$B$8</c:f>
              <c:strCache>
                <c:ptCount val="1"/>
                <c:pt idx="0">
                  <c:v>Carpophilus davidsoni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'Primer 2 -merged'!$C$1:$AH$1</c:f>
              <c:strCache>
                <c:ptCount val="29"/>
                <c:pt idx="0">
                  <c:v>Pool 1</c:v>
                </c:pt>
                <c:pt idx="4">
                  <c:v>Pool 2</c:v>
                </c:pt>
                <c:pt idx="8">
                  <c:v>Pool 3</c:v>
                </c:pt>
                <c:pt idx="12">
                  <c:v>Pool 4</c:v>
                </c:pt>
                <c:pt idx="16">
                  <c:v>Pool 5</c:v>
                </c:pt>
                <c:pt idx="20">
                  <c:v>Pool 6</c:v>
                </c:pt>
                <c:pt idx="24">
                  <c:v>Pool 7</c:v>
                </c:pt>
                <c:pt idx="28">
                  <c:v>Pool 8</c:v>
                </c:pt>
              </c:strCache>
            </c:strRef>
          </c:cat>
          <c:val>
            <c:numRef>
              <c:f>'Primer 2 -merged'!$C$8:$AH$8</c:f>
              <c:numCache>
                <c:formatCode>General</c:formatCode>
                <c:ptCount val="32"/>
                <c:pt idx="0">
                  <c:v>306</c:v>
                </c:pt>
                <c:pt idx="1">
                  <c:v>23112</c:v>
                </c:pt>
                <c:pt idx="2">
                  <c:v>29470</c:v>
                </c:pt>
                <c:pt idx="3">
                  <c:v>25</c:v>
                </c:pt>
                <c:pt idx="4">
                  <c:v>120</c:v>
                </c:pt>
                <c:pt idx="5">
                  <c:v>36766</c:v>
                </c:pt>
                <c:pt idx="6">
                  <c:v>47453</c:v>
                </c:pt>
                <c:pt idx="7">
                  <c:v>50</c:v>
                </c:pt>
                <c:pt idx="8">
                  <c:v>30</c:v>
                </c:pt>
                <c:pt idx="9">
                  <c:v>3458</c:v>
                </c:pt>
                <c:pt idx="10">
                  <c:v>6475</c:v>
                </c:pt>
                <c:pt idx="11">
                  <c:v>5</c:v>
                </c:pt>
                <c:pt idx="12">
                  <c:v>34</c:v>
                </c:pt>
                <c:pt idx="13">
                  <c:v>10246</c:v>
                </c:pt>
                <c:pt idx="14">
                  <c:v>12895</c:v>
                </c:pt>
                <c:pt idx="15">
                  <c:v>10</c:v>
                </c:pt>
                <c:pt idx="16">
                  <c:v>19604</c:v>
                </c:pt>
                <c:pt idx="17">
                  <c:v>22412</c:v>
                </c:pt>
                <c:pt idx="18">
                  <c:v>39015</c:v>
                </c:pt>
                <c:pt idx="19">
                  <c:v>25</c:v>
                </c:pt>
                <c:pt idx="20">
                  <c:v>12940</c:v>
                </c:pt>
                <c:pt idx="21">
                  <c:v>37540</c:v>
                </c:pt>
                <c:pt idx="22">
                  <c:v>89374</c:v>
                </c:pt>
                <c:pt idx="23">
                  <c:v>50</c:v>
                </c:pt>
                <c:pt idx="24">
                  <c:v>242</c:v>
                </c:pt>
                <c:pt idx="25">
                  <c:v>4019</c:v>
                </c:pt>
                <c:pt idx="26">
                  <c:v>7859</c:v>
                </c:pt>
                <c:pt idx="27">
                  <c:v>5</c:v>
                </c:pt>
                <c:pt idx="28">
                  <c:v>3402</c:v>
                </c:pt>
                <c:pt idx="29">
                  <c:v>8497</c:v>
                </c:pt>
                <c:pt idx="30">
                  <c:v>13334</c:v>
                </c:pt>
                <c:pt idx="3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7B-4D19-A934-C1972EBECF1A}"/>
            </c:ext>
          </c:extLst>
        </c:ser>
        <c:ser>
          <c:idx val="7"/>
          <c:order val="7"/>
          <c:tx>
            <c:strRef>
              <c:f>'Primer 2 -merged'!$B$9</c:f>
              <c:strCache>
                <c:ptCount val="1"/>
                <c:pt idx="0">
                  <c:v>Carpophilus dimidiatus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'Primer 2 -merged'!$C$1:$AH$1</c:f>
              <c:strCache>
                <c:ptCount val="29"/>
                <c:pt idx="0">
                  <c:v>Pool 1</c:v>
                </c:pt>
                <c:pt idx="4">
                  <c:v>Pool 2</c:v>
                </c:pt>
                <c:pt idx="8">
                  <c:v>Pool 3</c:v>
                </c:pt>
                <c:pt idx="12">
                  <c:v>Pool 4</c:v>
                </c:pt>
                <c:pt idx="16">
                  <c:v>Pool 5</c:v>
                </c:pt>
                <c:pt idx="20">
                  <c:v>Pool 6</c:v>
                </c:pt>
                <c:pt idx="24">
                  <c:v>Pool 7</c:v>
                </c:pt>
                <c:pt idx="28">
                  <c:v>Pool 8</c:v>
                </c:pt>
              </c:strCache>
            </c:strRef>
          </c:cat>
          <c:val>
            <c:numRef>
              <c:f>'Primer 2 -merged'!$C$9:$AH$9</c:f>
              <c:numCache>
                <c:formatCode>General</c:formatCode>
                <c:ptCount val="32"/>
                <c:pt idx="0">
                  <c:v>0</c:v>
                </c:pt>
                <c:pt idx="1">
                  <c:v>7229</c:v>
                </c:pt>
                <c:pt idx="2">
                  <c:v>1203</c:v>
                </c:pt>
                <c:pt idx="3">
                  <c:v>1</c:v>
                </c:pt>
                <c:pt idx="4">
                  <c:v>35</c:v>
                </c:pt>
                <c:pt idx="5">
                  <c:v>6428</c:v>
                </c:pt>
                <c:pt idx="6">
                  <c:v>1017</c:v>
                </c:pt>
                <c:pt idx="7">
                  <c:v>1</c:v>
                </c:pt>
                <c:pt idx="8">
                  <c:v>6</c:v>
                </c:pt>
                <c:pt idx="9">
                  <c:v>6096</c:v>
                </c:pt>
                <c:pt idx="10">
                  <c:v>1501</c:v>
                </c:pt>
                <c:pt idx="11">
                  <c:v>1</c:v>
                </c:pt>
                <c:pt idx="12">
                  <c:v>0</c:v>
                </c:pt>
                <c:pt idx="13">
                  <c:v>9382</c:v>
                </c:pt>
                <c:pt idx="14">
                  <c:v>1377</c:v>
                </c:pt>
                <c:pt idx="15">
                  <c:v>1</c:v>
                </c:pt>
                <c:pt idx="16">
                  <c:v>163</c:v>
                </c:pt>
                <c:pt idx="17">
                  <c:v>7798</c:v>
                </c:pt>
                <c:pt idx="18">
                  <c:v>1696</c:v>
                </c:pt>
                <c:pt idx="19">
                  <c:v>1</c:v>
                </c:pt>
                <c:pt idx="20">
                  <c:v>292</c:v>
                </c:pt>
                <c:pt idx="21">
                  <c:v>6186</c:v>
                </c:pt>
                <c:pt idx="22">
                  <c:v>1917</c:v>
                </c:pt>
                <c:pt idx="23">
                  <c:v>1</c:v>
                </c:pt>
                <c:pt idx="24">
                  <c:v>11</c:v>
                </c:pt>
                <c:pt idx="25">
                  <c:v>6742</c:v>
                </c:pt>
                <c:pt idx="26">
                  <c:v>1781</c:v>
                </c:pt>
                <c:pt idx="27">
                  <c:v>1</c:v>
                </c:pt>
                <c:pt idx="28">
                  <c:v>760</c:v>
                </c:pt>
                <c:pt idx="29">
                  <c:v>7447</c:v>
                </c:pt>
                <c:pt idx="30">
                  <c:v>1386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7B-4D19-A934-C1972EBECF1A}"/>
            </c:ext>
          </c:extLst>
        </c:ser>
        <c:ser>
          <c:idx val="8"/>
          <c:order val="8"/>
          <c:tx>
            <c:strRef>
              <c:f>'Primer 2 -merged'!$B$10</c:f>
              <c:strCache>
                <c:ptCount val="1"/>
                <c:pt idx="0">
                  <c:v>Diuraphis noxia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'Primer 2 -merged'!$C$1:$AH$1</c:f>
              <c:strCache>
                <c:ptCount val="29"/>
                <c:pt idx="0">
                  <c:v>Pool 1</c:v>
                </c:pt>
                <c:pt idx="4">
                  <c:v>Pool 2</c:v>
                </c:pt>
                <c:pt idx="8">
                  <c:v>Pool 3</c:v>
                </c:pt>
                <c:pt idx="12">
                  <c:v>Pool 4</c:v>
                </c:pt>
                <c:pt idx="16">
                  <c:v>Pool 5</c:v>
                </c:pt>
                <c:pt idx="20">
                  <c:v>Pool 6</c:v>
                </c:pt>
                <c:pt idx="24">
                  <c:v>Pool 7</c:v>
                </c:pt>
                <c:pt idx="28">
                  <c:v>Pool 8</c:v>
                </c:pt>
              </c:strCache>
            </c:strRef>
          </c:cat>
          <c:val>
            <c:numRef>
              <c:f>'Primer 2 -merged'!$C$10:$AH$10</c:f>
              <c:numCache>
                <c:formatCode>General</c:formatCode>
                <c:ptCount val="32"/>
                <c:pt idx="0">
                  <c:v>0</c:v>
                </c:pt>
                <c:pt idx="1">
                  <c:v>38</c:v>
                </c:pt>
                <c:pt idx="2">
                  <c:v>787</c:v>
                </c:pt>
                <c:pt idx="3">
                  <c:v>1</c:v>
                </c:pt>
                <c:pt idx="4">
                  <c:v>0</c:v>
                </c:pt>
                <c:pt idx="5">
                  <c:v>70</c:v>
                </c:pt>
                <c:pt idx="6">
                  <c:v>644</c:v>
                </c:pt>
                <c:pt idx="7">
                  <c:v>1</c:v>
                </c:pt>
                <c:pt idx="8">
                  <c:v>0</c:v>
                </c:pt>
                <c:pt idx="9">
                  <c:v>28</c:v>
                </c:pt>
                <c:pt idx="10">
                  <c:v>769</c:v>
                </c:pt>
                <c:pt idx="11">
                  <c:v>1</c:v>
                </c:pt>
                <c:pt idx="12">
                  <c:v>1</c:v>
                </c:pt>
                <c:pt idx="13">
                  <c:v>53</c:v>
                </c:pt>
                <c:pt idx="14">
                  <c:v>789</c:v>
                </c:pt>
                <c:pt idx="15">
                  <c:v>1</c:v>
                </c:pt>
                <c:pt idx="16">
                  <c:v>165</c:v>
                </c:pt>
                <c:pt idx="17">
                  <c:v>24</c:v>
                </c:pt>
                <c:pt idx="18">
                  <c:v>876</c:v>
                </c:pt>
                <c:pt idx="19">
                  <c:v>1</c:v>
                </c:pt>
                <c:pt idx="20">
                  <c:v>788</c:v>
                </c:pt>
                <c:pt idx="21">
                  <c:v>22</c:v>
                </c:pt>
                <c:pt idx="22">
                  <c:v>1147</c:v>
                </c:pt>
                <c:pt idx="23">
                  <c:v>1</c:v>
                </c:pt>
                <c:pt idx="24">
                  <c:v>51</c:v>
                </c:pt>
                <c:pt idx="25">
                  <c:v>29</c:v>
                </c:pt>
                <c:pt idx="26">
                  <c:v>944</c:v>
                </c:pt>
                <c:pt idx="27">
                  <c:v>1</c:v>
                </c:pt>
                <c:pt idx="28">
                  <c:v>285</c:v>
                </c:pt>
                <c:pt idx="29">
                  <c:v>46</c:v>
                </c:pt>
                <c:pt idx="30">
                  <c:v>919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7B-4D19-A934-C1972EBECF1A}"/>
            </c:ext>
          </c:extLst>
        </c:ser>
        <c:ser>
          <c:idx val="9"/>
          <c:order val="9"/>
          <c:tx>
            <c:strRef>
              <c:f>'Primer 2 -merged'!$B$11</c:f>
              <c:strCache>
                <c:ptCount val="1"/>
                <c:pt idx="0">
                  <c:v>Drosophila hydei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'Primer 2 -merged'!$C$1:$AH$1</c:f>
              <c:strCache>
                <c:ptCount val="29"/>
                <c:pt idx="0">
                  <c:v>Pool 1</c:v>
                </c:pt>
                <c:pt idx="4">
                  <c:v>Pool 2</c:v>
                </c:pt>
                <c:pt idx="8">
                  <c:v>Pool 3</c:v>
                </c:pt>
                <c:pt idx="12">
                  <c:v>Pool 4</c:v>
                </c:pt>
                <c:pt idx="16">
                  <c:v>Pool 5</c:v>
                </c:pt>
                <c:pt idx="20">
                  <c:v>Pool 6</c:v>
                </c:pt>
                <c:pt idx="24">
                  <c:v>Pool 7</c:v>
                </c:pt>
                <c:pt idx="28">
                  <c:v>Pool 8</c:v>
                </c:pt>
              </c:strCache>
            </c:strRef>
          </c:cat>
          <c:val>
            <c:numRef>
              <c:f>'Primer 2 -merged'!$C$11:$AH$11</c:f>
              <c:numCache>
                <c:formatCode>General</c:formatCode>
                <c:ptCount val="32"/>
                <c:pt idx="0">
                  <c:v>0</c:v>
                </c:pt>
                <c:pt idx="1">
                  <c:v>1119</c:v>
                </c:pt>
                <c:pt idx="2">
                  <c:v>1639</c:v>
                </c:pt>
                <c:pt idx="3">
                  <c:v>1</c:v>
                </c:pt>
                <c:pt idx="4">
                  <c:v>0</c:v>
                </c:pt>
                <c:pt idx="5">
                  <c:v>909</c:v>
                </c:pt>
                <c:pt idx="6">
                  <c:v>1086</c:v>
                </c:pt>
                <c:pt idx="7">
                  <c:v>1</c:v>
                </c:pt>
                <c:pt idx="8">
                  <c:v>0</c:v>
                </c:pt>
                <c:pt idx="9">
                  <c:v>839</c:v>
                </c:pt>
                <c:pt idx="10">
                  <c:v>1662</c:v>
                </c:pt>
                <c:pt idx="11">
                  <c:v>1</c:v>
                </c:pt>
                <c:pt idx="12">
                  <c:v>1</c:v>
                </c:pt>
                <c:pt idx="13">
                  <c:v>1474</c:v>
                </c:pt>
                <c:pt idx="14">
                  <c:v>1737</c:v>
                </c:pt>
                <c:pt idx="15">
                  <c:v>1</c:v>
                </c:pt>
                <c:pt idx="16">
                  <c:v>355</c:v>
                </c:pt>
                <c:pt idx="17">
                  <c:v>980</c:v>
                </c:pt>
                <c:pt idx="18">
                  <c:v>1966</c:v>
                </c:pt>
                <c:pt idx="19">
                  <c:v>1</c:v>
                </c:pt>
                <c:pt idx="20">
                  <c:v>1482</c:v>
                </c:pt>
                <c:pt idx="21">
                  <c:v>785</c:v>
                </c:pt>
                <c:pt idx="22">
                  <c:v>2179</c:v>
                </c:pt>
                <c:pt idx="23">
                  <c:v>1</c:v>
                </c:pt>
                <c:pt idx="24">
                  <c:v>1875</c:v>
                </c:pt>
                <c:pt idx="25">
                  <c:v>892</c:v>
                </c:pt>
                <c:pt idx="26">
                  <c:v>1880</c:v>
                </c:pt>
                <c:pt idx="27">
                  <c:v>1</c:v>
                </c:pt>
                <c:pt idx="28">
                  <c:v>7202</c:v>
                </c:pt>
                <c:pt idx="29">
                  <c:v>1171</c:v>
                </c:pt>
                <c:pt idx="30">
                  <c:v>1698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7B-4D19-A934-C1972EBECF1A}"/>
            </c:ext>
          </c:extLst>
        </c:ser>
        <c:ser>
          <c:idx val="10"/>
          <c:order val="10"/>
          <c:tx>
            <c:strRef>
              <c:f>'Primer 2 -merged'!$B$12</c:f>
              <c:strCache>
                <c:ptCount val="1"/>
                <c:pt idx="0">
                  <c:v>Drosophila melanogaster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'Primer 2 -merged'!$C$1:$AH$1</c:f>
              <c:strCache>
                <c:ptCount val="29"/>
                <c:pt idx="0">
                  <c:v>Pool 1</c:v>
                </c:pt>
                <c:pt idx="4">
                  <c:v>Pool 2</c:v>
                </c:pt>
                <c:pt idx="8">
                  <c:v>Pool 3</c:v>
                </c:pt>
                <c:pt idx="12">
                  <c:v>Pool 4</c:v>
                </c:pt>
                <c:pt idx="16">
                  <c:v>Pool 5</c:v>
                </c:pt>
                <c:pt idx="20">
                  <c:v>Pool 6</c:v>
                </c:pt>
                <c:pt idx="24">
                  <c:v>Pool 7</c:v>
                </c:pt>
                <c:pt idx="28">
                  <c:v>Pool 8</c:v>
                </c:pt>
              </c:strCache>
            </c:strRef>
          </c:cat>
          <c:val>
            <c:numRef>
              <c:f>'Primer 2 -merged'!$C$12:$AH$12</c:f>
              <c:numCache>
                <c:formatCode>General</c:formatCode>
                <c:ptCount val="32"/>
                <c:pt idx="0">
                  <c:v>8</c:v>
                </c:pt>
                <c:pt idx="1">
                  <c:v>3990</c:v>
                </c:pt>
                <c:pt idx="2">
                  <c:v>7427</c:v>
                </c:pt>
                <c:pt idx="3">
                  <c:v>5</c:v>
                </c:pt>
                <c:pt idx="4">
                  <c:v>2</c:v>
                </c:pt>
                <c:pt idx="5">
                  <c:v>7202</c:v>
                </c:pt>
                <c:pt idx="6">
                  <c:v>12941</c:v>
                </c:pt>
                <c:pt idx="7">
                  <c:v>10</c:v>
                </c:pt>
                <c:pt idx="8">
                  <c:v>89</c:v>
                </c:pt>
                <c:pt idx="9">
                  <c:v>16955</c:v>
                </c:pt>
                <c:pt idx="10">
                  <c:v>50600</c:v>
                </c:pt>
                <c:pt idx="11">
                  <c:v>25</c:v>
                </c:pt>
                <c:pt idx="12">
                  <c:v>209</c:v>
                </c:pt>
                <c:pt idx="13">
                  <c:v>50596</c:v>
                </c:pt>
                <c:pt idx="14">
                  <c:v>90865</c:v>
                </c:pt>
                <c:pt idx="15">
                  <c:v>50</c:v>
                </c:pt>
                <c:pt idx="16">
                  <c:v>1394</c:v>
                </c:pt>
                <c:pt idx="17">
                  <c:v>3692</c:v>
                </c:pt>
                <c:pt idx="18">
                  <c:v>9645</c:v>
                </c:pt>
                <c:pt idx="19">
                  <c:v>5</c:v>
                </c:pt>
                <c:pt idx="20">
                  <c:v>2773</c:v>
                </c:pt>
                <c:pt idx="21">
                  <c:v>5881</c:v>
                </c:pt>
                <c:pt idx="22">
                  <c:v>23469</c:v>
                </c:pt>
                <c:pt idx="23">
                  <c:v>10</c:v>
                </c:pt>
                <c:pt idx="24">
                  <c:v>5392</c:v>
                </c:pt>
                <c:pt idx="25">
                  <c:v>18289</c:v>
                </c:pt>
                <c:pt idx="26">
                  <c:v>60116</c:v>
                </c:pt>
                <c:pt idx="27">
                  <c:v>25</c:v>
                </c:pt>
                <c:pt idx="28">
                  <c:v>37065</c:v>
                </c:pt>
                <c:pt idx="29">
                  <c:v>39660</c:v>
                </c:pt>
                <c:pt idx="30">
                  <c:v>93888</c:v>
                </c:pt>
                <c:pt idx="3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7B-4D19-A934-C1972EBECF1A}"/>
            </c:ext>
          </c:extLst>
        </c:ser>
        <c:ser>
          <c:idx val="11"/>
          <c:order val="11"/>
          <c:tx>
            <c:strRef>
              <c:f>'Primer 2 -merged'!$B$13</c:f>
              <c:strCache>
                <c:ptCount val="1"/>
                <c:pt idx="0">
                  <c:v>Drosophila simulans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'Primer 2 -merged'!$C$1:$AH$1</c:f>
              <c:strCache>
                <c:ptCount val="29"/>
                <c:pt idx="0">
                  <c:v>Pool 1</c:v>
                </c:pt>
                <c:pt idx="4">
                  <c:v>Pool 2</c:v>
                </c:pt>
                <c:pt idx="8">
                  <c:v>Pool 3</c:v>
                </c:pt>
                <c:pt idx="12">
                  <c:v>Pool 4</c:v>
                </c:pt>
                <c:pt idx="16">
                  <c:v>Pool 5</c:v>
                </c:pt>
                <c:pt idx="20">
                  <c:v>Pool 6</c:v>
                </c:pt>
                <c:pt idx="24">
                  <c:v>Pool 7</c:v>
                </c:pt>
                <c:pt idx="28">
                  <c:v>Pool 8</c:v>
                </c:pt>
              </c:strCache>
            </c:strRef>
          </c:cat>
          <c:val>
            <c:numRef>
              <c:f>'Primer 2 -merged'!$C$13:$AH$13</c:f>
              <c:numCache>
                <c:formatCode>General</c:formatCode>
                <c:ptCount val="32"/>
                <c:pt idx="0">
                  <c:v>0</c:v>
                </c:pt>
                <c:pt idx="1">
                  <c:v>655</c:v>
                </c:pt>
                <c:pt idx="2">
                  <c:v>2860</c:v>
                </c:pt>
                <c:pt idx="3">
                  <c:v>1</c:v>
                </c:pt>
                <c:pt idx="4">
                  <c:v>1</c:v>
                </c:pt>
                <c:pt idx="5">
                  <c:v>523</c:v>
                </c:pt>
                <c:pt idx="6">
                  <c:v>2349</c:v>
                </c:pt>
                <c:pt idx="7">
                  <c:v>1</c:v>
                </c:pt>
                <c:pt idx="8">
                  <c:v>36</c:v>
                </c:pt>
                <c:pt idx="9">
                  <c:v>460</c:v>
                </c:pt>
                <c:pt idx="10">
                  <c:v>2999</c:v>
                </c:pt>
                <c:pt idx="11">
                  <c:v>1</c:v>
                </c:pt>
                <c:pt idx="12">
                  <c:v>10</c:v>
                </c:pt>
                <c:pt idx="13">
                  <c:v>682</c:v>
                </c:pt>
                <c:pt idx="14">
                  <c:v>3089</c:v>
                </c:pt>
                <c:pt idx="15">
                  <c:v>1</c:v>
                </c:pt>
                <c:pt idx="16">
                  <c:v>252</c:v>
                </c:pt>
                <c:pt idx="17">
                  <c:v>581</c:v>
                </c:pt>
                <c:pt idx="18">
                  <c:v>3550</c:v>
                </c:pt>
                <c:pt idx="19">
                  <c:v>1</c:v>
                </c:pt>
                <c:pt idx="20">
                  <c:v>457</c:v>
                </c:pt>
                <c:pt idx="21">
                  <c:v>428</c:v>
                </c:pt>
                <c:pt idx="22">
                  <c:v>4299</c:v>
                </c:pt>
                <c:pt idx="23">
                  <c:v>1</c:v>
                </c:pt>
                <c:pt idx="24">
                  <c:v>65</c:v>
                </c:pt>
                <c:pt idx="25">
                  <c:v>481</c:v>
                </c:pt>
                <c:pt idx="26">
                  <c:v>3700</c:v>
                </c:pt>
                <c:pt idx="27">
                  <c:v>1</c:v>
                </c:pt>
                <c:pt idx="28">
                  <c:v>1043</c:v>
                </c:pt>
                <c:pt idx="29">
                  <c:v>594</c:v>
                </c:pt>
                <c:pt idx="30">
                  <c:v>3190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17B-4D19-A934-C1972EBECF1A}"/>
            </c:ext>
          </c:extLst>
        </c:ser>
        <c:ser>
          <c:idx val="12"/>
          <c:order val="12"/>
          <c:tx>
            <c:strRef>
              <c:f>'Primer 2 -merged'!$B$14</c:f>
              <c:strCache>
                <c:ptCount val="1"/>
                <c:pt idx="0">
                  <c:v>Lysiphlebus testaceipes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'Primer 2 -merged'!$C$1:$AH$1</c:f>
              <c:strCache>
                <c:ptCount val="29"/>
                <c:pt idx="0">
                  <c:v>Pool 1</c:v>
                </c:pt>
                <c:pt idx="4">
                  <c:v>Pool 2</c:v>
                </c:pt>
                <c:pt idx="8">
                  <c:v>Pool 3</c:v>
                </c:pt>
                <c:pt idx="12">
                  <c:v>Pool 4</c:v>
                </c:pt>
                <c:pt idx="16">
                  <c:v>Pool 5</c:v>
                </c:pt>
                <c:pt idx="20">
                  <c:v>Pool 6</c:v>
                </c:pt>
                <c:pt idx="24">
                  <c:v>Pool 7</c:v>
                </c:pt>
                <c:pt idx="28">
                  <c:v>Pool 8</c:v>
                </c:pt>
              </c:strCache>
            </c:strRef>
          </c:cat>
          <c:val>
            <c:numRef>
              <c:f>'Primer 2 -merged'!$C$14:$AH$14</c:f>
              <c:numCache>
                <c:formatCode>General</c:formatCode>
                <c:ptCount val="32"/>
                <c:pt idx="0">
                  <c:v>12</c:v>
                </c:pt>
                <c:pt idx="1">
                  <c:v>4999</c:v>
                </c:pt>
                <c:pt idx="2">
                  <c:v>9944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1154</c:v>
                </c:pt>
                <c:pt idx="10">
                  <c:v>3222</c:v>
                </c:pt>
                <c:pt idx="11">
                  <c:v>4</c:v>
                </c:pt>
                <c:pt idx="12">
                  <c:v>26</c:v>
                </c:pt>
                <c:pt idx="13">
                  <c:v>5694</c:v>
                </c:pt>
                <c:pt idx="14">
                  <c:v>10342</c:v>
                </c:pt>
                <c:pt idx="15">
                  <c:v>13</c:v>
                </c:pt>
                <c:pt idx="16">
                  <c:v>1958</c:v>
                </c:pt>
                <c:pt idx="17">
                  <c:v>4669</c:v>
                </c:pt>
                <c:pt idx="18">
                  <c:v>11739</c:v>
                </c:pt>
                <c:pt idx="19">
                  <c:v>14</c:v>
                </c:pt>
                <c:pt idx="20">
                  <c:v>118</c:v>
                </c:pt>
                <c:pt idx="21">
                  <c:v>287</c:v>
                </c:pt>
                <c:pt idx="22">
                  <c:v>1002</c:v>
                </c:pt>
                <c:pt idx="23">
                  <c:v>1</c:v>
                </c:pt>
                <c:pt idx="24">
                  <c:v>21</c:v>
                </c:pt>
                <c:pt idx="25">
                  <c:v>320</c:v>
                </c:pt>
                <c:pt idx="26">
                  <c:v>909</c:v>
                </c:pt>
                <c:pt idx="27">
                  <c:v>1</c:v>
                </c:pt>
                <c:pt idx="28">
                  <c:v>228</c:v>
                </c:pt>
                <c:pt idx="29">
                  <c:v>1663</c:v>
                </c:pt>
                <c:pt idx="30">
                  <c:v>4220</c:v>
                </c:pt>
                <c:pt idx="3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17B-4D19-A934-C1972EBECF1A}"/>
            </c:ext>
          </c:extLst>
        </c:ser>
        <c:ser>
          <c:idx val="13"/>
          <c:order val="13"/>
          <c:tx>
            <c:strRef>
              <c:f>'Primer 2 -merged'!$B$15</c:f>
              <c:strCache>
                <c:ptCount val="1"/>
                <c:pt idx="0">
                  <c:v>Metopolophium dirhodum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'Primer 2 -merged'!$C$1:$AH$1</c:f>
              <c:strCache>
                <c:ptCount val="29"/>
                <c:pt idx="0">
                  <c:v>Pool 1</c:v>
                </c:pt>
                <c:pt idx="4">
                  <c:v>Pool 2</c:v>
                </c:pt>
                <c:pt idx="8">
                  <c:v>Pool 3</c:v>
                </c:pt>
                <c:pt idx="12">
                  <c:v>Pool 4</c:v>
                </c:pt>
                <c:pt idx="16">
                  <c:v>Pool 5</c:v>
                </c:pt>
                <c:pt idx="20">
                  <c:v>Pool 6</c:v>
                </c:pt>
                <c:pt idx="24">
                  <c:v>Pool 7</c:v>
                </c:pt>
                <c:pt idx="28">
                  <c:v>Pool 8</c:v>
                </c:pt>
              </c:strCache>
            </c:strRef>
          </c:cat>
          <c:val>
            <c:numRef>
              <c:f>'Primer 2 -merged'!$C$15:$AH$15</c:f>
              <c:numCache>
                <c:formatCode>General</c:formatCode>
                <c:ptCount val="32"/>
                <c:pt idx="0">
                  <c:v>0</c:v>
                </c:pt>
                <c:pt idx="1">
                  <c:v>121</c:v>
                </c:pt>
                <c:pt idx="2">
                  <c:v>1008</c:v>
                </c:pt>
                <c:pt idx="3">
                  <c:v>1</c:v>
                </c:pt>
                <c:pt idx="4">
                  <c:v>0</c:v>
                </c:pt>
                <c:pt idx="5">
                  <c:v>102</c:v>
                </c:pt>
                <c:pt idx="6">
                  <c:v>732</c:v>
                </c:pt>
                <c:pt idx="7">
                  <c:v>1</c:v>
                </c:pt>
                <c:pt idx="8">
                  <c:v>0</c:v>
                </c:pt>
                <c:pt idx="9">
                  <c:v>103</c:v>
                </c:pt>
                <c:pt idx="10">
                  <c:v>1160</c:v>
                </c:pt>
                <c:pt idx="11">
                  <c:v>1</c:v>
                </c:pt>
                <c:pt idx="12">
                  <c:v>2</c:v>
                </c:pt>
                <c:pt idx="13">
                  <c:v>187</c:v>
                </c:pt>
                <c:pt idx="14">
                  <c:v>1010</c:v>
                </c:pt>
                <c:pt idx="15">
                  <c:v>1</c:v>
                </c:pt>
                <c:pt idx="16">
                  <c:v>481</c:v>
                </c:pt>
                <c:pt idx="17">
                  <c:v>114</c:v>
                </c:pt>
                <c:pt idx="18">
                  <c:v>1178</c:v>
                </c:pt>
                <c:pt idx="19">
                  <c:v>1</c:v>
                </c:pt>
                <c:pt idx="20">
                  <c:v>150</c:v>
                </c:pt>
                <c:pt idx="21">
                  <c:v>108</c:v>
                </c:pt>
                <c:pt idx="22">
                  <c:v>1243</c:v>
                </c:pt>
                <c:pt idx="23">
                  <c:v>1</c:v>
                </c:pt>
                <c:pt idx="24">
                  <c:v>237</c:v>
                </c:pt>
                <c:pt idx="25">
                  <c:v>91</c:v>
                </c:pt>
                <c:pt idx="26">
                  <c:v>1227</c:v>
                </c:pt>
                <c:pt idx="27">
                  <c:v>1</c:v>
                </c:pt>
                <c:pt idx="28">
                  <c:v>4060</c:v>
                </c:pt>
                <c:pt idx="29">
                  <c:v>156</c:v>
                </c:pt>
                <c:pt idx="30">
                  <c:v>1008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17B-4D19-A934-C1972EBECF1A}"/>
            </c:ext>
          </c:extLst>
        </c:ser>
        <c:ser>
          <c:idx val="14"/>
          <c:order val="14"/>
          <c:tx>
            <c:strRef>
              <c:f>'Primer 2 -merged'!$B$16</c:f>
              <c:strCache>
                <c:ptCount val="1"/>
                <c:pt idx="0">
                  <c:v>Psyllid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'Primer 2 -merged'!$C$1:$AH$1</c:f>
              <c:strCache>
                <c:ptCount val="29"/>
                <c:pt idx="0">
                  <c:v>Pool 1</c:v>
                </c:pt>
                <c:pt idx="4">
                  <c:v>Pool 2</c:v>
                </c:pt>
                <c:pt idx="8">
                  <c:v>Pool 3</c:v>
                </c:pt>
                <c:pt idx="12">
                  <c:v>Pool 4</c:v>
                </c:pt>
                <c:pt idx="16">
                  <c:v>Pool 5</c:v>
                </c:pt>
                <c:pt idx="20">
                  <c:v>Pool 6</c:v>
                </c:pt>
                <c:pt idx="24">
                  <c:v>Pool 7</c:v>
                </c:pt>
                <c:pt idx="28">
                  <c:v>Pool 8</c:v>
                </c:pt>
              </c:strCache>
            </c:strRef>
          </c:cat>
          <c:val>
            <c:numRef>
              <c:f>'Primer 2 -merged'!$C$16:$AH$16</c:f>
              <c:numCache>
                <c:formatCode>General</c:formatCode>
                <c:ptCount val="32"/>
                <c:pt idx="0">
                  <c:v>167</c:v>
                </c:pt>
                <c:pt idx="1">
                  <c:v>10751</c:v>
                </c:pt>
                <c:pt idx="2">
                  <c:v>3664</c:v>
                </c:pt>
                <c:pt idx="3">
                  <c:v>1</c:v>
                </c:pt>
                <c:pt idx="4">
                  <c:v>0</c:v>
                </c:pt>
                <c:pt idx="5">
                  <c:v>9032</c:v>
                </c:pt>
                <c:pt idx="6">
                  <c:v>2880</c:v>
                </c:pt>
                <c:pt idx="7">
                  <c:v>1</c:v>
                </c:pt>
                <c:pt idx="8">
                  <c:v>57</c:v>
                </c:pt>
                <c:pt idx="9">
                  <c:v>8164</c:v>
                </c:pt>
                <c:pt idx="10">
                  <c:v>4121</c:v>
                </c:pt>
                <c:pt idx="11">
                  <c:v>1</c:v>
                </c:pt>
                <c:pt idx="12">
                  <c:v>57</c:v>
                </c:pt>
                <c:pt idx="13">
                  <c:v>13181</c:v>
                </c:pt>
                <c:pt idx="14">
                  <c:v>4288</c:v>
                </c:pt>
                <c:pt idx="15">
                  <c:v>1</c:v>
                </c:pt>
                <c:pt idx="16">
                  <c:v>12131</c:v>
                </c:pt>
                <c:pt idx="17">
                  <c:v>10523</c:v>
                </c:pt>
                <c:pt idx="18">
                  <c:v>5696</c:v>
                </c:pt>
                <c:pt idx="19">
                  <c:v>1</c:v>
                </c:pt>
                <c:pt idx="20">
                  <c:v>25149</c:v>
                </c:pt>
                <c:pt idx="21">
                  <c:v>8444</c:v>
                </c:pt>
                <c:pt idx="22">
                  <c:v>5550</c:v>
                </c:pt>
                <c:pt idx="23">
                  <c:v>1</c:v>
                </c:pt>
                <c:pt idx="24">
                  <c:v>18393</c:v>
                </c:pt>
                <c:pt idx="25">
                  <c:v>9265</c:v>
                </c:pt>
                <c:pt idx="26">
                  <c:v>4810</c:v>
                </c:pt>
                <c:pt idx="27">
                  <c:v>1</c:v>
                </c:pt>
                <c:pt idx="28">
                  <c:v>31069</c:v>
                </c:pt>
                <c:pt idx="29">
                  <c:v>10452</c:v>
                </c:pt>
                <c:pt idx="30">
                  <c:v>4272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17B-4D19-A934-C1972EBECF1A}"/>
            </c:ext>
          </c:extLst>
        </c:ser>
        <c:ser>
          <c:idx val="15"/>
          <c:order val="15"/>
          <c:tx>
            <c:strRef>
              <c:f>'Primer 2 -merged'!$B$17</c:f>
              <c:strCache>
                <c:ptCount val="1"/>
                <c:pt idx="0">
                  <c:v>Rhopalosiphum padi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'Primer 2 -merged'!$C$1:$AH$1</c:f>
              <c:strCache>
                <c:ptCount val="29"/>
                <c:pt idx="0">
                  <c:v>Pool 1</c:v>
                </c:pt>
                <c:pt idx="4">
                  <c:v>Pool 2</c:v>
                </c:pt>
                <c:pt idx="8">
                  <c:v>Pool 3</c:v>
                </c:pt>
                <c:pt idx="12">
                  <c:v>Pool 4</c:v>
                </c:pt>
                <c:pt idx="16">
                  <c:v>Pool 5</c:v>
                </c:pt>
                <c:pt idx="20">
                  <c:v>Pool 6</c:v>
                </c:pt>
                <c:pt idx="24">
                  <c:v>Pool 7</c:v>
                </c:pt>
                <c:pt idx="28">
                  <c:v>Pool 8</c:v>
                </c:pt>
              </c:strCache>
            </c:strRef>
          </c:cat>
          <c:val>
            <c:numRef>
              <c:f>'Primer 2 -merged'!$C$17:$AH$17</c:f>
              <c:numCache>
                <c:formatCode>General</c:formatCode>
                <c:ptCount val="32"/>
                <c:pt idx="0">
                  <c:v>0</c:v>
                </c:pt>
                <c:pt idx="1">
                  <c:v>693</c:v>
                </c:pt>
                <c:pt idx="2">
                  <c:v>1648</c:v>
                </c:pt>
                <c:pt idx="3">
                  <c:v>1</c:v>
                </c:pt>
                <c:pt idx="4">
                  <c:v>0</c:v>
                </c:pt>
                <c:pt idx="5">
                  <c:v>604</c:v>
                </c:pt>
                <c:pt idx="6">
                  <c:v>1279</c:v>
                </c:pt>
                <c:pt idx="7">
                  <c:v>1</c:v>
                </c:pt>
                <c:pt idx="8">
                  <c:v>29</c:v>
                </c:pt>
                <c:pt idx="9">
                  <c:v>502</c:v>
                </c:pt>
                <c:pt idx="10">
                  <c:v>1885</c:v>
                </c:pt>
                <c:pt idx="11">
                  <c:v>1</c:v>
                </c:pt>
                <c:pt idx="12">
                  <c:v>5</c:v>
                </c:pt>
                <c:pt idx="13">
                  <c:v>817</c:v>
                </c:pt>
                <c:pt idx="14">
                  <c:v>1900</c:v>
                </c:pt>
                <c:pt idx="15">
                  <c:v>1</c:v>
                </c:pt>
                <c:pt idx="16">
                  <c:v>5620</c:v>
                </c:pt>
                <c:pt idx="17">
                  <c:v>522</c:v>
                </c:pt>
                <c:pt idx="18">
                  <c:v>1942</c:v>
                </c:pt>
                <c:pt idx="19">
                  <c:v>1</c:v>
                </c:pt>
                <c:pt idx="20">
                  <c:v>4746</c:v>
                </c:pt>
                <c:pt idx="21">
                  <c:v>396</c:v>
                </c:pt>
                <c:pt idx="22">
                  <c:v>2446</c:v>
                </c:pt>
                <c:pt idx="23">
                  <c:v>1</c:v>
                </c:pt>
                <c:pt idx="24">
                  <c:v>782</c:v>
                </c:pt>
                <c:pt idx="25">
                  <c:v>397</c:v>
                </c:pt>
                <c:pt idx="26">
                  <c:v>2199</c:v>
                </c:pt>
                <c:pt idx="27">
                  <c:v>1</c:v>
                </c:pt>
                <c:pt idx="28">
                  <c:v>6826</c:v>
                </c:pt>
                <c:pt idx="29">
                  <c:v>576</c:v>
                </c:pt>
                <c:pt idx="30">
                  <c:v>1690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17B-4D19-A934-C1972EBECF1A}"/>
            </c:ext>
          </c:extLst>
        </c:ser>
        <c:ser>
          <c:idx val="16"/>
          <c:order val="16"/>
          <c:tx>
            <c:strRef>
              <c:f>'Primer 2 -merged'!$B$18</c:f>
              <c:strCache>
                <c:ptCount val="1"/>
                <c:pt idx="0">
                  <c:v>Scaptodrosophila brevittata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'Primer 2 -merged'!$C$1:$AH$1</c:f>
              <c:strCache>
                <c:ptCount val="29"/>
                <c:pt idx="0">
                  <c:v>Pool 1</c:v>
                </c:pt>
                <c:pt idx="4">
                  <c:v>Pool 2</c:v>
                </c:pt>
                <c:pt idx="8">
                  <c:v>Pool 3</c:v>
                </c:pt>
                <c:pt idx="12">
                  <c:v>Pool 4</c:v>
                </c:pt>
                <c:pt idx="16">
                  <c:v>Pool 5</c:v>
                </c:pt>
                <c:pt idx="20">
                  <c:v>Pool 6</c:v>
                </c:pt>
                <c:pt idx="24">
                  <c:v>Pool 7</c:v>
                </c:pt>
                <c:pt idx="28">
                  <c:v>Pool 8</c:v>
                </c:pt>
              </c:strCache>
            </c:strRef>
          </c:cat>
          <c:val>
            <c:numRef>
              <c:f>'Primer 2 -merged'!$C$18:$AH$18</c:f>
              <c:numCache>
                <c:formatCode>General</c:formatCode>
                <c:ptCount val="32"/>
                <c:pt idx="0">
                  <c:v>0</c:v>
                </c:pt>
                <c:pt idx="1">
                  <c:v>1050</c:v>
                </c:pt>
                <c:pt idx="2">
                  <c:v>1413</c:v>
                </c:pt>
                <c:pt idx="3">
                  <c:v>1</c:v>
                </c:pt>
                <c:pt idx="4">
                  <c:v>0</c:v>
                </c:pt>
                <c:pt idx="5">
                  <c:v>897</c:v>
                </c:pt>
                <c:pt idx="6">
                  <c:v>1074</c:v>
                </c:pt>
                <c:pt idx="7">
                  <c:v>1</c:v>
                </c:pt>
                <c:pt idx="8">
                  <c:v>0</c:v>
                </c:pt>
                <c:pt idx="9">
                  <c:v>767</c:v>
                </c:pt>
                <c:pt idx="10">
                  <c:v>1902</c:v>
                </c:pt>
                <c:pt idx="11">
                  <c:v>1</c:v>
                </c:pt>
                <c:pt idx="12">
                  <c:v>0</c:v>
                </c:pt>
                <c:pt idx="13">
                  <c:v>1290</c:v>
                </c:pt>
                <c:pt idx="14">
                  <c:v>1691</c:v>
                </c:pt>
                <c:pt idx="15">
                  <c:v>1</c:v>
                </c:pt>
                <c:pt idx="16">
                  <c:v>294</c:v>
                </c:pt>
                <c:pt idx="17">
                  <c:v>1017</c:v>
                </c:pt>
                <c:pt idx="18">
                  <c:v>1828</c:v>
                </c:pt>
                <c:pt idx="19">
                  <c:v>1</c:v>
                </c:pt>
                <c:pt idx="20">
                  <c:v>732</c:v>
                </c:pt>
                <c:pt idx="21">
                  <c:v>1120</c:v>
                </c:pt>
                <c:pt idx="22">
                  <c:v>2157</c:v>
                </c:pt>
                <c:pt idx="23">
                  <c:v>1</c:v>
                </c:pt>
                <c:pt idx="24">
                  <c:v>25</c:v>
                </c:pt>
                <c:pt idx="25">
                  <c:v>935</c:v>
                </c:pt>
                <c:pt idx="26">
                  <c:v>1739</c:v>
                </c:pt>
                <c:pt idx="27">
                  <c:v>1</c:v>
                </c:pt>
                <c:pt idx="28">
                  <c:v>262</c:v>
                </c:pt>
                <c:pt idx="29">
                  <c:v>1001</c:v>
                </c:pt>
                <c:pt idx="30">
                  <c:v>1587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17B-4D19-A934-C1972EBEC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6386544"/>
        <c:axId val="736387200"/>
      </c:barChart>
      <c:catAx>
        <c:axId val="73638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87200"/>
        <c:crosses val="autoZero"/>
        <c:auto val="1"/>
        <c:lblAlgn val="ctr"/>
        <c:lblOffset val="100"/>
        <c:noMultiLvlLbl val="0"/>
      </c:catAx>
      <c:valAx>
        <c:axId val="73638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8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primer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'primer 2 analysis'!$C$167</c:f>
              <c:strCache>
                <c:ptCount val="1"/>
                <c:pt idx="0">
                  <c:v>Insects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'primer 2 analysis'!$B$168:$B$183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2 analysis'!$C$168:$C$183</c:f>
              <c:numCache>
                <c:formatCode>General</c:formatCode>
                <c:ptCount val="16"/>
                <c:pt idx="0">
                  <c:v>13.601022968288706</c:v>
                </c:pt>
                <c:pt idx="1">
                  <c:v>41.796881205390882</c:v>
                </c:pt>
                <c:pt idx="2">
                  <c:v>-14.648896679510949</c:v>
                </c:pt>
                <c:pt idx="3">
                  <c:v>2.8085150017930953</c:v>
                </c:pt>
                <c:pt idx="4">
                  <c:v>-0.20911856630051373</c:v>
                </c:pt>
                <c:pt idx="5">
                  <c:v>-18.961075813592011</c:v>
                </c:pt>
                <c:pt idx="6">
                  <c:v>-0.70782490922119579</c:v>
                </c:pt>
                <c:pt idx="7">
                  <c:v>-0.81747918937191089</c:v>
                </c:pt>
                <c:pt idx="8">
                  <c:v>-0.41133138252529683</c:v>
                </c:pt>
                <c:pt idx="9">
                  <c:v>-17.095575715295361</c:v>
                </c:pt>
                <c:pt idx="10">
                  <c:v>-0.61709447920654692</c:v>
                </c:pt>
                <c:pt idx="11">
                  <c:v>-5.9089219789915388</c:v>
                </c:pt>
                <c:pt idx="12">
                  <c:v>-0.55805278039964668</c:v>
                </c:pt>
                <c:pt idx="13">
                  <c:v>2.3175784140936688</c:v>
                </c:pt>
                <c:pt idx="14">
                  <c:v>0.33666166010637655</c:v>
                </c:pt>
                <c:pt idx="15">
                  <c:v>-0.9252877552577593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4-4E87-965E-90F781CF0258}"/>
            </c:ext>
          </c:extLst>
        </c:ser>
        <c:ser>
          <c:idx val="1"/>
          <c:order val="1"/>
          <c:tx>
            <c:strRef>
              <c:f>'primer 2 analysis'!$D$167</c:f>
              <c:strCache>
                <c:ptCount val="1"/>
                <c:pt idx="0">
                  <c:v>DNA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'primer 2 analysis'!$B$168:$B$183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2 analysis'!$D$168:$D$183</c:f>
              <c:numCache>
                <c:formatCode>General</c:formatCode>
                <c:ptCount val="16"/>
                <c:pt idx="0">
                  <c:v>8.0280615929478039</c:v>
                </c:pt>
                <c:pt idx="1">
                  <c:v>13.067894070159426</c:v>
                </c:pt>
                <c:pt idx="2">
                  <c:v>-2.7270742041287734</c:v>
                </c:pt>
                <c:pt idx="3">
                  <c:v>-2.4864434277425747E-2</c:v>
                </c:pt>
                <c:pt idx="4">
                  <c:v>-4.7489268649756264E-2</c:v>
                </c:pt>
                <c:pt idx="5">
                  <c:v>-9.5635330036684891</c:v>
                </c:pt>
                <c:pt idx="6">
                  <c:v>3.9112168812745405</c:v>
                </c:pt>
                <c:pt idx="7">
                  <c:v>-0.97090147622203848</c:v>
                </c:pt>
                <c:pt idx="8">
                  <c:v>-0.29545437891536297</c:v>
                </c:pt>
                <c:pt idx="9">
                  <c:v>-9.9583940474172241</c:v>
                </c:pt>
                <c:pt idx="10">
                  <c:v>-0.61867639064780156</c:v>
                </c:pt>
                <c:pt idx="11">
                  <c:v>-4.8210800677788717</c:v>
                </c:pt>
                <c:pt idx="12">
                  <c:v>-0.91263475059456334</c:v>
                </c:pt>
                <c:pt idx="13">
                  <c:v>5.8468492283207079</c:v>
                </c:pt>
                <c:pt idx="14">
                  <c:v>-0.60959825277160251</c:v>
                </c:pt>
                <c:pt idx="15">
                  <c:v>-0.3043214976305722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14-4E87-965E-90F781CF0258}"/>
            </c:ext>
          </c:extLst>
        </c:ser>
        <c:ser>
          <c:idx val="2"/>
          <c:order val="2"/>
          <c:tx>
            <c:strRef>
              <c:f>'primer 2 analysis'!$E$167</c:f>
              <c:strCache>
                <c:ptCount val="1"/>
                <c:pt idx="0">
                  <c:v>PCR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'primer 2 analysis'!$B$168:$B$183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2 analysis'!$E$168:$E$183</c:f>
              <c:numCache>
                <c:formatCode>General</c:formatCode>
                <c:ptCount val="16"/>
                <c:pt idx="0">
                  <c:v>-5.0140398249901505E-3</c:v>
                </c:pt>
                <c:pt idx="1">
                  <c:v>5.6378246754622802E-2</c:v>
                </c:pt>
                <c:pt idx="2">
                  <c:v>2.5627428262484107</c:v>
                </c:pt>
                <c:pt idx="3">
                  <c:v>0.26419691452913857</c:v>
                </c:pt>
                <c:pt idx="4">
                  <c:v>-6.2867071591526658E-2</c:v>
                </c:pt>
                <c:pt idx="5">
                  <c:v>-3.6077043119140906</c:v>
                </c:pt>
                <c:pt idx="6">
                  <c:v>-0.12579658013675327</c:v>
                </c:pt>
                <c:pt idx="7">
                  <c:v>-0.48820431262109043</c:v>
                </c:pt>
                <c:pt idx="8">
                  <c:v>2.3416539013157923E-2</c:v>
                </c:pt>
                <c:pt idx="9">
                  <c:v>2.4503740133102898</c:v>
                </c:pt>
                <c:pt idx="10">
                  <c:v>0.92439438513726457</c:v>
                </c:pt>
                <c:pt idx="11">
                  <c:v>-3.3177683347597791</c:v>
                </c:pt>
                <c:pt idx="12">
                  <c:v>-0.36340981412978968</c:v>
                </c:pt>
                <c:pt idx="13">
                  <c:v>1.5950472096450945</c:v>
                </c:pt>
                <c:pt idx="14">
                  <c:v>0.10645988066346801</c:v>
                </c:pt>
                <c:pt idx="15">
                  <c:v>-1.2245550323428476E-2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14-4E87-965E-90F781CF0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5576816"/>
        <c:axId val="651136672"/>
      </c:barChart>
      <c:catAx>
        <c:axId val="99557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36672"/>
        <c:crosses val="autoZero"/>
        <c:auto val="1"/>
        <c:lblAlgn val="ctr"/>
        <c:lblOffset val="100"/>
        <c:noMultiLvlLbl val="0"/>
      </c:catAx>
      <c:valAx>
        <c:axId val="6511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57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Pool1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'primer 2 analysis'!$C$23</c:f>
              <c:strCache>
                <c:ptCount val="1"/>
                <c:pt idx="0">
                  <c:v>Insects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'primer 2 analysis'!$B$24:$B$39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2 analysis'!$C$24:$C$39</c:f>
              <c:numCache>
                <c:formatCode>General</c:formatCode>
                <c:ptCount val="16"/>
                <c:pt idx="0">
                  <c:v>62.782532402699665</c:v>
                </c:pt>
                <c:pt idx="1">
                  <c:v>12.700912878761676</c:v>
                </c:pt>
                <c:pt idx="2">
                  <c:v>-34.786901953731181</c:v>
                </c:pt>
                <c:pt idx="3">
                  <c:v>1.2788534482559841</c:v>
                </c:pt>
                <c:pt idx="4">
                  <c:v>0</c:v>
                </c:pt>
                <c:pt idx="5">
                  <c:v>-19.385991611384352</c:v>
                </c:pt>
                <c:pt idx="6">
                  <c:v>-0.96310669313761432</c:v>
                </c:pt>
                <c:pt idx="7">
                  <c:v>-0.89623757444954033</c:v>
                </c:pt>
                <c:pt idx="8">
                  <c:v>-0.93774254466972418</c:v>
                </c:pt>
                <c:pt idx="9">
                  <c:v>-4.4535178921009129</c:v>
                </c:pt>
                <c:pt idx="10">
                  <c:v>-0.85796076857981518</c:v>
                </c:pt>
                <c:pt idx="11">
                  <c:v>-13.591176043331188</c:v>
                </c:pt>
                <c:pt idx="12">
                  <c:v>-0.98040043072935756</c:v>
                </c:pt>
                <c:pt idx="13">
                  <c:v>1.8087335680669983</c:v>
                </c:pt>
                <c:pt idx="14">
                  <c:v>-0.73114002624036456</c:v>
                </c:pt>
                <c:pt idx="15">
                  <c:v>-0.98685675943027507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A-4DDC-A996-969987CC3194}"/>
            </c:ext>
          </c:extLst>
        </c:ser>
        <c:ser>
          <c:idx val="1"/>
          <c:order val="1"/>
          <c:tx>
            <c:strRef>
              <c:f>'primer 2 analysis'!$D$23</c:f>
              <c:strCache>
                <c:ptCount val="1"/>
                <c:pt idx="0">
                  <c:v>DNA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'primer 2 analysis'!$B$24:$B$39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2 analysis'!$D$24:$D$39</c:f>
              <c:numCache>
                <c:formatCode>General</c:formatCode>
                <c:ptCount val="16"/>
                <c:pt idx="0">
                  <c:v>8.4100223258692726</c:v>
                </c:pt>
                <c:pt idx="1">
                  <c:v>10.306962281806996</c:v>
                </c:pt>
                <c:pt idx="2">
                  <c:v>-6.1960697628152719</c:v>
                </c:pt>
                <c:pt idx="3">
                  <c:v>-0.13054370491537542</c:v>
                </c:pt>
                <c:pt idx="4">
                  <c:v>0</c:v>
                </c:pt>
                <c:pt idx="5">
                  <c:v>-7.9704458542408103</c:v>
                </c:pt>
                <c:pt idx="6">
                  <c:v>4.3265250484463991</c:v>
                </c:pt>
                <c:pt idx="7">
                  <c:v>-0.97200055998880019</c:v>
                </c:pt>
                <c:pt idx="8">
                  <c:v>-0.17549017440703824</c:v>
                </c:pt>
                <c:pt idx="9">
                  <c:v>-2.060058798824024</c:v>
                </c:pt>
                <c:pt idx="10">
                  <c:v>-0.51737807349116172</c:v>
                </c:pt>
                <c:pt idx="11">
                  <c:v>-10.316599983789798</c:v>
                </c:pt>
                <c:pt idx="12">
                  <c:v>-0.91084388838539021</c:v>
                </c:pt>
                <c:pt idx="13">
                  <c:v>6.9216310410633897</c:v>
                </c:pt>
                <c:pt idx="14">
                  <c:v>-0.48937863347996197</c:v>
                </c:pt>
                <c:pt idx="15">
                  <c:v>-0.22633126284842731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A-4DDC-A996-969987CC3194}"/>
            </c:ext>
          </c:extLst>
        </c:ser>
        <c:ser>
          <c:idx val="2"/>
          <c:order val="2"/>
          <c:tx>
            <c:strRef>
              <c:f>'primer 2 analysis'!$E$23</c:f>
              <c:strCache>
                <c:ptCount val="1"/>
                <c:pt idx="0">
                  <c:v>PCR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'primer 2 analysis'!$B$24:$B$39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2 analysis'!$E$24:$E$39</c:f>
              <c:numCache>
                <c:formatCode>General</c:formatCode>
                <c:ptCount val="16"/>
                <c:pt idx="0">
                  <c:v>0.33430301591071004</c:v>
                </c:pt>
                <c:pt idx="1">
                  <c:v>0.63657682260745607</c:v>
                </c:pt>
                <c:pt idx="2">
                  <c:v>5.317383044407503</c:v>
                </c:pt>
                <c:pt idx="3">
                  <c:v>0.39663975302778437</c:v>
                </c:pt>
                <c:pt idx="4">
                  <c:v>0</c:v>
                </c:pt>
                <c:pt idx="5">
                  <c:v>-3.1301947280930897</c:v>
                </c:pt>
                <c:pt idx="6">
                  <c:v>-0.10724887200189977</c:v>
                </c:pt>
                <c:pt idx="7">
                  <c:v>-0.4159641415340774</c:v>
                </c:pt>
                <c:pt idx="8">
                  <c:v>0.21630847779624793</c:v>
                </c:pt>
                <c:pt idx="9">
                  <c:v>0.51160650676798836</c:v>
                </c:pt>
                <c:pt idx="10">
                  <c:v>1.1224174780337213</c:v>
                </c:pt>
                <c:pt idx="11">
                  <c:v>-6.6205176917596757</c:v>
                </c:pt>
                <c:pt idx="12">
                  <c:v>-0.25195915459510804</c:v>
                </c:pt>
                <c:pt idx="13">
                  <c:v>1.7190691047257183</c:v>
                </c:pt>
                <c:pt idx="14">
                  <c:v>0.22298741391593446</c:v>
                </c:pt>
                <c:pt idx="15">
                  <c:v>4.8592970790786047E-2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6A-4DDC-A996-969987CC3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866880"/>
        <c:axId val="764078016"/>
      </c:lineChart>
      <c:catAx>
        <c:axId val="65986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78016"/>
        <c:crosses val="autoZero"/>
        <c:auto val="1"/>
        <c:lblAlgn val="ctr"/>
        <c:lblOffset val="100"/>
        <c:noMultiLvlLbl val="0"/>
      </c:catAx>
      <c:valAx>
        <c:axId val="7640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6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Pool2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'primer 2 analysis'!$C$41</c:f>
              <c:strCache>
                <c:ptCount val="1"/>
                <c:pt idx="0">
                  <c:v>Insects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'primer 2 analysis'!$B$42:$B$57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2 analysis'!$C$42:$C$57</c:f>
              <c:numCache>
                <c:formatCode>General</c:formatCode>
                <c:ptCount val="16"/>
                <c:pt idx="0">
                  <c:v>1.7791775331889375</c:v>
                </c:pt>
                <c:pt idx="1">
                  <c:v>61.732381499653748</c:v>
                </c:pt>
                <c:pt idx="2">
                  <c:v>-4.9235291517482205</c:v>
                </c:pt>
                <c:pt idx="3">
                  <c:v>-0.77854395968704415</c:v>
                </c:pt>
                <c:pt idx="4">
                  <c:v>0</c:v>
                </c:pt>
                <c:pt idx="5">
                  <c:v>-43.923588088818164</c:v>
                </c:pt>
                <c:pt idx="6">
                  <c:v>0.89718428148344609</c:v>
                </c:pt>
                <c:pt idx="7">
                  <c:v>-0.96994209432878042</c:v>
                </c:pt>
                <c:pt idx="8">
                  <c:v>-0.8548674652639644</c:v>
                </c:pt>
                <c:pt idx="9">
                  <c:v>-9.7144498961234138</c:v>
                </c:pt>
                <c:pt idx="10">
                  <c:v>-0.67216254843890433</c:v>
                </c:pt>
                <c:pt idx="11">
                  <c:v>0</c:v>
                </c:pt>
                <c:pt idx="12">
                  <c:v>-0.93870544725868954</c:v>
                </c:pt>
                <c:pt idx="13">
                  <c:v>0.12908691744389933</c:v>
                </c:pt>
                <c:pt idx="14">
                  <c:v>-0.81729508317493993</c:v>
                </c:pt>
                <c:pt idx="15">
                  <c:v>-0.94474649692790524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6-4E07-AEAC-67FC5D5D08E1}"/>
            </c:ext>
          </c:extLst>
        </c:ser>
        <c:ser>
          <c:idx val="1"/>
          <c:order val="1"/>
          <c:tx>
            <c:strRef>
              <c:f>'primer 2 analysis'!$D$41</c:f>
              <c:strCache>
                <c:ptCount val="1"/>
                <c:pt idx="0">
                  <c:v>DNA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'primer 2 analysis'!$B$42:$B$57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2 analysis'!$D$42:$D$57</c:f>
              <c:numCache>
                <c:formatCode>General</c:formatCode>
                <c:ptCount val="16"/>
                <c:pt idx="0">
                  <c:v>6.501348799568385</c:v>
                </c:pt>
                <c:pt idx="1">
                  <c:v>21.009576476935528</c:v>
                </c:pt>
                <c:pt idx="2">
                  <c:v>-1.5592123010520638</c:v>
                </c:pt>
                <c:pt idx="3">
                  <c:v>-0.12395468033450227</c:v>
                </c:pt>
                <c:pt idx="4">
                  <c:v>0</c:v>
                </c:pt>
                <c:pt idx="5">
                  <c:v>-25.20501753439439</c:v>
                </c:pt>
                <c:pt idx="6">
                  <c:v>3.3350418127866197</c:v>
                </c:pt>
                <c:pt idx="7">
                  <c:v>-0.9527920151065552</c:v>
                </c:pt>
                <c:pt idx="8">
                  <c:v>-0.38697059616940915</c:v>
                </c:pt>
                <c:pt idx="9">
                  <c:v>-5.1429727542487189</c:v>
                </c:pt>
                <c:pt idx="10">
                  <c:v>-0.64728891286754786</c:v>
                </c:pt>
                <c:pt idx="11">
                  <c:v>0</c:v>
                </c:pt>
                <c:pt idx="12">
                  <c:v>-0.93121122201240891</c:v>
                </c:pt>
                <c:pt idx="13">
                  <c:v>5.091178850822768</c:v>
                </c:pt>
                <c:pt idx="14">
                  <c:v>-0.59266253034799032</c:v>
                </c:pt>
                <c:pt idx="15">
                  <c:v>-0.39506339357971398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6-4E07-AEAC-67FC5D5D08E1}"/>
            </c:ext>
          </c:extLst>
        </c:ser>
        <c:ser>
          <c:idx val="2"/>
          <c:order val="2"/>
          <c:tx>
            <c:strRef>
              <c:f>'primer 2 analysis'!$E$41</c:f>
              <c:strCache>
                <c:ptCount val="1"/>
                <c:pt idx="0">
                  <c:v>PCR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'primer 2 analysis'!$B$42:$B$57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2 analysis'!$E$42:$E$57</c:f>
              <c:numCache>
                <c:formatCode>General</c:formatCode>
                <c:ptCount val="16"/>
                <c:pt idx="0">
                  <c:v>6.8803099000748422E-2</c:v>
                </c:pt>
                <c:pt idx="1">
                  <c:v>3.4130827133864505</c:v>
                </c:pt>
                <c:pt idx="2">
                  <c:v>1.1354932429458116</c:v>
                </c:pt>
                <c:pt idx="3">
                  <c:v>0.47378615134040591</c:v>
                </c:pt>
                <c:pt idx="4">
                  <c:v>0</c:v>
                </c:pt>
                <c:pt idx="5">
                  <c:v>-8.2224765594048517</c:v>
                </c:pt>
                <c:pt idx="6">
                  <c:v>-0.10463529515340926</c:v>
                </c:pt>
                <c:pt idx="7">
                  <c:v>-0.43302372672447942</c:v>
                </c:pt>
                <c:pt idx="8">
                  <c:v>-4.3887837302460632E-2</c:v>
                </c:pt>
                <c:pt idx="9">
                  <c:v>1.3932297398424087</c:v>
                </c:pt>
                <c:pt idx="10">
                  <c:v>1.06805476075186</c:v>
                </c:pt>
                <c:pt idx="11">
                  <c:v>0</c:v>
                </c:pt>
                <c:pt idx="12">
                  <c:v>-0.35554870801602317</c:v>
                </c:pt>
                <c:pt idx="13">
                  <c:v>1.5355460668222036</c:v>
                </c:pt>
                <c:pt idx="14">
                  <c:v>0.12602896509222175</c:v>
                </c:pt>
                <c:pt idx="15">
                  <c:v>-5.4452612580886482E-2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6-4E07-AEAC-67FC5D5D0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163776"/>
        <c:axId val="752290912"/>
      </c:lineChart>
      <c:catAx>
        <c:axId val="112316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90912"/>
        <c:crosses val="autoZero"/>
        <c:auto val="1"/>
        <c:lblAlgn val="ctr"/>
        <c:lblOffset val="100"/>
        <c:noMultiLvlLbl val="0"/>
      </c:catAx>
      <c:valAx>
        <c:axId val="7522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16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Pool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'primer 2 analysis'!$C$59</c:f>
              <c:strCache>
                <c:ptCount val="1"/>
                <c:pt idx="0">
                  <c:v>Insects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'primer 2 analysis'!$B$60:$B$75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2 analysis'!$C$60:$C$75</c:f>
              <c:numCache>
                <c:formatCode>General</c:formatCode>
                <c:ptCount val="16"/>
                <c:pt idx="0">
                  <c:v>13.672048474113771</c:v>
                </c:pt>
                <c:pt idx="1">
                  <c:v>27.11274735214695</c:v>
                </c:pt>
                <c:pt idx="2">
                  <c:v>-5.4398681419328714</c:v>
                </c:pt>
                <c:pt idx="3">
                  <c:v>0.17779077182763828</c:v>
                </c:pt>
                <c:pt idx="4">
                  <c:v>0</c:v>
                </c:pt>
                <c:pt idx="5">
                  <c:v>-4.7409390156439528</c:v>
                </c:pt>
                <c:pt idx="6">
                  <c:v>-0.98429359992582033</c:v>
                </c:pt>
                <c:pt idx="7">
                  <c:v>-0.96707332996497286</c:v>
                </c:pt>
                <c:pt idx="8">
                  <c:v>-0.9326327900432777</c:v>
                </c:pt>
                <c:pt idx="9">
                  <c:v>-22.800157820935684</c:v>
                </c:pt>
                <c:pt idx="10">
                  <c:v>-0.19518892150016942</c:v>
                </c:pt>
                <c:pt idx="11">
                  <c:v>-3.8900551994807424</c:v>
                </c:pt>
                <c:pt idx="12">
                  <c:v>-0.93301125751494474</c:v>
                </c:pt>
                <c:pt idx="13">
                  <c:v>-0.42889258525452889</c:v>
                </c:pt>
                <c:pt idx="14">
                  <c:v>1.3173563290169119</c:v>
                </c:pt>
                <c:pt idx="15">
                  <c:v>-0.96783026490830681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D-4107-825A-AC2CBB405645}"/>
            </c:ext>
          </c:extLst>
        </c:ser>
        <c:ser>
          <c:idx val="1"/>
          <c:order val="1"/>
          <c:tx>
            <c:strRef>
              <c:f>'primer 2 analysis'!$D$59</c:f>
              <c:strCache>
                <c:ptCount val="1"/>
                <c:pt idx="0">
                  <c:v>DNA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'primer 2 analysis'!$B$60:$B$75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2 analysis'!$D$60:$D$75</c:f>
              <c:numCache>
                <c:formatCode>General</c:formatCode>
                <c:ptCount val="16"/>
                <c:pt idx="0">
                  <c:v>4.987176436855238</c:v>
                </c:pt>
                <c:pt idx="1">
                  <c:v>16.497678703246155</c:v>
                </c:pt>
                <c:pt idx="2">
                  <c:v>-2.6135300182409393</c:v>
                </c:pt>
                <c:pt idx="3">
                  <c:v>-0.37468352885911776</c:v>
                </c:pt>
                <c:pt idx="4">
                  <c:v>0</c:v>
                </c:pt>
                <c:pt idx="5">
                  <c:v>-2.8903957490681265</c:v>
                </c:pt>
                <c:pt idx="6">
                  <c:v>2.7189553249510423</c:v>
                </c:pt>
                <c:pt idx="7">
                  <c:v>-0.98291818420298083</c:v>
                </c:pt>
                <c:pt idx="8">
                  <c:v>-0.48815559093931687</c:v>
                </c:pt>
                <c:pt idx="9">
                  <c:v>-14.656350470054967</c:v>
                </c:pt>
                <c:pt idx="10">
                  <c:v>-0.71937016904896989</c:v>
                </c:pt>
                <c:pt idx="11">
                  <c:v>-3.2959851632228507</c:v>
                </c:pt>
                <c:pt idx="12">
                  <c:v>-0.93716332046096495</c:v>
                </c:pt>
                <c:pt idx="13">
                  <c:v>3.9805694345308908</c:v>
                </c:pt>
                <c:pt idx="14">
                  <c:v>-0.69374744535344102</c:v>
                </c:pt>
                <c:pt idx="15">
                  <c:v>-0.53208026013165199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D-4107-825A-AC2CBB405645}"/>
            </c:ext>
          </c:extLst>
        </c:ser>
        <c:ser>
          <c:idx val="2"/>
          <c:order val="2"/>
          <c:tx>
            <c:strRef>
              <c:f>'primer 2 analysis'!$E$59</c:f>
              <c:strCache>
                <c:ptCount val="1"/>
                <c:pt idx="0">
                  <c:v>PCR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'primer 2 analysis'!$B$60:$B$75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2 analysis'!$E$60:$E$75</c:f>
              <c:numCache>
                <c:formatCode>General</c:formatCode>
                <c:ptCount val="16"/>
                <c:pt idx="0">
                  <c:v>-1.6395327446651939E-2</c:v>
                </c:pt>
                <c:pt idx="1">
                  <c:v>-2.8594094922737305</c:v>
                </c:pt>
                <c:pt idx="2">
                  <c:v>0.77485743193524603</c:v>
                </c:pt>
                <c:pt idx="3">
                  <c:v>0.2405721118469463</c:v>
                </c:pt>
                <c:pt idx="4">
                  <c:v>0</c:v>
                </c:pt>
                <c:pt idx="5">
                  <c:v>-1.2777087932303166</c:v>
                </c:pt>
                <c:pt idx="6">
                  <c:v>-0.13711828550404709</c:v>
                </c:pt>
                <c:pt idx="7">
                  <c:v>-0.55792402501839589</c:v>
                </c:pt>
                <c:pt idx="8">
                  <c:v>-4.4564017660044142E-2</c:v>
                </c:pt>
                <c:pt idx="9">
                  <c:v>4.0884841795437818</c:v>
                </c:pt>
                <c:pt idx="10">
                  <c:v>0.72403881530537162</c:v>
                </c:pt>
                <c:pt idx="11">
                  <c:v>-2.1477649006622515</c:v>
                </c:pt>
                <c:pt idx="12">
                  <c:v>-0.33314937454010302</c:v>
                </c:pt>
                <c:pt idx="13">
                  <c:v>1.3690443340691685</c:v>
                </c:pt>
                <c:pt idx="14">
                  <c:v>8.3632266372332606E-2</c:v>
                </c:pt>
                <c:pt idx="15">
                  <c:v>9.3405077262693162E-2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0D-4107-825A-AC2CBB405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203776"/>
        <c:axId val="199313008"/>
      </c:lineChart>
      <c:catAx>
        <c:axId val="112320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13008"/>
        <c:crosses val="autoZero"/>
        <c:auto val="1"/>
        <c:lblAlgn val="ctr"/>
        <c:lblOffset val="100"/>
        <c:noMultiLvlLbl val="0"/>
      </c:catAx>
      <c:valAx>
        <c:axId val="1993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0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Pool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918797223114473E-2"/>
          <c:y val="6.01477243948524E-2"/>
          <c:w val="0.91826553938822164"/>
          <c:h val="0.84652043889108664"/>
        </c:manualLayout>
      </c:layout>
      <c:lineChart>
        <c:grouping val="standard"/>
        <c:varyColors val="0"/>
        <c:ser>
          <c:idx val="0"/>
          <c:order val="0"/>
          <c:tx>
            <c:strRef>
              <c:f>'Primer 1 -merged'!$C$23</c:f>
              <c:strCache>
                <c:ptCount val="1"/>
                <c:pt idx="0">
                  <c:v>Insects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'Primer 1 -merged'!$B$24:$B$39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1 -merged'!$C$24:$C$39</c:f>
              <c:numCache>
                <c:formatCode>General</c:formatCode>
                <c:ptCount val="16"/>
                <c:pt idx="0">
                  <c:v>73.898509081594838</c:v>
                </c:pt>
                <c:pt idx="1">
                  <c:v>9.1391051627646736</c:v>
                </c:pt>
                <c:pt idx="2">
                  <c:v>-35.039252694857552</c:v>
                </c:pt>
                <c:pt idx="3">
                  <c:v>0.67908979424209848</c:v>
                </c:pt>
                <c:pt idx="4">
                  <c:v>0</c:v>
                </c:pt>
                <c:pt idx="5">
                  <c:v>-24.317431539241962</c:v>
                </c:pt>
                <c:pt idx="6">
                  <c:v>-0.9098494485791272</c:v>
                </c:pt>
                <c:pt idx="7">
                  <c:v>-0.95564020485639589</c:v>
                </c:pt>
                <c:pt idx="8">
                  <c:v>-0.96422597165838375</c:v>
                </c:pt>
                <c:pt idx="9">
                  <c:v>-3.5143761510293627</c:v>
                </c:pt>
                <c:pt idx="10">
                  <c:v>-0.75086966662898469</c:v>
                </c:pt>
                <c:pt idx="11">
                  <c:v>-13.702789372537852</c:v>
                </c:pt>
                <c:pt idx="12">
                  <c:v>-0.99441925157870792</c:v>
                </c:pt>
                <c:pt idx="13">
                  <c:v>-0.6416873321303721</c:v>
                </c:pt>
                <c:pt idx="14">
                  <c:v>-0.93474817230489204</c:v>
                </c:pt>
                <c:pt idx="15">
                  <c:v>-0.99141423319801214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B-4492-BD09-563735897E8E}"/>
            </c:ext>
          </c:extLst>
        </c:ser>
        <c:ser>
          <c:idx val="1"/>
          <c:order val="1"/>
          <c:tx>
            <c:strRef>
              <c:f>'Primer 1 -merged'!$D$23</c:f>
              <c:strCache>
                <c:ptCount val="1"/>
                <c:pt idx="0">
                  <c:v>DNA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'Primer 1 -merged'!$B$24:$B$39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1 -merged'!$D$24:$D$39</c:f>
              <c:numCache>
                <c:formatCode>General</c:formatCode>
                <c:ptCount val="16"/>
                <c:pt idx="0">
                  <c:v>8.0177549043047147</c:v>
                </c:pt>
                <c:pt idx="1">
                  <c:v>9.6883139761674073</c:v>
                </c:pt>
                <c:pt idx="2">
                  <c:v>8.4866680927633968</c:v>
                </c:pt>
                <c:pt idx="3">
                  <c:v>-0.40858929672459143</c:v>
                </c:pt>
                <c:pt idx="4">
                  <c:v>0</c:v>
                </c:pt>
                <c:pt idx="5">
                  <c:v>-22.254973512350418</c:v>
                </c:pt>
                <c:pt idx="6">
                  <c:v>6.2680600470611925</c:v>
                </c:pt>
                <c:pt idx="7">
                  <c:v>-0.97797938870783052</c:v>
                </c:pt>
                <c:pt idx="8">
                  <c:v>-0.5570711328660769</c:v>
                </c:pt>
                <c:pt idx="9">
                  <c:v>3.6207547407230312</c:v>
                </c:pt>
                <c:pt idx="10">
                  <c:v>-0.20411219186873203</c:v>
                </c:pt>
                <c:pt idx="11">
                  <c:v>-10.247058675491688</c:v>
                </c:pt>
                <c:pt idx="12">
                  <c:v>-0.96413786160989545</c:v>
                </c:pt>
                <c:pt idx="13">
                  <c:v>0.34954889204867179</c:v>
                </c:pt>
                <c:pt idx="14">
                  <c:v>-0.80055617772520793</c:v>
                </c:pt>
                <c:pt idx="15">
                  <c:v>-1.6622415723974829E-2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B-4492-BD09-563735897E8E}"/>
            </c:ext>
          </c:extLst>
        </c:ser>
        <c:ser>
          <c:idx val="2"/>
          <c:order val="2"/>
          <c:tx>
            <c:strRef>
              <c:f>'Primer 1 -merged'!$E$23</c:f>
              <c:strCache>
                <c:ptCount val="1"/>
                <c:pt idx="0">
                  <c:v>PCR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'Primer 1 -merged'!$B$24:$B$39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1 -merged'!$E$24:$E$39</c:f>
              <c:numCache>
                <c:formatCode>General</c:formatCode>
                <c:ptCount val="16"/>
                <c:pt idx="0">
                  <c:v>-0.33392116007795253</c:v>
                </c:pt>
                <c:pt idx="1">
                  <c:v>0.33208466951594112</c:v>
                </c:pt>
                <c:pt idx="2">
                  <c:v>9.974603638160815</c:v>
                </c:pt>
                <c:pt idx="3">
                  <c:v>-0.51251565509920982</c:v>
                </c:pt>
                <c:pt idx="4">
                  <c:v>0</c:v>
                </c:pt>
                <c:pt idx="5">
                  <c:v>-16.630208304082402</c:v>
                </c:pt>
                <c:pt idx="6">
                  <c:v>-4.1318229555704036E-2</c:v>
                </c:pt>
                <c:pt idx="7">
                  <c:v>-0.40973957777565612</c:v>
                </c:pt>
                <c:pt idx="8">
                  <c:v>0.28498177549885717</c:v>
                </c:pt>
                <c:pt idx="9">
                  <c:v>-2.4513779295394174</c:v>
                </c:pt>
                <c:pt idx="10">
                  <c:v>13.680130520002022</c:v>
                </c:pt>
                <c:pt idx="11">
                  <c:v>-3.8745907209489094</c:v>
                </c:pt>
                <c:pt idx="12">
                  <c:v>-0.45860033584750953</c:v>
                </c:pt>
                <c:pt idx="13">
                  <c:v>0.37484064091835761</c:v>
                </c:pt>
                <c:pt idx="14">
                  <c:v>-0.22609052157455192</c:v>
                </c:pt>
                <c:pt idx="15">
                  <c:v>0.29172119040531969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B-4492-BD09-563735897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952592"/>
        <c:axId val="440952264"/>
      </c:lineChart>
      <c:catAx>
        <c:axId val="44095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52264"/>
        <c:crosses val="autoZero"/>
        <c:auto val="1"/>
        <c:lblAlgn val="ctr"/>
        <c:lblOffset val="100"/>
        <c:noMultiLvlLbl val="0"/>
      </c:catAx>
      <c:valAx>
        <c:axId val="44095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5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Pool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'primer 2 analysis'!$C$77</c:f>
              <c:strCache>
                <c:ptCount val="1"/>
                <c:pt idx="0">
                  <c:v>Insects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'primer 2 analysis'!$B$78:$B$93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2 analysis'!$C$78:$C$93</c:f>
              <c:numCache>
                <c:formatCode>General</c:formatCode>
                <c:ptCount val="16"/>
                <c:pt idx="0">
                  <c:v>1.6399629478884508</c:v>
                </c:pt>
                <c:pt idx="1">
                  <c:v>35.071484376827463</c:v>
                </c:pt>
                <c:pt idx="2">
                  <c:v>-6.5946957469602765</c:v>
                </c:pt>
                <c:pt idx="3">
                  <c:v>4.1454248595341348</c:v>
                </c:pt>
                <c:pt idx="4">
                  <c:v>0</c:v>
                </c:pt>
                <c:pt idx="5">
                  <c:v>-5.9951439278045218</c:v>
                </c:pt>
                <c:pt idx="6">
                  <c:v>-0.99274863978517269</c:v>
                </c:pt>
                <c:pt idx="7">
                  <c:v>-2.5276838219814551E-2</c:v>
                </c:pt>
                <c:pt idx="8">
                  <c:v>8.302573531131717E-2</c:v>
                </c:pt>
                <c:pt idx="9">
                  <c:v>-26.072850439525993</c:v>
                </c:pt>
                <c:pt idx="10">
                  <c:v>0.23811127797036757</c:v>
                </c:pt>
                <c:pt idx="11">
                  <c:v>-9.7715073004823321</c:v>
                </c:pt>
                <c:pt idx="12">
                  <c:v>1.0437140063531272</c:v>
                </c:pt>
                <c:pt idx="13">
                  <c:v>4.4904492568525347</c:v>
                </c:pt>
                <c:pt idx="14">
                  <c:v>3.6004032691938823</c:v>
                </c:pt>
                <c:pt idx="15">
                  <c:v>-0.86035283715316291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6-4B7F-B581-DB606E85B17C}"/>
            </c:ext>
          </c:extLst>
        </c:ser>
        <c:ser>
          <c:idx val="1"/>
          <c:order val="1"/>
          <c:tx>
            <c:strRef>
              <c:f>'primer 2 analysis'!$D$77</c:f>
              <c:strCache>
                <c:ptCount val="1"/>
                <c:pt idx="0">
                  <c:v>DNA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'primer 2 analysis'!$B$78:$B$93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2 analysis'!$D$78:$D$93</c:f>
              <c:numCache>
                <c:formatCode>General</c:formatCode>
                <c:ptCount val="16"/>
                <c:pt idx="0">
                  <c:v>12.327810759814072</c:v>
                </c:pt>
                <c:pt idx="1">
                  <c:v>7.0517018073279294</c:v>
                </c:pt>
                <c:pt idx="2">
                  <c:v>0.10692754252052847</c:v>
                </c:pt>
                <c:pt idx="3">
                  <c:v>-2.5002794159221037E-2</c:v>
                </c:pt>
                <c:pt idx="4">
                  <c:v>0</c:v>
                </c:pt>
                <c:pt idx="5">
                  <c:v>-3.2637752049597966</c:v>
                </c:pt>
                <c:pt idx="6">
                  <c:v>5.1681886616306052</c:v>
                </c:pt>
                <c:pt idx="7">
                  <c:v>-0.96515519089038349</c:v>
                </c:pt>
                <c:pt idx="8">
                  <c:v>-3.0919837215571011E-2</c:v>
                </c:pt>
                <c:pt idx="9">
                  <c:v>-16.735698835657416</c:v>
                </c:pt>
                <c:pt idx="10">
                  <c:v>-0.55161962617436866</c:v>
                </c:pt>
                <c:pt idx="11">
                  <c:v>-9.2564840930159171</c:v>
                </c:pt>
                <c:pt idx="12">
                  <c:v>-0.87705699427361727</c:v>
                </c:pt>
                <c:pt idx="13">
                  <c:v>7.6658382806387779</c:v>
                </c:pt>
                <c:pt idx="14">
                  <c:v>-0.46286398032911907</c:v>
                </c:pt>
                <c:pt idx="15">
                  <c:v>-0.1518904952565038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6-4B7F-B581-DB606E85B17C}"/>
            </c:ext>
          </c:extLst>
        </c:ser>
        <c:ser>
          <c:idx val="2"/>
          <c:order val="2"/>
          <c:tx>
            <c:strRef>
              <c:f>'primer 2 analysis'!$E$77</c:f>
              <c:strCache>
                <c:ptCount val="1"/>
                <c:pt idx="0">
                  <c:v>PCR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'primer 2 analysis'!$B$78:$B$93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2 analysis'!$E$78:$E$93</c:f>
              <c:numCache>
                <c:formatCode>General</c:formatCode>
                <c:ptCount val="16"/>
                <c:pt idx="0">
                  <c:v>-3.5581429054543742E-2</c:v>
                </c:pt>
                <c:pt idx="1">
                  <c:v>-8.4303589545388885E-2</c:v>
                </c:pt>
                <c:pt idx="2">
                  <c:v>2.292357118701386</c:v>
                </c:pt>
                <c:pt idx="3">
                  <c:v>0.33158606695975645</c:v>
                </c:pt>
                <c:pt idx="4">
                  <c:v>0</c:v>
                </c:pt>
                <c:pt idx="5">
                  <c:v>-2.2127880573940772</c:v>
                </c:pt>
                <c:pt idx="6">
                  <c:v>-0.16843808879656028</c:v>
                </c:pt>
                <c:pt idx="7">
                  <c:v>-0.52352770665249526</c:v>
                </c:pt>
                <c:pt idx="8">
                  <c:v>4.8963718054012229E-2</c:v>
                </c:pt>
                <c:pt idx="9">
                  <c:v>4.8728199429924155</c:v>
                </c:pt>
                <c:pt idx="10">
                  <c:v>0.86542828155949558</c:v>
                </c:pt>
                <c:pt idx="11">
                  <c:v>-6.754529204309387</c:v>
                </c:pt>
                <c:pt idx="12">
                  <c:v>-0.39006715300256056</c:v>
                </c:pt>
                <c:pt idx="13">
                  <c:v>1.5894970771534858</c:v>
                </c:pt>
                <c:pt idx="14">
                  <c:v>0.14739842504468811</c:v>
                </c:pt>
                <c:pt idx="15">
                  <c:v>2.118459828977241E-2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6-4B7F-B581-DB606E85B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589872"/>
        <c:axId val="199304688"/>
      </c:lineChart>
      <c:catAx>
        <c:axId val="87258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4688"/>
        <c:crosses val="autoZero"/>
        <c:auto val="1"/>
        <c:lblAlgn val="ctr"/>
        <c:lblOffset val="100"/>
        <c:noMultiLvlLbl val="0"/>
      </c:catAx>
      <c:valAx>
        <c:axId val="19930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8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Pool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'primer 2 analysis'!$C$95</c:f>
              <c:strCache>
                <c:ptCount val="1"/>
                <c:pt idx="0">
                  <c:v>Insects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'primer 2 analysis'!$B$96:$B$111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2 analysis'!$C$96:$C$111</c:f>
              <c:numCache>
                <c:formatCode>General</c:formatCode>
                <c:ptCount val="16"/>
                <c:pt idx="0">
                  <c:v>9.0788079018379708</c:v>
                </c:pt>
                <c:pt idx="1">
                  <c:v>58.618012904725589</c:v>
                </c:pt>
                <c:pt idx="2">
                  <c:v>-33.874370053894374</c:v>
                </c:pt>
                <c:pt idx="3">
                  <c:v>5.4320330325014474</c:v>
                </c:pt>
                <c:pt idx="4">
                  <c:v>-0.69011887743763189</c:v>
                </c:pt>
                <c:pt idx="5">
                  <c:v>-17.291723467806555</c:v>
                </c:pt>
                <c:pt idx="6">
                  <c:v>-0.92911944199040575</c:v>
                </c:pt>
                <c:pt idx="7">
                  <c:v>-0.95115076975164914</c:v>
                </c:pt>
                <c:pt idx="8">
                  <c:v>-0.86381229184100583</c:v>
                </c:pt>
                <c:pt idx="9">
                  <c:v>-4.4144649767425568</c:v>
                </c:pt>
                <c:pt idx="10">
                  <c:v>-0.89882636631869617</c:v>
                </c:pt>
                <c:pt idx="11">
                  <c:v>-13.156580358537656</c:v>
                </c:pt>
                <c:pt idx="12">
                  <c:v>-0.84060071437826733</c:v>
                </c:pt>
                <c:pt idx="13">
                  <c:v>1.4264622539103904</c:v>
                </c:pt>
                <c:pt idx="14">
                  <c:v>0.25014671808686123</c:v>
                </c:pt>
                <c:pt idx="15">
                  <c:v>-0.89469549236346302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C-42AD-B1F7-3E0FEA2B2BC4}"/>
            </c:ext>
          </c:extLst>
        </c:ser>
        <c:ser>
          <c:idx val="1"/>
          <c:order val="1"/>
          <c:tx>
            <c:strRef>
              <c:f>'primer 2 analysis'!$D$95</c:f>
              <c:strCache>
                <c:ptCount val="1"/>
                <c:pt idx="0">
                  <c:v>DNA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'primer 2 analysis'!$B$96:$B$111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2 analysis'!$D$96:$D$111</c:f>
              <c:numCache>
                <c:formatCode>General</c:formatCode>
                <c:ptCount val="16"/>
                <c:pt idx="0">
                  <c:v>7.6231350642057132</c:v>
                </c:pt>
                <c:pt idx="1">
                  <c:v>10.023537648789436</c:v>
                </c:pt>
                <c:pt idx="2">
                  <c:v>-4.4833620203198228</c:v>
                </c:pt>
                <c:pt idx="3">
                  <c:v>2.5986564473684109E-2</c:v>
                </c:pt>
                <c:pt idx="4">
                  <c:v>-0.12451744040117732</c:v>
                </c:pt>
                <c:pt idx="5">
                  <c:v>-8.2983496023764847</c:v>
                </c:pt>
                <c:pt idx="6">
                  <c:v>4.7349265023632512</c:v>
                </c:pt>
                <c:pt idx="7">
                  <c:v>-0.97247902884246962</c:v>
                </c:pt>
                <c:pt idx="8">
                  <c:v>-0.27061645001140866</c:v>
                </c:pt>
                <c:pt idx="9">
                  <c:v>-2.2399546300025683</c:v>
                </c:pt>
                <c:pt idx="10">
                  <c:v>-0.56354863510930964</c:v>
                </c:pt>
                <c:pt idx="11">
                  <c:v>-10.433565656854213</c:v>
                </c:pt>
                <c:pt idx="12">
                  <c:v>-0.9064040998730184</c:v>
                </c:pt>
                <c:pt idx="13">
                  <c:v>6.7355285183827505</c:v>
                </c:pt>
                <c:pt idx="14">
                  <c:v>-0.60686442187817224</c:v>
                </c:pt>
                <c:pt idx="15">
                  <c:v>-0.24345231254618976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C-42AD-B1F7-3E0FEA2B2BC4}"/>
            </c:ext>
          </c:extLst>
        </c:ser>
        <c:ser>
          <c:idx val="2"/>
          <c:order val="2"/>
          <c:tx>
            <c:strRef>
              <c:f>'primer 2 analysis'!$E$95</c:f>
              <c:strCache>
                <c:ptCount val="1"/>
                <c:pt idx="0">
                  <c:v>PCR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'primer 2 analysis'!$B$96:$B$111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2 analysis'!$E$96:$E$111</c:f>
              <c:numCache>
                <c:formatCode>General</c:formatCode>
                <c:ptCount val="16"/>
                <c:pt idx="0">
                  <c:v>-0.13186827701418868</c:v>
                </c:pt>
                <c:pt idx="1">
                  <c:v>-0.463787130776666</c:v>
                </c:pt>
                <c:pt idx="2">
                  <c:v>8.1056366107414792</c:v>
                </c:pt>
                <c:pt idx="3">
                  <c:v>0.2205399384328528</c:v>
                </c:pt>
                <c:pt idx="4">
                  <c:v>-0.23025353590082331</c:v>
                </c:pt>
                <c:pt idx="5">
                  <c:v>-3.0660296234453783</c:v>
                </c:pt>
                <c:pt idx="6">
                  <c:v>-4.7379241134140902E-2</c:v>
                </c:pt>
                <c:pt idx="7">
                  <c:v>-0.50317535575018824</c:v>
                </c:pt>
                <c:pt idx="8">
                  <c:v>0.10269996733699666</c:v>
                </c:pt>
                <c:pt idx="9">
                  <c:v>0.41066778643624113</c:v>
                </c:pt>
                <c:pt idx="10">
                  <c:v>0.98316465703433686</c:v>
                </c:pt>
                <c:pt idx="11">
                  <c:v>-7.3362756636409596</c:v>
                </c:pt>
                <c:pt idx="12">
                  <c:v>-0.33530898183061958</c:v>
                </c:pt>
                <c:pt idx="13">
                  <c:v>2.1760164399197488</c:v>
                </c:pt>
                <c:pt idx="14">
                  <c:v>8.9359593250673303E-2</c:v>
                </c:pt>
                <c:pt idx="15">
                  <c:v>2.5992816340637454E-2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EC-42AD-B1F7-3E0FEA2B2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481664"/>
        <c:axId val="1005799232"/>
      </c:lineChart>
      <c:catAx>
        <c:axId val="100948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799232"/>
        <c:crosses val="autoZero"/>
        <c:auto val="1"/>
        <c:lblAlgn val="ctr"/>
        <c:lblOffset val="100"/>
        <c:noMultiLvlLbl val="0"/>
      </c:catAx>
      <c:valAx>
        <c:axId val="100579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48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Pool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'primer 2 analysis'!$C$113</c:f>
              <c:strCache>
                <c:ptCount val="1"/>
                <c:pt idx="0">
                  <c:v>Insects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'primer 2 analysis'!$B$114:$B$129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2 analysis'!$C$114:$C$129</c:f>
              <c:numCache>
                <c:formatCode>General</c:formatCode>
                <c:ptCount val="16"/>
                <c:pt idx="0">
                  <c:v>-0.57513722218736041</c:v>
                </c:pt>
                <c:pt idx="1">
                  <c:v>59.277124221607835</c:v>
                </c:pt>
                <c:pt idx="2">
                  <c:v>-3.7958739216938402</c:v>
                </c:pt>
                <c:pt idx="3">
                  <c:v>3.0432097626157666</c:v>
                </c:pt>
                <c:pt idx="4">
                  <c:v>0</c:v>
                </c:pt>
                <c:pt idx="5">
                  <c:v>-46.513799734968309</c:v>
                </c:pt>
                <c:pt idx="6">
                  <c:v>-0.92193008035849411</c:v>
                </c:pt>
                <c:pt idx="7">
                  <c:v>-0.819682478747633</c:v>
                </c:pt>
                <c:pt idx="8">
                  <c:v>-0.50334242611042002</c:v>
                </c:pt>
                <c:pt idx="9">
                  <c:v>-8.9837991074559547</c:v>
                </c:pt>
                <c:pt idx="10">
                  <c:v>-0.86139359420621531</c:v>
                </c:pt>
                <c:pt idx="11">
                  <c:v>-0.94979901148347612</c:v>
                </c:pt>
                <c:pt idx="12">
                  <c:v>-0.96807069480382857</c:v>
                </c:pt>
                <c:pt idx="13">
                  <c:v>3.6068635086799725</c:v>
                </c:pt>
                <c:pt idx="14">
                  <c:v>-0.20287474484240217</c:v>
                </c:pt>
                <c:pt idx="15">
                  <c:v>-0.83149447604563864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D-4EDC-8E1D-3C8FD7698177}"/>
            </c:ext>
          </c:extLst>
        </c:ser>
        <c:ser>
          <c:idx val="1"/>
          <c:order val="1"/>
          <c:tx>
            <c:strRef>
              <c:f>'primer 2 analysis'!$D$113</c:f>
              <c:strCache>
                <c:ptCount val="1"/>
                <c:pt idx="0">
                  <c:v>DNA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'primer 2 analysis'!$B$114:$B$129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2 analysis'!$D$114:$D$129</c:f>
              <c:numCache>
                <c:formatCode>General</c:formatCode>
                <c:ptCount val="16"/>
                <c:pt idx="0">
                  <c:v>6.9932745942747454</c:v>
                </c:pt>
                <c:pt idx="1">
                  <c:v>19.064396481429366</c:v>
                </c:pt>
                <c:pt idx="2">
                  <c:v>-1.4628190418461671</c:v>
                </c:pt>
                <c:pt idx="3">
                  <c:v>0.24477734721711081</c:v>
                </c:pt>
                <c:pt idx="4">
                  <c:v>0</c:v>
                </c:pt>
                <c:pt idx="5">
                  <c:v>-22.910758484330238</c:v>
                </c:pt>
                <c:pt idx="6">
                  <c:v>3.463879808629013</c:v>
                </c:pt>
                <c:pt idx="7">
                  <c:v>-0.9841245787601296</c:v>
                </c:pt>
                <c:pt idx="8">
                  <c:v>-0.43353610575916984</c:v>
                </c:pt>
                <c:pt idx="9">
                  <c:v>-5.7562112585600991</c:v>
                </c:pt>
                <c:pt idx="10">
                  <c:v>-0.69115089587888501</c:v>
                </c:pt>
                <c:pt idx="11">
                  <c:v>-0.79289791382532704</c:v>
                </c:pt>
                <c:pt idx="12">
                  <c:v>-0.92206611391336346</c:v>
                </c:pt>
                <c:pt idx="13">
                  <c:v>5.0932753158848021</c:v>
                </c:pt>
                <c:pt idx="14">
                  <c:v>-0.71424241768233288</c:v>
                </c:pt>
                <c:pt idx="15">
                  <c:v>-0.19179673687932514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D-4EDC-8E1D-3C8FD7698177}"/>
            </c:ext>
          </c:extLst>
        </c:ser>
        <c:ser>
          <c:idx val="2"/>
          <c:order val="2"/>
          <c:tx>
            <c:strRef>
              <c:f>'primer 2 analysis'!$E$113</c:f>
              <c:strCache>
                <c:ptCount val="1"/>
                <c:pt idx="0">
                  <c:v>PCR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'primer 2 analysis'!$B$114:$B$129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2 analysis'!$E$114:$E$129</c:f>
              <c:numCache>
                <c:formatCode>General</c:formatCode>
                <c:ptCount val="16"/>
                <c:pt idx="0">
                  <c:v>-1.0217876267680592E-2</c:v>
                </c:pt>
                <c:pt idx="1">
                  <c:v>3.4476375639512944</c:v>
                </c:pt>
                <c:pt idx="2">
                  <c:v>0.87677881331237872</c:v>
                </c:pt>
                <c:pt idx="3">
                  <c:v>0.30076096666173058</c:v>
                </c:pt>
                <c:pt idx="4">
                  <c:v>0</c:v>
                </c:pt>
                <c:pt idx="5">
                  <c:v>-7.306569726615681</c:v>
                </c:pt>
                <c:pt idx="6">
                  <c:v>-8.4260457917540374E-2</c:v>
                </c:pt>
                <c:pt idx="7">
                  <c:v>-0.45208489579103744</c:v>
                </c:pt>
                <c:pt idx="8">
                  <c:v>4.0895389774480685E-2</c:v>
                </c:pt>
                <c:pt idx="9">
                  <c:v>1.2110022499390933</c:v>
                </c:pt>
                <c:pt idx="10">
                  <c:v>1.0536068291144984</c:v>
                </c:pt>
                <c:pt idx="11">
                  <c:v>-0.52135053668929332</c:v>
                </c:pt>
                <c:pt idx="12">
                  <c:v>-0.40622626457564037</c:v>
                </c:pt>
                <c:pt idx="13">
                  <c:v>1.6512021171401412</c:v>
                </c:pt>
                <c:pt idx="14">
                  <c:v>0.16843970784230369</c:v>
                </c:pt>
                <c:pt idx="15">
                  <c:v>3.0386120120952202E-2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AD-4EDC-8E1D-3C8FD7698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239904"/>
        <c:axId val="1076250352"/>
      </c:lineChart>
      <c:catAx>
        <c:axId val="107623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250352"/>
        <c:crosses val="autoZero"/>
        <c:auto val="1"/>
        <c:lblAlgn val="ctr"/>
        <c:lblOffset val="100"/>
        <c:noMultiLvlLbl val="0"/>
      </c:catAx>
      <c:valAx>
        <c:axId val="10762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23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Pool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'primer 2 analysis'!$C$131</c:f>
              <c:strCache>
                <c:ptCount val="1"/>
                <c:pt idx="0">
                  <c:v>Insects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'primer 2 analysis'!$B$132:$B$147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2 analysis'!$C$132:$C$147</c:f>
              <c:numCache>
                <c:formatCode>General</c:formatCode>
                <c:ptCount val="16"/>
                <c:pt idx="0">
                  <c:v>-0.57556393071043288</c:v>
                </c:pt>
                <c:pt idx="1">
                  <c:v>41.47086980644707</c:v>
                </c:pt>
                <c:pt idx="2">
                  <c:v>-8.3836809774334142</c:v>
                </c:pt>
                <c:pt idx="3">
                  <c:v>-0.18647160079066846</c:v>
                </c:pt>
                <c:pt idx="4">
                  <c:v>-0.98282965296647784</c:v>
                </c:pt>
                <c:pt idx="5">
                  <c:v>-4.8569020789731061</c:v>
                </c:pt>
                <c:pt idx="6">
                  <c:v>-0.98246618511975214</c:v>
                </c:pt>
                <c:pt idx="7">
                  <c:v>-0.97992191019267294</c:v>
                </c:pt>
                <c:pt idx="8">
                  <c:v>-0.2653441235301256</c:v>
                </c:pt>
                <c:pt idx="9">
                  <c:v>-22.248545251432034</c:v>
                </c:pt>
                <c:pt idx="10">
                  <c:v>-0.97156214971798394</c:v>
                </c:pt>
                <c:pt idx="11">
                  <c:v>-0.98392005650665459</c:v>
                </c:pt>
                <c:pt idx="12">
                  <c:v>-0.91122648716153287</c:v>
                </c:pt>
                <c:pt idx="13">
                  <c:v>2.6351292933402344</c:v>
                </c:pt>
                <c:pt idx="14">
                  <c:v>-0.79473504228597514</c:v>
                </c:pt>
                <c:pt idx="15">
                  <c:v>-0.98282965296647784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9-4FEC-A32F-1BFC91745F5C}"/>
            </c:ext>
          </c:extLst>
        </c:ser>
        <c:ser>
          <c:idx val="1"/>
          <c:order val="1"/>
          <c:tx>
            <c:strRef>
              <c:f>'primer 2 analysis'!$D$131</c:f>
              <c:strCache>
                <c:ptCount val="1"/>
                <c:pt idx="0">
                  <c:v>DNA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'primer 2 analysis'!$B$132:$B$147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2 analysis'!$D$132:$D$147</c:f>
              <c:numCache>
                <c:formatCode>General</c:formatCode>
                <c:ptCount val="16"/>
                <c:pt idx="0">
                  <c:v>8.3933495506190798</c:v>
                </c:pt>
                <c:pt idx="1">
                  <c:v>13.781604040086187</c:v>
                </c:pt>
                <c:pt idx="2">
                  <c:v>-4.5821324470699061</c:v>
                </c:pt>
                <c:pt idx="3">
                  <c:v>-0.11454437157677169</c:v>
                </c:pt>
                <c:pt idx="4">
                  <c:v>-0.25539670879687282</c:v>
                </c:pt>
                <c:pt idx="5">
                  <c:v>-2.8769216308691026</c:v>
                </c:pt>
                <c:pt idx="6">
                  <c:v>2.4883861825456099</c:v>
                </c:pt>
                <c:pt idx="7">
                  <c:v>-0.97513667371277413</c:v>
                </c:pt>
                <c:pt idx="8">
                  <c:v>-0.52987818645655715</c:v>
                </c:pt>
                <c:pt idx="9">
                  <c:v>-15.316400539032339</c:v>
                </c:pt>
                <c:pt idx="10">
                  <c:v>-0.74193060622747853</c:v>
                </c:pt>
                <c:pt idx="11">
                  <c:v>-0.82499736920343558</c:v>
                </c:pt>
                <c:pt idx="12">
                  <c:v>-0.943148230827623</c:v>
                </c:pt>
                <c:pt idx="13">
                  <c:v>3.7901094309203911</c:v>
                </c:pt>
                <c:pt idx="14">
                  <c:v>-0.78526978691058658</c:v>
                </c:pt>
                <c:pt idx="15">
                  <c:v>-0.50769265348782322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89-4FEC-A32F-1BFC91745F5C}"/>
            </c:ext>
          </c:extLst>
        </c:ser>
        <c:ser>
          <c:idx val="2"/>
          <c:order val="2"/>
          <c:tx>
            <c:strRef>
              <c:f>'primer 2 analysis'!$E$131</c:f>
              <c:strCache>
                <c:ptCount val="1"/>
                <c:pt idx="0">
                  <c:v>PCR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'primer 2 analysis'!$B$132:$B$147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2 analysis'!$E$132:$E$147</c:f>
              <c:numCache>
                <c:formatCode>General</c:formatCode>
                <c:ptCount val="16"/>
                <c:pt idx="0">
                  <c:v>-7.3268934455988075E-2</c:v>
                </c:pt>
                <c:pt idx="1">
                  <c:v>-3.1796301267981315</c:v>
                </c:pt>
                <c:pt idx="2">
                  <c:v>0.72413362399591863</c:v>
                </c:pt>
                <c:pt idx="3">
                  <c:v>3.0236480586482383E-2</c:v>
                </c:pt>
                <c:pt idx="4">
                  <c:v>-0.27268303683138989</c:v>
                </c:pt>
                <c:pt idx="5">
                  <c:v>-1.2190773576757064</c:v>
                </c:pt>
                <c:pt idx="6">
                  <c:v>-0.14448825673291729</c:v>
                </c:pt>
                <c:pt idx="7">
                  <c:v>-0.54189207503818226</c:v>
                </c:pt>
                <c:pt idx="8">
                  <c:v>-9.7483504030144011E-2</c:v>
                </c:pt>
                <c:pt idx="9">
                  <c:v>3.7903299391410901</c:v>
                </c:pt>
                <c:pt idx="10">
                  <c:v>0.76664427292993043</c:v>
                </c:pt>
                <c:pt idx="11">
                  <c:v>-0.55850991690279916</c:v>
                </c:pt>
                <c:pt idx="12">
                  <c:v>-0.40752495367570918</c:v>
                </c:pt>
                <c:pt idx="13">
                  <c:v>1.2936672577792065</c:v>
                </c:pt>
                <c:pt idx="14">
                  <c:v>5.3976254678792121E-2</c:v>
                </c:pt>
                <c:pt idx="15">
                  <c:v>-0.16442966697045747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89-4FEC-A32F-1BFC91745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861280"/>
        <c:axId val="764075520"/>
      </c:lineChart>
      <c:catAx>
        <c:axId val="65986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75520"/>
        <c:crosses val="autoZero"/>
        <c:auto val="1"/>
        <c:lblAlgn val="ctr"/>
        <c:lblOffset val="100"/>
        <c:noMultiLvlLbl val="0"/>
      </c:catAx>
      <c:valAx>
        <c:axId val="7640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86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Pool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'primer 2 analysis'!$C$149</c:f>
              <c:strCache>
                <c:ptCount val="1"/>
                <c:pt idx="0">
                  <c:v>Insects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'primer 2 analysis'!$B$150:$B$165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2 analysis'!$C$150:$C$165</c:f>
              <c:numCache>
                <c:formatCode>General</c:formatCode>
                <c:ptCount val="16"/>
                <c:pt idx="0">
                  <c:v>21.006355639478652</c:v>
                </c:pt>
                <c:pt idx="1">
                  <c:v>38.391516602956756</c:v>
                </c:pt>
                <c:pt idx="2">
                  <c:v>-19.392253488693409</c:v>
                </c:pt>
                <c:pt idx="3">
                  <c:v>9.3558237000875053</c:v>
                </c:pt>
                <c:pt idx="4">
                  <c:v>0</c:v>
                </c:pt>
                <c:pt idx="5">
                  <c:v>-8.9805185833371706</c:v>
                </c:pt>
                <c:pt idx="6">
                  <c:v>-0.78611891493575281</c:v>
                </c:pt>
                <c:pt idx="7">
                  <c:v>-0.93054851932022287</c:v>
                </c:pt>
                <c:pt idx="8">
                  <c:v>0.98406484594482568</c:v>
                </c:pt>
                <c:pt idx="9">
                  <c:v>-38.076820338046332</c:v>
                </c:pt>
                <c:pt idx="10">
                  <c:v>-0.71777276286095892</c:v>
                </c:pt>
                <c:pt idx="11">
                  <c:v>-4.9283378621102569</c:v>
                </c:pt>
                <c:pt idx="12">
                  <c:v>6.3878782296320172E-2</c:v>
                </c:pt>
                <c:pt idx="13">
                  <c:v>4.872795099709851</c:v>
                </c:pt>
                <c:pt idx="14">
                  <c:v>7.143186109703864E-2</c:v>
                </c:pt>
                <c:pt idx="15">
                  <c:v>-0.93349606226684478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F-43E9-8B27-43CE0D06EA25}"/>
            </c:ext>
          </c:extLst>
        </c:ser>
        <c:ser>
          <c:idx val="1"/>
          <c:order val="1"/>
          <c:tx>
            <c:strRef>
              <c:f>'primer 2 analysis'!$D$149</c:f>
              <c:strCache>
                <c:ptCount val="1"/>
                <c:pt idx="0">
                  <c:v>DNA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'primer 2 analysis'!$B$150:$B$165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2 analysis'!$D$150:$D$165</c:f>
              <c:numCache>
                <c:formatCode>General</c:formatCode>
                <c:ptCount val="16"/>
                <c:pt idx="0">
                  <c:v>8.988375212375928</c:v>
                </c:pt>
                <c:pt idx="1">
                  <c:v>6.8076951216538086</c:v>
                </c:pt>
                <c:pt idx="2">
                  <c:v>-1.0263955842065462</c:v>
                </c:pt>
                <c:pt idx="3">
                  <c:v>0.29904969393478725</c:v>
                </c:pt>
                <c:pt idx="4">
                  <c:v>0</c:v>
                </c:pt>
                <c:pt idx="5">
                  <c:v>-3.0925999691089556</c:v>
                </c:pt>
                <c:pt idx="6">
                  <c:v>5.0538317088437807</c:v>
                </c:pt>
                <c:pt idx="7">
                  <c:v>-0.96260557827221527</c:v>
                </c:pt>
                <c:pt idx="8">
                  <c:v>-4.8068090364433116E-2</c:v>
                </c:pt>
                <c:pt idx="9">
                  <c:v>-17.759505092957657</c:v>
                </c:pt>
                <c:pt idx="10">
                  <c:v>-0.51712420638469114</c:v>
                </c:pt>
                <c:pt idx="11">
                  <c:v>-3.6481103623194291</c:v>
                </c:pt>
                <c:pt idx="12">
                  <c:v>-0.87318413501012104</c:v>
                </c:pt>
                <c:pt idx="13">
                  <c:v>7.4966629543219003</c:v>
                </c:pt>
                <c:pt idx="14">
                  <c:v>-0.53175680619121568</c:v>
                </c:pt>
                <c:pt idx="15">
                  <c:v>-0.18626486631494241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F-43E9-8B27-43CE0D06EA25}"/>
            </c:ext>
          </c:extLst>
        </c:ser>
        <c:ser>
          <c:idx val="2"/>
          <c:order val="2"/>
          <c:tx>
            <c:strRef>
              <c:f>'primer 2 analysis'!$E$149</c:f>
              <c:strCache>
                <c:ptCount val="1"/>
                <c:pt idx="0">
                  <c:v>PCR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'primer 2 analysis'!$B$150:$B$165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2 analysis'!$E$150:$E$165</c:f>
              <c:numCache>
                <c:formatCode>General</c:formatCode>
                <c:ptCount val="16"/>
                <c:pt idx="0">
                  <c:v>-0.17588658927232664</c:v>
                </c:pt>
                <c:pt idx="1">
                  <c:v>-0.45914078651430112</c:v>
                </c:pt>
                <c:pt idx="2">
                  <c:v>1.2753027239475665</c:v>
                </c:pt>
                <c:pt idx="3">
                  <c:v>0.1194538473771497</c:v>
                </c:pt>
                <c:pt idx="4">
                  <c:v>0</c:v>
                </c:pt>
                <c:pt idx="5">
                  <c:v>-2.4267896494536201</c:v>
                </c:pt>
                <c:pt idx="6">
                  <c:v>-0.21280414385351118</c:v>
                </c:pt>
                <c:pt idx="7">
                  <c:v>-0.47804257445986775</c:v>
                </c:pt>
                <c:pt idx="8">
                  <c:v>-3.5599881863825379E-2</c:v>
                </c:pt>
                <c:pt idx="9">
                  <c:v>3.3248517618192972</c:v>
                </c:pt>
                <c:pt idx="10">
                  <c:v>0.81179998636890294</c:v>
                </c:pt>
                <c:pt idx="11">
                  <c:v>-2.603198764113865</c:v>
                </c:pt>
                <c:pt idx="12">
                  <c:v>-0.42749392280255355</c:v>
                </c:pt>
                <c:pt idx="13">
                  <c:v>1.4263352795510824</c:v>
                </c:pt>
                <c:pt idx="14">
                  <c:v>-4.0143580889201932E-2</c:v>
                </c:pt>
                <c:pt idx="15">
                  <c:v>-9.8643705840925133E-2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1F-43E9-8B27-43CE0D06E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644272"/>
        <c:axId val="870363856"/>
      </c:lineChart>
      <c:catAx>
        <c:axId val="87264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63856"/>
        <c:crosses val="autoZero"/>
        <c:auto val="1"/>
        <c:lblAlgn val="ctr"/>
        <c:lblOffset val="100"/>
        <c:noMultiLvlLbl val="0"/>
      </c:catAx>
      <c:valAx>
        <c:axId val="87036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4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Bias</a:t>
            </a:r>
            <a:r>
              <a:rPr lang="en-AU" baseline="0"/>
              <a:t> introduced primer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'primer 2 analysis'!$C$229</c:f>
              <c:strCache>
                <c:ptCount val="1"/>
                <c:pt idx="0">
                  <c:v>extraction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'primer 2 analysis'!$B$230:$B$245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2 analysis'!$C$230:$C$245</c:f>
              <c:numCache>
                <c:formatCode>General</c:formatCode>
                <c:ptCount val="16"/>
                <c:pt idx="0">
                  <c:v>5.5729613753409026</c:v>
                </c:pt>
                <c:pt idx="1">
                  <c:v>28.728987135231456</c:v>
                </c:pt>
                <c:pt idx="2">
                  <c:v>11.9218224753822</c:v>
                </c:pt>
                <c:pt idx="3">
                  <c:v>2.8333794360705209</c:v>
                </c:pt>
                <c:pt idx="4">
                  <c:v>0.16162929765075701</c:v>
                </c:pt>
                <c:pt idx="5">
                  <c:v>9.3975428099235199</c:v>
                </c:pt>
                <c:pt idx="6">
                  <c:v>4.6190417904957402</c:v>
                </c:pt>
                <c:pt idx="7">
                  <c:v>-0.15342228685012799</c:v>
                </c:pt>
                <c:pt idx="8">
                  <c:v>0.115877003609934</c:v>
                </c:pt>
                <c:pt idx="9">
                  <c:v>7.1371816678781403</c:v>
                </c:pt>
                <c:pt idx="10">
                  <c:v>1.5819114412546353E-3</c:v>
                </c:pt>
                <c:pt idx="11">
                  <c:v>1.08784191121267</c:v>
                </c:pt>
                <c:pt idx="12">
                  <c:v>-0.354581970194917</c:v>
                </c:pt>
                <c:pt idx="13">
                  <c:v>-3.529270814227039</c:v>
                </c:pt>
                <c:pt idx="14">
                  <c:v>0.94625991287797906</c:v>
                </c:pt>
                <c:pt idx="15">
                  <c:v>-0.62096625762718705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8-4F52-AA5B-35B84F76E786}"/>
            </c:ext>
          </c:extLst>
        </c:ser>
        <c:ser>
          <c:idx val="1"/>
          <c:order val="1"/>
          <c:tx>
            <c:strRef>
              <c:f>'primer 2 analysis'!$D$229</c:f>
              <c:strCache>
                <c:ptCount val="1"/>
                <c:pt idx="0">
                  <c:v>PCR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'primer 2 analysis'!$B$230:$B$245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2 analysis'!$D$230:$D$245</c:f>
              <c:numCache>
                <c:formatCode>General</c:formatCode>
                <c:ptCount val="16"/>
                <c:pt idx="0">
                  <c:v>8.0330756327727943</c:v>
                </c:pt>
                <c:pt idx="1">
                  <c:v>13.011515823404803</c:v>
                </c:pt>
                <c:pt idx="2">
                  <c:v>5.2898170303771801</c:v>
                </c:pt>
                <c:pt idx="3">
                  <c:v>-0.28906134880656398</c:v>
                </c:pt>
                <c:pt idx="4">
                  <c:v>-1.5377802941770401E-2</c:v>
                </c:pt>
                <c:pt idx="5">
                  <c:v>5.9558286917543999</c:v>
                </c:pt>
                <c:pt idx="6">
                  <c:v>4.037013461411294</c:v>
                </c:pt>
                <c:pt idx="7">
                  <c:v>0.482697163600948</c:v>
                </c:pt>
                <c:pt idx="8">
                  <c:v>0.31887091792852101</c:v>
                </c:pt>
                <c:pt idx="9">
                  <c:v>12.4087680607275</c:v>
                </c:pt>
                <c:pt idx="10">
                  <c:v>1.5430707757850699</c:v>
                </c:pt>
                <c:pt idx="11">
                  <c:v>1.5033117330190899</c:v>
                </c:pt>
                <c:pt idx="12">
                  <c:v>0.54922493646477399</c:v>
                </c:pt>
                <c:pt idx="13">
                  <c:v>4.2518020186756136</c:v>
                </c:pt>
                <c:pt idx="14">
                  <c:v>0.71605813343507096</c:v>
                </c:pt>
                <c:pt idx="15">
                  <c:v>0.29207594730714398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C8-4F52-AA5B-35B84F76E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3763832"/>
        <c:axId val="623767768"/>
      </c:barChart>
      <c:catAx>
        <c:axId val="623763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67768"/>
        <c:crosses val="autoZero"/>
        <c:auto val="1"/>
        <c:lblAlgn val="ctr"/>
        <c:lblOffset val="100"/>
        <c:noMultiLvlLbl val="0"/>
      </c:catAx>
      <c:valAx>
        <c:axId val="623767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6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Pool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'Primer 1 -merged'!$C$41</c:f>
              <c:strCache>
                <c:ptCount val="1"/>
                <c:pt idx="0">
                  <c:v>Insects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'Primer 1 -merged'!$B$42:$B$57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1 -merged'!$C$42:$C$57</c:f>
              <c:numCache>
                <c:formatCode>General</c:formatCode>
                <c:ptCount val="16"/>
                <c:pt idx="0">
                  <c:v>2.8390303638797616</c:v>
                </c:pt>
                <c:pt idx="1">
                  <c:v>64.782615309723738</c:v>
                </c:pt>
                <c:pt idx="2">
                  <c:v>-4.9155713764147499</c:v>
                </c:pt>
                <c:pt idx="3">
                  <c:v>-0.78208287696239498</c:v>
                </c:pt>
                <c:pt idx="4">
                  <c:v>0</c:v>
                </c:pt>
                <c:pt idx="5">
                  <c:v>-49.219605695509308</c:v>
                </c:pt>
                <c:pt idx="6">
                  <c:v>2.29556863818912</c:v>
                </c:pt>
                <c:pt idx="7">
                  <c:v>-0.98212547158330288</c:v>
                </c:pt>
                <c:pt idx="8">
                  <c:v>-0.90016885724717055</c:v>
                </c:pt>
                <c:pt idx="9">
                  <c:v>-9.1024704880126563</c:v>
                </c:pt>
                <c:pt idx="10">
                  <c:v>-0.33902275769745649</c:v>
                </c:pt>
                <c:pt idx="11">
                  <c:v>0</c:v>
                </c:pt>
                <c:pt idx="12">
                  <c:v>-0.98174516246805399</c:v>
                </c:pt>
                <c:pt idx="13">
                  <c:v>-0.81802208835341361</c:v>
                </c:pt>
                <c:pt idx="14">
                  <c:v>-0.93287544115857368</c:v>
                </c:pt>
                <c:pt idx="15">
                  <c:v>-0.94352409638554213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EF-42C0-A9C6-D6401FA1F9A0}"/>
            </c:ext>
          </c:extLst>
        </c:ser>
        <c:ser>
          <c:idx val="1"/>
          <c:order val="1"/>
          <c:tx>
            <c:strRef>
              <c:f>'Primer 1 -merged'!$D$41</c:f>
              <c:strCache>
                <c:ptCount val="1"/>
                <c:pt idx="0">
                  <c:v>DNA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'Primer 1 -merged'!$B$42:$B$57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1 -merged'!$D$42:$D$57</c:f>
              <c:numCache>
                <c:formatCode>General</c:formatCode>
                <c:ptCount val="16"/>
                <c:pt idx="0">
                  <c:v>7.5993438540194926</c:v>
                </c:pt>
                <c:pt idx="1">
                  <c:v>27.980195885916807</c:v>
                </c:pt>
                <c:pt idx="2">
                  <c:v>0.95320769175507059</c:v>
                </c:pt>
                <c:pt idx="3">
                  <c:v>-0.3262929348563583</c:v>
                </c:pt>
                <c:pt idx="4">
                  <c:v>0</c:v>
                </c:pt>
                <c:pt idx="5">
                  <c:v>-45.073317528357158</c:v>
                </c:pt>
                <c:pt idx="6">
                  <c:v>6.2511314926123713</c:v>
                </c:pt>
                <c:pt idx="7">
                  <c:v>-0.96647429296678555</c:v>
                </c:pt>
                <c:pt idx="8">
                  <c:v>-0.61445436911803442</c:v>
                </c:pt>
                <c:pt idx="9">
                  <c:v>6.1154880784182239</c:v>
                </c:pt>
                <c:pt idx="10">
                  <c:v>-0.24247866727332232</c:v>
                </c:pt>
                <c:pt idx="11">
                  <c:v>0</c:v>
                </c:pt>
                <c:pt idx="12">
                  <c:v>-0.96168490624775493</c:v>
                </c:pt>
                <c:pt idx="13">
                  <c:v>0.29473087637794648</c:v>
                </c:pt>
                <c:pt idx="14">
                  <c:v>-0.84514316275134305</c:v>
                </c:pt>
                <c:pt idx="15">
                  <c:v>-0.16425201752915539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EF-42C0-A9C6-D6401FA1F9A0}"/>
            </c:ext>
          </c:extLst>
        </c:ser>
        <c:ser>
          <c:idx val="2"/>
          <c:order val="2"/>
          <c:tx>
            <c:strRef>
              <c:f>'Primer 1 -merged'!$E$41</c:f>
              <c:strCache>
                <c:ptCount val="1"/>
                <c:pt idx="0">
                  <c:v>PCR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'Primer 1 -merged'!$B$42:$B$57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1 -merged'!$E$42:$E$57</c:f>
              <c:numCache>
                <c:formatCode>General</c:formatCode>
                <c:ptCount val="16"/>
                <c:pt idx="0">
                  <c:v>-8.3616932534621227E-2</c:v>
                </c:pt>
                <c:pt idx="1">
                  <c:v>11.596688689681018</c:v>
                </c:pt>
                <c:pt idx="2">
                  <c:v>3.3193800511385274</c:v>
                </c:pt>
                <c:pt idx="3">
                  <c:v>-0.34051851807075972</c:v>
                </c:pt>
                <c:pt idx="4">
                  <c:v>0</c:v>
                </c:pt>
                <c:pt idx="5">
                  <c:v>-30.781947978940114</c:v>
                </c:pt>
                <c:pt idx="6">
                  <c:v>1.0681061215114319E-2</c:v>
                </c:pt>
                <c:pt idx="7">
                  <c:v>-0.34837668421657103</c:v>
                </c:pt>
                <c:pt idx="8">
                  <c:v>0.29176161950759527</c:v>
                </c:pt>
                <c:pt idx="9">
                  <c:v>-3.3127006099145873</c:v>
                </c:pt>
                <c:pt idx="10">
                  <c:v>18.153373268936669</c:v>
                </c:pt>
                <c:pt idx="11">
                  <c:v>0</c:v>
                </c:pt>
                <c:pt idx="12">
                  <c:v>-0.26616817684500671</c:v>
                </c:pt>
                <c:pt idx="13">
                  <c:v>0.8920046181837965</c:v>
                </c:pt>
                <c:pt idx="14">
                  <c:v>0.14306093705608922</c:v>
                </c:pt>
                <c:pt idx="15">
                  <c:v>0.72637865480285069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EF-42C0-A9C6-D6401FA1F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937744"/>
        <c:axId val="699939712"/>
      </c:lineChart>
      <c:catAx>
        <c:axId val="69993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39712"/>
        <c:crosses val="autoZero"/>
        <c:auto val="1"/>
        <c:lblAlgn val="ctr"/>
        <c:lblOffset val="100"/>
        <c:noMultiLvlLbl val="0"/>
      </c:catAx>
      <c:valAx>
        <c:axId val="69993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3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Pool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'Primer 1 -merged'!$C$59</c:f>
              <c:strCache>
                <c:ptCount val="1"/>
                <c:pt idx="0">
                  <c:v>Insects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'Primer 1 -merged'!$B$60:$B$75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1 -merged'!$C$60:$C$75</c:f>
              <c:numCache>
                <c:formatCode>General</c:formatCode>
                <c:ptCount val="16"/>
                <c:pt idx="0">
                  <c:v>18.917282375003101</c:v>
                </c:pt>
                <c:pt idx="1">
                  <c:v>18.821025843534727</c:v>
                </c:pt>
                <c:pt idx="2">
                  <c:v>-5.5795441755231376</c:v>
                </c:pt>
                <c:pt idx="3">
                  <c:v>0.42943534156312652</c:v>
                </c:pt>
                <c:pt idx="4">
                  <c:v>0</c:v>
                </c:pt>
                <c:pt idx="5">
                  <c:v>-4.957458417033421</c:v>
                </c:pt>
                <c:pt idx="6">
                  <c:v>-0.96661534968990426</c:v>
                </c:pt>
                <c:pt idx="7">
                  <c:v>-0.98206767354772007</c:v>
                </c:pt>
                <c:pt idx="8">
                  <c:v>-0.95593226159067368</c:v>
                </c:pt>
                <c:pt idx="9">
                  <c:v>-18.604836386598066</c:v>
                </c:pt>
                <c:pt idx="10">
                  <c:v>0.75183567884347946</c:v>
                </c:pt>
                <c:pt idx="11">
                  <c:v>-3.9483014843769375</c:v>
                </c:pt>
                <c:pt idx="12">
                  <c:v>-0.97558151291604434</c:v>
                </c:pt>
                <c:pt idx="13">
                  <c:v>-0.89431373558975413</c:v>
                </c:pt>
                <c:pt idx="14">
                  <c:v>-0.10452829396806143</c:v>
                </c:pt>
                <c:pt idx="15">
                  <c:v>-0.95039994811071493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4-49FF-B84A-2CF274FD2AE7}"/>
            </c:ext>
          </c:extLst>
        </c:ser>
        <c:ser>
          <c:idx val="1"/>
          <c:order val="1"/>
          <c:tx>
            <c:strRef>
              <c:f>'Primer 1 -merged'!$D$59</c:f>
              <c:strCache>
                <c:ptCount val="1"/>
                <c:pt idx="0">
                  <c:v>DNA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'Primer 1 -merged'!$B$60:$B$75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1 -merged'!$D$60:$D$75</c:f>
              <c:numCache>
                <c:formatCode>General</c:formatCode>
                <c:ptCount val="16"/>
                <c:pt idx="0">
                  <c:v>3.5171205258646485</c:v>
                </c:pt>
                <c:pt idx="1">
                  <c:v>7.3176236679667888</c:v>
                </c:pt>
                <c:pt idx="2">
                  <c:v>-2.0742743240296</c:v>
                </c:pt>
                <c:pt idx="3">
                  <c:v>-0.70328817565339996</c:v>
                </c:pt>
                <c:pt idx="4">
                  <c:v>0</c:v>
                </c:pt>
                <c:pt idx="5">
                  <c:v>-4.7159681681468442</c:v>
                </c:pt>
                <c:pt idx="6">
                  <c:v>3.3015606534760931</c:v>
                </c:pt>
                <c:pt idx="7">
                  <c:v>-0.99137760510445783</c:v>
                </c:pt>
                <c:pt idx="8">
                  <c:v>-0.78697612611013334</c:v>
                </c:pt>
                <c:pt idx="9">
                  <c:v>1.8902064809977632</c:v>
                </c:pt>
                <c:pt idx="10">
                  <c:v>-0.59474743990951551</c:v>
                </c:pt>
                <c:pt idx="11">
                  <c:v>-3.4512099248837247</c:v>
                </c:pt>
                <c:pt idx="12">
                  <c:v>-0.98072641140996442</c:v>
                </c:pt>
                <c:pt idx="13">
                  <c:v>-0.2584740389833689</c:v>
                </c:pt>
                <c:pt idx="14">
                  <c:v>-0.91631204954326662</c:v>
                </c:pt>
                <c:pt idx="15">
                  <c:v>-0.55315706453101776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E4-49FF-B84A-2CF274FD2AE7}"/>
            </c:ext>
          </c:extLst>
        </c:ser>
        <c:ser>
          <c:idx val="2"/>
          <c:order val="2"/>
          <c:tx>
            <c:strRef>
              <c:f>'Primer 1 -merged'!$E$59</c:f>
              <c:strCache>
                <c:ptCount val="1"/>
                <c:pt idx="0">
                  <c:v>PCR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'Primer 1 -merged'!$B$60:$B$75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1 -merged'!$E$60:$E$75</c:f>
              <c:numCache>
                <c:formatCode>General</c:formatCode>
                <c:ptCount val="16"/>
                <c:pt idx="0">
                  <c:v>-0.50125259684712209</c:v>
                </c:pt>
                <c:pt idx="1">
                  <c:v>0.98832946352193574</c:v>
                </c:pt>
                <c:pt idx="2">
                  <c:v>2.4496822681168275</c:v>
                </c:pt>
                <c:pt idx="3">
                  <c:v>-0.55471709641940603</c:v>
                </c:pt>
                <c:pt idx="4">
                  <c:v>0</c:v>
                </c:pt>
                <c:pt idx="5">
                  <c:v>-3.4930648906269091</c:v>
                </c:pt>
                <c:pt idx="6">
                  <c:v>-0.19192227789319319</c:v>
                </c:pt>
                <c:pt idx="7">
                  <c:v>-0.49055969693266527</c:v>
                </c:pt>
                <c:pt idx="8">
                  <c:v>0.29536844677990959</c:v>
                </c:pt>
                <c:pt idx="9">
                  <c:v>-10.18193205425883</c:v>
                </c:pt>
                <c:pt idx="10">
                  <c:v>12.561652205792496</c:v>
                </c:pt>
                <c:pt idx="11">
                  <c:v>-0.98918489551509214</c:v>
                </c:pt>
                <c:pt idx="12">
                  <c:v>-0.45389832579738482</c:v>
                </c:pt>
                <c:pt idx="13">
                  <c:v>0.38549431748747404</c:v>
                </c:pt>
                <c:pt idx="14">
                  <c:v>-0.22476475620188191</c:v>
                </c:pt>
                <c:pt idx="15">
                  <c:v>0.4007698887938409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E4-49FF-B84A-2CF274FD2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533840"/>
        <c:axId val="673534168"/>
      </c:lineChart>
      <c:catAx>
        <c:axId val="67353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34168"/>
        <c:crosses val="autoZero"/>
        <c:auto val="1"/>
        <c:lblAlgn val="ctr"/>
        <c:lblOffset val="100"/>
        <c:noMultiLvlLbl val="0"/>
      </c:catAx>
      <c:valAx>
        <c:axId val="67353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3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Pool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'Primer 1 -merged'!$C$77</c:f>
              <c:strCache>
                <c:ptCount val="1"/>
                <c:pt idx="0">
                  <c:v>Insects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'Primer 1 -merged'!$B$78:$B$93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1 -merged'!$C$78:$C$93</c:f>
              <c:numCache>
                <c:formatCode>General</c:formatCode>
                <c:ptCount val="16"/>
                <c:pt idx="0">
                  <c:v>1.6537274056797653</c:v>
                </c:pt>
                <c:pt idx="1">
                  <c:v>21.393177017119587</c:v>
                </c:pt>
                <c:pt idx="2">
                  <c:v>-7.452459925251155</c:v>
                </c:pt>
                <c:pt idx="3">
                  <c:v>1.4312492233575804</c:v>
                </c:pt>
                <c:pt idx="4">
                  <c:v>0</c:v>
                </c:pt>
                <c:pt idx="5">
                  <c:v>-9.6226712675760169</c:v>
                </c:pt>
                <c:pt idx="6">
                  <c:v>-0.92783199671181549</c:v>
                </c:pt>
                <c:pt idx="7">
                  <c:v>-0.47188315474540471</c:v>
                </c:pt>
                <c:pt idx="8">
                  <c:v>-0.57224925203360832</c:v>
                </c:pt>
                <c:pt idx="9">
                  <c:v>5.6465488400546757</c:v>
                </c:pt>
                <c:pt idx="10">
                  <c:v>0.54038062647562057</c:v>
                </c:pt>
                <c:pt idx="11">
                  <c:v>-10.250685834998135</c:v>
                </c:pt>
                <c:pt idx="12">
                  <c:v>-0.51872066681323314</c:v>
                </c:pt>
                <c:pt idx="13">
                  <c:v>-0.41238039706739832</c:v>
                </c:pt>
                <c:pt idx="14">
                  <c:v>0.34179913398396045</c:v>
                </c:pt>
                <c:pt idx="15">
                  <c:v>-0.77799975147442579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B-49FF-8BFE-EA6817CCFD30}"/>
            </c:ext>
          </c:extLst>
        </c:ser>
        <c:ser>
          <c:idx val="1"/>
          <c:order val="1"/>
          <c:tx>
            <c:strRef>
              <c:f>'Primer 1 -merged'!$D$77</c:f>
              <c:strCache>
                <c:ptCount val="1"/>
                <c:pt idx="0">
                  <c:v>DNA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'Primer 1 -merged'!$B$78:$B$93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1 -merged'!$D$78:$D$93</c:f>
              <c:numCache>
                <c:formatCode>General</c:formatCode>
                <c:ptCount val="16"/>
                <c:pt idx="0">
                  <c:v>6.5783159857859319</c:v>
                </c:pt>
                <c:pt idx="1">
                  <c:v>1.9186471433251846</c:v>
                </c:pt>
                <c:pt idx="2">
                  <c:v>-1.3898535749388834</c:v>
                </c:pt>
                <c:pt idx="3">
                  <c:v>-0.58920335693943904</c:v>
                </c:pt>
                <c:pt idx="4">
                  <c:v>0</c:v>
                </c:pt>
                <c:pt idx="5">
                  <c:v>-9.2880364928551629</c:v>
                </c:pt>
                <c:pt idx="6">
                  <c:v>4.5281131076892063</c:v>
                </c:pt>
                <c:pt idx="7">
                  <c:v>-0.9880289321807505</c:v>
                </c:pt>
                <c:pt idx="8">
                  <c:v>-0.69820307971471063</c:v>
                </c:pt>
                <c:pt idx="9">
                  <c:v>13.62811562791401</c:v>
                </c:pt>
                <c:pt idx="10">
                  <c:v>-0.5558103782857432</c:v>
                </c:pt>
                <c:pt idx="11">
                  <c:v>-10.716046271327404</c:v>
                </c:pt>
                <c:pt idx="12">
                  <c:v>-0.98298848257264548</c:v>
                </c:pt>
                <c:pt idx="13">
                  <c:v>-9.3979182943118578E-2</c:v>
                </c:pt>
                <c:pt idx="14">
                  <c:v>-0.90927190705410921</c:v>
                </c:pt>
                <c:pt idx="15">
                  <c:v>-0.4417702059023666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AB-49FF-8BFE-EA6817CCFD30}"/>
            </c:ext>
          </c:extLst>
        </c:ser>
        <c:ser>
          <c:idx val="2"/>
          <c:order val="2"/>
          <c:tx>
            <c:strRef>
              <c:f>'Primer 1 -merged'!$E$77</c:f>
              <c:strCache>
                <c:ptCount val="1"/>
                <c:pt idx="0">
                  <c:v>PCR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'Primer 1 -merged'!$B$78:$B$93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1 -merged'!$E$78:$E$93</c:f>
              <c:numCache>
                <c:formatCode>General</c:formatCode>
                <c:ptCount val="16"/>
                <c:pt idx="0">
                  <c:v>-0.26128171304107733</c:v>
                </c:pt>
                <c:pt idx="1">
                  <c:v>1.0704972850262293</c:v>
                </c:pt>
                <c:pt idx="2">
                  <c:v>9.6394146700616616</c:v>
                </c:pt>
                <c:pt idx="3">
                  <c:v>-0.37233487744270943</c:v>
                </c:pt>
                <c:pt idx="4">
                  <c:v>0</c:v>
                </c:pt>
                <c:pt idx="5">
                  <c:v>-6.620547903181274</c:v>
                </c:pt>
                <c:pt idx="6">
                  <c:v>-6.9853053962020989E-2</c:v>
                </c:pt>
                <c:pt idx="7">
                  <c:v>-0.39503635303862317</c:v>
                </c:pt>
                <c:pt idx="8">
                  <c:v>0.25533024511458113</c:v>
                </c:pt>
                <c:pt idx="9">
                  <c:v>-17.932631837285641</c:v>
                </c:pt>
                <c:pt idx="10">
                  <c:v>15.868423474552873</c:v>
                </c:pt>
                <c:pt idx="11">
                  <c:v>-1.9155443752492558</c:v>
                </c:pt>
                <c:pt idx="12">
                  <c:v>-0.3355216737736601</c:v>
                </c:pt>
                <c:pt idx="13">
                  <c:v>0.49461606896340166</c:v>
                </c:pt>
                <c:pt idx="14">
                  <c:v>3.0156149338896272E-2</c:v>
                </c:pt>
                <c:pt idx="15">
                  <c:v>0.54431389391661822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AB-49FF-8BFE-EA6817CCF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093368"/>
        <c:axId val="709093040"/>
      </c:lineChart>
      <c:catAx>
        <c:axId val="70909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93040"/>
        <c:crosses val="autoZero"/>
        <c:auto val="1"/>
        <c:lblAlgn val="ctr"/>
        <c:lblOffset val="100"/>
        <c:noMultiLvlLbl val="0"/>
      </c:catAx>
      <c:valAx>
        <c:axId val="7090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9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Pool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'Primer 1 -merged'!$C$95</c:f>
              <c:strCache>
                <c:ptCount val="1"/>
                <c:pt idx="0">
                  <c:v>Insects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'Primer 1 -merged'!$B$96:$B$111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1 -merged'!$C$96:$C$111</c:f>
              <c:numCache>
                <c:formatCode>General</c:formatCode>
                <c:ptCount val="16"/>
                <c:pt idx="0">
                  <c:v>11.040699260234963</c:v>
                </c:pt>
                <c:pt idx="1">
                  <c:v>60.190958705934378</c:v>
                </c:pt>
                <c:pt idx="2">
                  <c:v>-32.217087560666329</c:v>
                </c:pt>
                <c:pt idx="3">
                  <c:v>8.0062692313242501</c:v>
                </c:pt>
                <c:pt idx="4">
                  <c:v>-0.80831196158107677</c:v>
                </c:pt>
                <c:pt idx="5">
                  <c:v>-23.706552613543916</c:v>
                </c:pt>
                <c:pt idx="6">
                  <c:v>-0.89791127345836153</c:v>
                </c:pt>
                <c:pt idx="7">
                  <c:v>-0.94689223061794392</c:v>
                </c:pt>
                <c:pt idx="8">
                  <c:v>-0.90965873879338333</c:v>
                </c:pt>
                <c:pt idx="9">
                  <c:v>-3.461155376522528</c:v>
                </c:pt>
                <c:pt idx="10">
                  <c:v>-0.78481703091103328</c:v>
                </c:pt>
                <c:pt idx="11">
                  <c:v>-12.930947062163746</c:v>
                </c:pt>
                <c:pt idx="12">
                  <c:v>-0.90587565673634241</c:v>
                </c:pt>
                <c:pt idx="13">
                  <c:v>-0.48694909631454869</c:v>
                </c:pt>
                <c:pt idx="14">
                  <c:v>-0.33263917030366935</c:v>
                </c:pt>
                <c:pt idx="15">
                  <c:v>-0.84912942588072871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5-417C-920E-131952373373}"/>
            </c:ext>
          </c:extLst>
        </c:ser>
        <c:ser>
          <c:idx val="1"/>
          <c:order val="1"/>
          <c:tx>
            <c:strRef>
              <c:f>'Primer 1 -merged'!$D$95</c:f>
              <c:strCache>
                <c:ptCount val="1"/>
                <c:pt idx="0">
                  <c:v>DNA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'Primer 1 -merged'!$B$96:$B$111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1 -merged'!$D$96:$D$111</c:f>
              <c:numCache>
                <c:formatCode>General</c:formatCode>
                <c:ptCount val="16"/>
                <c:pt idx="0">
                  <c:v>6.7900322689035351</c:v>
                </c:pt>
                <c:pt idx="1">
                  <c:v>8.7876184387676695</c:v>
                </c:pt>
                <c:pt idx="2">
                  <c:v>12.189986223146313</c:v>
                </c:pt>
                <c:pt idx="3">
                  <c:v>-0.47219947077338897</c:v>
                </c:pt>
                <c:pt idx="4">
                  <c:v>-0.67412210007370088</c:v>
                </c:pt>
                <c:pt idx="5">
                  <c:v>-22.020991610822552</c:v>
                </c:pt>
                <c:pt idx="6">
                  <c:v>6.2156874991069708</c:v>
                </c:pt>
                <c:pt idx="7">
                  <c:v>-0.97322363165975367</c:v>
                </c:pt>
                <c:pt idx="8">
                  <c:v>-0.62116832697188995</c:v>
                </c:pt>
                <c:pt idx="9">
                  <c:v>3.0449427792739701</c:v>
                </c:pt>
                <c:pt idx="10">
                  <c:v>-0.30984669390080388</c:v>
                </c:pt>
                <c:pt idx="11">
                  <c:v>-10.321048165521363</c:v>
                </c:pt>
                <c:pt idx="12">
                  <c:v>-0.9610035301747204</c:v>
                </c:pt>
                <c:pt idx="13">
                  <c:v>0.26449807589576052</c:v>
                </c:pt>
                <c:pt idx="14">
                  <c:v>-0.83647487694628597</c:v>
                </c:pt>
                <c:pt idx="15">
                  <c:v>-0.10268687824976344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65-417C-920E-131952373373}"/>
            </c:ext>
          </c:extLst>
        </c:ser>
        <c:ser>
          <c:idx val="2"/>
          <c:order val="2"/>
          <c:tx>
            <c:strRef>
              <c:f>'Primer 1 -merged'!$E$95</c:f>
              <c:strCache>
                <c:ptCount val="1"/>
                <c:pt idx="0">
                  <c:v>PCR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'Primer 1 -merged'!$B$96:$B$111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1 -merged'!$E$96:$E$111</c:f>
              <c:numCache>
                <c:formatCode>General</c:formatCode>
                <c:ptCount val="16"/>
                <c:pt idx="0">
                  <c:v>-0.43922739048098364</c:v>
                </c:pt>
                <c:pt idx="1">
                  <c:v>-0.39514536131032429</c:v>
                </c:pt>
                <c:pt idx="2">
                  <c:v>13.238909576441515</c:v>
                </c:pt>
                <c:pt idx="3">
                  <c:v>-0.54868894147479264</c:v>
                </c:pt>
                <c:pt idx="4">
                  <c:v>-0.2829264781316842</c:v>
                </c:pt>
                <c:pt idx="5">
                  <c:v>-16.60649935961338</c:v>
                </c:pt>
                <c:pt idx="6">
                  <c:v>-0.15208174043210776</c:v>
                </c:pt>
                <c:pt idx="7">
                  <c:v>-0.5649808932506154</c:v>
                </c:pt>
                <c:pt idx="8">
                  <c:v>7.4987337443421717E-2</c:v>
                </c:pt>
                <c:pt idx="9">
                  <c:v>-2.3427645183873222</c:v>
                </c:pt>
                <c:pt idx="10">
                  <c:v>12.246093560969001</c:v>
                </c:pt>
                <c:pt idx="11">
                  <c:v>-4.4166362200736202</c:v>
                </c:pt>
                <c:pt idx="12">
                  <c:v>-0.47537515848359035</c:v>
                </c:pt>
                <c:pt idx="13">
                  <c:v>0.36722422242224217</c:v>
                </c:pt>
                <c:pt idx="14">
                  <c:v>-0.13477154167029612</c:v>
                </c:pt>
                <c:pt idx="15">
                  <c:v>0.4318829060325387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65-417C-920E-131952373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133584"/>
        <c:axId val="701131944"/>
      </c:lineChart>
      <c:catAx>
        <c:axId val="70113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1944"/>
        <c:crosses val="autoZero"/>
        <c:auto val="1"/>
        <c:lblAlgn val="ctr"/>
        <c:lblOffset val="100"/>
        <c:noMultiLvlLbl val="0"/>
      </c:catAx>
      <c:valAx>
        <c:axId val="70113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13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Pool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'Primer 1 -merged'!$C$113</c:f>
              <c:strCache>
                <c:ptCount val="1"/>
                <c:pt idx="0">
                  <c:v>Insects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'Primer 1 -merged'!$B$114:$B$129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1 -merged'!$C$114:$C$129</c:f>
              <c:numCache>
                <c:formatCode>General</c:formatCode>
                <c:ptCount val="16"/>
                <c:pt idx="0">
                  <c:v>-0.50856893435844042</c:v>
                </c:pt>
                <c:pt idx="1">
                  <c:v>65.098439366557415</c:v>
                </c:pt>
                <c:pt idx="2">
                  <c:v>-3.6234340061873991</c:v>
                </c:pt>
                <c:pt idx="3">
                  <c:v>2.1312218580574021</c:v>
                </c:pt>
                <c:pt idx="4">
                  <c:v>0</c:v>
                </c:pt>
                <c:pt idx="5">
                  <c:v>-49.433332312310469</c:v>
                </c:pt>
                <c:pt idx="6">
                  <c:v>-0.8778601402885412</c:v>
                </c:pt>
                <c:pt idx="7">
                  <c:v>-0.86484209881459262</c:v>
                </c:pt>
                <c:pt idx="8">
                  <c:v>-0.70632829969063016</c:v>
                </c:pt>
                <c:pt idx="9">
                  <c:v>-7.3133059699206653</c:v>
                </c:pt>
                <c:pt idx="10">
                  <c:v>-0.69005574784819446</c:v>
                </c:pt>
                <c:pt idx="11">
                  <c:v>-0.93280393298005948</c:v>
                </c:pt>
                <c:pt idx="12">
                  <c:v>-0.98277023922565643</c:v>
                </c:pt>
                <c:pt idx="13">
                  <c:v>-3.3540600974056646E-3</c:v>
                </c:pt>
                <c:pt idx="14">
                  <c:v>-0.56791588813673555</c:v>
                </c:pt>
                <c:pt idx="15">
                  <c:v>-0.72508959475602675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D-42FC-9939-95CAB2C76518}"/>
            </c:ext>
          </c:extLst>
        </c:ser>
        <c:ser>
          <c:idx val="1"/>
          <c:order val="1"/>
          <c:tx>
            <c:strRef>
              <c:f>'Primer 1 -merged'!$D$113</c:f>
              <c:strCache>
                <c:ptCount val="1"/>
                <c:pt idx="0">
                  <c:v>DNA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'Primer 1 -merged'!$B$114:$B$129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1 -merged'!$D$114:$D$129</c:f>
              <c:numCache>
                <c:formatCode>General</c:formatCode>
                <c:ptCount val="16"/>
                <c:pt idx="0">
                  <c:v>8.2981242625218705</c:v>
                </c:pt>
                <c:pt idx="1">
                  <c:v>27.908003417829679</c:v>
                </c:pt>
                <c:pt idx="2">
                  <c:v>0.92086096757130675</c:v>
                </c:pt>
                <c:pt idx="3">
                  <c:v>-9.9971518086015301E-2</c:v>
                </c:pt>
                <c:pt idx="4">
                  <c:v>0</c:v>
                </c:pt>
                <c:pt idx="5">
                  <c:v>-45.175163771005408</c:v>
                </c:pt>
                <c:pt idx="6">
                  <c:v>5.7721853765715911</c:v>
                </c:pt>
                <c:pt idx="7">
                  <c:v>-0.97965577572527152</c:v>
                </c:pt>
                <c:pt idx="8">
                  <c:v>-0.63868657688082342</c:v>
                </c:pt>
                <c:pt idx="9">
                  <c:v>6.2289945884363433</c:v>
                </c:pt>
                <c:pt idx="10">
                  <c:v>-0.26923546405175564</c:v>
                </c:pt>
                <c:pt idx="11">
                  <c:v>-0.79818529519469406</c:v>
                </c:pt>
                <c:pt idx="12">
                  <c:v>-0.96093908939252137</c:v>
                </c:pt>
                <c:pt idx="13">
                  <c:v>0.26378321194612853</c:v>
                </c:pt>
                <c:pt idx="14">
                  <c:v>-0.81283313667249857</c:v>
                </c:pt>
                <c:pt idx="15">
                  <c:v>0.34271880213207478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CD-42FC-9939-95CAB2C76518}"/>
            </c:ext>
          </c:extLst>
        </c:ser>
        <c:ser>
          <c:idx val="2"/>
          <c:order val="2"/>
          <c:tx>
            <c:strRef>
              <c:f>'Primer 1 -merged'!$E$113</c:f>
              <c:strCache>
                <c:ptCount val="1"/>
                <c:pt idx="0">
                  <c:v>PCR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'Primer 1 -merged'!$B$114:$B$129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1 -merged'!$E$114:$E$129</c:f>
              <c:numCache>
                <c:formatCode>General</c:formatCode>
                <c:ptCount val="16"/>
                <c:pt idx="0">
                  <c:v>-0.19851594644088766</c:v>
                </c:pt>
                <c:pt idx="1">
                  <c:v>11.132185411563251</c:v>
                </c:pt>
                <c:pt idx="2">
                  <c:v>3.2068161818916927</c:v>
                </c:pt>
                <c:pt idx="3">
                  <c:v>-0.32872737650724199</c:v>
                </c:pt>
                <c:pt idx="4">
                  <c:v>0</c:v>
                </c:pt>
                <c:pt idx="5">
                  <c:v>-29.967060670202393</c:v>
                </c:pt>
                <c:pt idx="6">
                  <c:v>0.14217423359573803</c:v>
                </c:pt>
                <c:pt idx="7">
                  <c:v>-0.37094204104930206</c:v>
                </c:pt>
                <c:pt idx="8">
                  <c:v>0.33065379218493579</c:v>
                </c:pt>
                <c:pt idx="9">
                  <c:v>-3.1891692629676309</c:v>
                </c:pt>
                <c:pt idx="10">
                  <c:v>17.656503436630437</c:v>
                </c:pt>
                <c:pt idx="11">
                  <c:v>-8.4357980355316733E-2</c:v>
                </c:pt>
                <c:pt idx="12">
                  <c:v>-0.24548719290317986</c:v>
                </c:pt>
                <c:pt idx="13">
                  <c:v>0.72247722786405677</c:v>
                </c:pt>
                <c:pt idx="14">
                  <c:v>0.39902965728827255</c:v>
                </c:pt>
                <c:pt idx="15">
                  <c:v>0.79442052940756769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CD-42FC-9939-95CAB2C7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055960"/>
        <c:axId val="438718624"/>
      </c:lineChart>
      <c:catAx>
        <c:axId val="29205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18624"/>
        <c:crosses val="autoZero"/>
        <c:auto val="1"/>
        <c:lblAlgn val="ctr"/>
        <c:lblOffset val="100"/>
        <c:noMultiLvlLbl val="0"/>
      </c:catAx>
      <c:valAx>
        <c:axId val="4387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05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Pool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'Primer 1 -merged'!$C$131</c:f>
              <c:strCache>
                <c:ptCount val="1"/>
                <c:pt idx="0">
                  <c:v>Insects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'Primer 1 -merged'!$B$132:$B$147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1 -merged'!$C$132:$C$147</c:f>
              <c:numCache>
                <c:formatCode>General</c:formatCode>
                <c:ptCount val="16"/>
                <c:pt idx="0">
                  <c:v>-0.59923777955071744</c:v>
                </c:pt>
                <c:pt idx="1">
                  <c:v>41.183573730184506</c:v>
                </c:pt>
                <c:pt idx="2">
                  <c:v>-8.2462229408673231</c:v>
                </c:pt>
                <c:pt idx="3">
                  <c:v>6.4873850565075344E-2</c:v>
                </c:pt>
                <c:pt idx="4">
                  <c:v>-0.98638888906235445</c:v>
                </c:pt>
                <c:pt idx="5">
                  <c:v>-4.936211084276203</c:v>
                </c:pt>
                <c:pt idx="6">
                  <c:v>-0.98119471988826434</c:v>
                </c:pt>
                <c:pt idx="7">
                  <c:v>-0.98175123801405972</c:v>
                </c:pt>
                <c:pt idx="8">
                  <c:v>-0.61407826290526035</c:v>
                </c:pt>
                <c:pt idx="9">
                  <c:v>-18.810902230491589</c:v>
                </c:pt>
                <c:pt idx="10">
                  <c:v>-0.96375715194667644</c:v>
                </c:pt>
                <c:pt idx="11">
                  <c:v>-0.98379180447530945</c:v>
                </c:pt>
                <c:pt idx="12">
                  <c:v>-0.96264411569508568</c:v>
                </c:pt>
                <c:pt idx="13">
                  <c:v>-0.29463685869872541</c:v>
                </c:pt>
                <c:pt idx="14">
                  <c:v>-0.90680679707361822</c:v>
                </c:pt>
                <c:pt idx="15">
                  <c:v>-0.98082370780440087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0-4C07-B338-1C2ABE815513}"/>
            </c:ext>
          </c:extLst>
        </c:ser>
        <c:ser>
          <c:idx val="1"/>
          <c:order val="1"/>
          <c:tx>
            <c:strRef>
              <c:f>'Primer 1 -merged'!$D$131</c:f>
              <c:strCache>
                <c:ptCount val="1"/>
                <c:pt idx="0">
                  <c:v>DNA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'Primer 1 -merged'!$B$132:$B$147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1 -merged'!$D$132:$D$147</c:f>
              <c:numCache>
                <c:formatCode>General</c:formatCode>
                <c:ptCount val="16"/>
                <c:pt idx="0">
                  <c:v>6.6034774929943598</c:v>
                </c:pt>
                <c:pt idx="1">
                  <c:v>4.3455658920318596</c:v>
                </c:pt>
                <c:pt idx="2">
                  <c:v>-3.2833663642168651</c:v>
                </c:pt>
                <c:pt idx="3">
                  <c:v>-0.56077140756879096</c:v>
                </c:pt>
                <c:pt idx="4">
                  <c:v>-0.72842309005540862</c:v>
                </c:pt>
                <c:pt idx="5">
                  <c:v>-4.6853367504979264</c:v>
                </c:pt>
                <c:pt idx="6">
                  <c:v>2.8753418593008488</c:v>
                </c:pt>
                <c:pt idx="7">
                  <c:v>-0.97865690694196272</c:v>
                </c:pt>
                <c:pt idx="8">
                  <c:v>-0.7945882941228275</c:v>
                </c:pt>
                <c:pt idx="9">
                  <c:v>1.4777995619393574</c:v>
                </c:pt>
                <c:pt idx="10">
                  <c:v>-0.66076543777594277</c:v>
                </c:pt>
                <c:pt idx="11">
                  <c:v>-0.83189949942400354</c:v>
                </c:pt>
                <c:pt idx="12">
                  <c:v>-0.97815942420461366</c:v>
                </c:pt>
                <c:pt idx="13">
                  <c:v>-0.32844696922680144</c:v>
                </c:pt>
                <c:pt idx="14">
                  <c:v>-0.90801435823840271</c:v>
                </c:pt>
                <c:pt idx="15">
                  <c:v>-0.56375630399288501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30-4C07-B338-1C2ABE815513}"/>
            </c:ext>
          </c:extLst>
        </c:ser>
        <c:ser>
          <c:idx val="2"/>
          <c:order val="2"/>
          <c:tx>
            <c:strRef>
              <c:f>'Primer 1 -merged'!$E$131</c:f>
              <c:strCache>
                <c:ptCount val="1"/>
                <c:pt idx="0">
                  <c:v>PCR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'Primer 1 -merged'!$B$132:$B$147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1 -merged'!$E$132:$E$147</c:f>
              <c:numCache>
                <c:formatCode>General</c:formatCode>
                <c:ptCount val="16"/>
                <c:pt idx="0">
                  <c:v>-0.30756858442498131</c:v>
                </c:pt>
                <c:pt idx="1">
                  <c:v>0.30759396555919766</c:v>
                </c:pt>
                <c:pt idx="2">
                  <c:v>2.7254515732083604</c:v>
                </c:pt>
                <c:pt idx="3">
                  <c:v>-0.50047154974730867</c:v>
                </c:pt>
                <c:pt idx="4">
                  <c:v>-0.33128090906593183</c:v>
                </c:pt>
                <c:pt idx="5">
                  <c:v>-3.4316245252062267</c:v>
                </c:pt>
                <c:pt idx="6">
                  <c:v>-0.1723442466076687</c:v>
                </c:pt>
                <c:pt idx="7">
                  <c:v>-0.52033863255459156</c:v>
                </c:pt>
                <c:pt idx="8">
                  <c:v>4.87571588282215E-2</c:v>
                </c:pt>
                <c:pt idx="9">
                  <c:v>-10.107871724001484</c:v>
                </c:pt>
                <c:pt idx="10">
                  <c:v>13.35585739787409</c:v>
                </c:pt>
                <c:pt idx="11">
                  <c:v>-0.99009900990099009</c:v>
                </c:pt>
                <c:pt idx="12">
                  <c:v>-0.45625126866013066</c:v>
                </c:pt>
                <c:pt idx="13">
                  <c:v>0.1711640238666419</c:v>
                </c:pt>
                <c:pt idx="14">
                  <c:v>-0.12299697640893378</c:v>
                </c:pt>
                <c:pt idx="15">
                  <c:v>0.33202330724173879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30-4C07-B338-1C2ABE815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280928"/>
        <c:axId val="700283552"/>
      </c:lineChart>
      <c:catAx>
        <c:axId val="70028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83552"/>
        <c:crosses val="autoZero"/>
        <c:auto val="1"/>
        <c:lblAlgn val="ctr"/>
        <c:lblOffset val="100"/>
        <c:noMultiLvlLbl val="0"/>
      </c:catAx>
      <c:valAx>
        <c:axId val="7002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8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Pool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'Primer 1 -merged'!$C$149</c:f>
              <c:strCache>
                <c:ptCount val="1"/>
                <c:pt idx="0">
                  <c:v>Insects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'Primer 1 -merged'!$B$150:$B$165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1 -merged'!$C$150:$C$165</c:f>
              <c:numCache>
                <c:formatCode>General</c:formatCode>
                <c:ptCount val="16"/>
                <c:pt idx="0">
                  <c:v>22.297506723800744</c:v>
                </c:pt>
                <c:pt idx="1">
                  <c:v>33.016992113208943</c:v>
                </c:pt>
                <c:pt idx="2">
                  <c:v>-19.199371211024676</c:v>
                </c:pt>
                <c:pt idx="3">
                  <c:v>5.9062437937383656</c:v>
                </c:pt>
                <c:pt idx="4">
                  <c:v>0</c:v>
                </c:pt>
                <c:pt idx="5">
                  <c:v>-9.8781468902211191</c:v>
                </c:pt>
                <c:pt idx="6">
                  <c:v>-0.70395080096539975</c:v>
                </c:pt>
                <c:pt idx="7">
                  <c:v>-0.95018160152686659</c:v>
                </c:pt>
                <c:pt idx="8">
                  <c:v>2.1445474099481967E-2</c:v>
                </c:pt>
                <c:pt idx="9">
                  <c:v>-23.121290969742056</c:v>
                </c:pt>
                <c:pt idx="10">
                  <c:v>-0.5235274119005382</c:v>
                </c:pt>
                <c:pt idx="11">
                  <c:v>-4.9279652886942529</c:v>
                </c:pt>
                <c:pt idx="12">
                  <c:v>-0.58479057759047259</c:v>
                </c:pt>
                <c:pt idx="13">
                  <c:v>9.5668155608440858E-2</c:v>
                </c:pt>
                <c:pt idx="14">
                  <c:v>-0.52672521450523258</c:v>
                </c:pt>
                <c:pt idx="15">
                  <c:v>-0.92190629428535842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95-47E0-B1BE-BCDE5F39B921}"/>
            </c:ext>
          </c:extLst>
        </c:ser>
        <c:ser>
          <c:idx val="1"/>
          <c:order val="1"/>
          <c:tx>
            <c:strRef>
              <c:f>'Primer 1 -merged'!$D$149</c:f>
              <c:strCache>
                <c:ptCount val="1"/>
                <c:pt idx="0">
                  <c:v>DNA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'Primer 1 -merged'!$B$150:$B$165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1 -merged'!$D$150:$D$165</c:f>
              <c:numCache>
                <c:formatCode>General</c:formatCode>
                <c:ptCount val="16"/>
                <c:pt idx="0">
                  <c:v>4.6880284765320033</c:v>
                </c:pt>
                <c:pt idx="1">
                  <c:v>1.7142157705998331</c:v>
                </c:pt>
                <c:pt idx="2">
                  <c:v>-2.8373317807095324</c:v>
                </c:pt>
                <c:pt idx="3">
                  <c:v>-0.47201969009276046</c:v>
                </c:pt>
                <c:pt idx="4">
                  <c:v>0</c:v>
                </c:pt>
                <c:pt idx="5">
                  <c:v>-9.3152135078270764</c:v>
                </c:pt>
                <c:pt idx="6">
                  <c:v>3.9966256897487131</c:v>
                </c:pt>
                <c:pt idx="7">
                  <c:v>-0.98544415185719392</c:v>
                </c:pt>
                <c:pt idx="8">
                  <c:v>-0.70094348361143821</c:v>
                </c:pt>
                <c:pt idx="9">
                  <c:v>10.99892816027312</c:v>
                </c:pt>
                <c:pt idx="10">
                  <c:v>-0.48591390877452989</c:v>
                </c:pt>
                <c:pt idx="11">
                  <c:v>-4.1597305844834658</c:v>
                </c:pt>
                <c:pt idx="12">
                  <c:v>-0.97618133940268093</c:v>
                </c:pt>
                <c:pt idx="13">
                  <c:v>-0.15377591933413615</c:v>
                </c:pt>
                <c:pt idx="14">
                  <c:v>-0.87759854970822138</c:v>
                </c:pt>
                <c:pt idx="15">
                  <c:v>-0.43364518135263525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95-47E0-B1BE-BCDE5F39B921}"/>
            </c:ext>
          </c:extLst>
        </c:ser>
        <c:ser>
          <c:idx val="2"/>
          <c:order val="2"/>
          <c:tx>
            <c:strRef>
              <c:f>'Primer 1 -merged'!$E$149</c:f>
              <c:strCache>
                <c:ptCount val="1"/>
                <c:pt idx="0">
                  <c:v>PCR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'Primer 1 -merged'!$B$150:$B$165</c:f>
              <c:strCache>
                <c:ptCount val="16"/>
                <c:pt idx="0">
                  <c:v>Acizzia alternata</c:v>
                </c:pt>
                <c:pt idx="1">
                  <c:v>Acizzia solanicola</c:v>
                </c:pt>
                <c:pt idx="2">
                  <c:v>Aphidius colemani</c:v>
                </c:pt>
                <c:pt idx="3">
                  <c:v>Bactrocera tryoni</c:v>
                </c:pt>
                <c:pt idx="4">
                  <c:v>Bradysia ocellaris</c:v>
                </c:pt>
                <c:pt idx="5">
                  <c:v>Carpophilus davidsoni</c:v>
                </c:pt>
                <c:pt idx="6">
                  <c:v>Carpophilus dimidiatus</c:v>
                </c:pt>
                <c:pt idx="7">
                  <c:v>Diuraphis noxia</c:v>
                </c:pt>
                <c:pt idx="8">
                  <c:v>Drosophila hydeii</c:v>
                </c:pt>
                <c:pt idx="9">
                  <c:v>Drosophila melanogaster</c:v>
                </c:pt>
                <c:pt idx="10">
                  <c:v>Drosophila simulans</c:v>
                </c:pt>
                <c:pt idx="11">
                  <c:v>Lysiphlebus testaceipes</c:v>
                </c:pt>
                <c:pt idx="12">
                  <c:v>Metopolophium dirhodum</c:v>
                </c:pt>
                <c:pt idx="13">
                  <c:v>Psyllid sp.</c:v>
                </c:pt>
                <c:pt idx="14">
                  <c:v>Rhopalosiphum padi</c:v>
                </c:pt>
                <c:pt idx="15">
                  <c:v>Scaptodrosophila lativittata</c:v>
                </c:pt>
              </c:strCache>
            </c:strRef>
          </c:cat>
          <c:val>
            <c:numRef>
              <c:f>'Primer 1 -merged'!$E$150:$E$165</c:f>
              <c:numCache>
                <c:formatCode>General</c:formatCode>
                <c:ptCount val="16"/>
                <c:pt idx="0">
                  <c:v>1.7235613407763275E-3</c:v>
                </c:pt>
                <c:pt idx="1">
                  <c:v>0.33223574203174439</c:v>
                </c:pt>
                <c:pt idx="2">
                  <c:v>10.782805546266045</c:v>
                </c:pt>
                <c:pt idx="3">
                  <c:v>-0.49939546729092177</c:v>
                </c:pt>
                <c:pt idx="4">
                  <c:v>0</c:v>
                </c:pt>
                <c:pt idx="5">
                  <c:v>-6.7278059321379882</c:v>
                </c:pt>
                <c:pt idx="6">
                  <c:v>6.3540246443546467E-3</c:v>
                </c:pt>
                <c:pt idx="7">
                  <c:v>-0.452061842409899</c:v>
                </c:pt>
                <c:pt idx="8">
                  <c:v>0.15813032181719955</c:v>
                </c:pt>
                <c:pt idx="9">
                  <c:v>-18.504617600905512</c:v>
                </c:pt>
                <c:pt idx="10">
                  <c:v>15.186041725619324</c:v>
                </c:pt>
                <c:pt idx="11">
                  <c:v>-0.96840995035114352</c:v>
                </c:pt>
                <c:pt idx="12">
                  <c:v>-0.33732925166568062</c:v>
                </c:pt>
                <c:pt idx="13">
                  <c:v>0.50850204512129238</c:v>
                </c:pt>
                <c:pt idx="14">
                  <c:v>-4.5610063540246493E-2</c:v>
                </c:pt>
                <c:pt idx="15">
                  <c:v>0.55943714146065382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95-47E0-B1BE-BCDE5F39B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223504"/>
        <c:axId val="678220880"/>
      </c:lineChart>
      <c:catAx>
        <c:axId val="67822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20880"/>
        <c:crosses val="autoZero"/>
        <c:auto val="1"/>
        <c:lblAlgn val="ctr"/>
        <c:lblOffset val="100"/>
        <c:noMultiLvlLbl val="0"/>
      </c:catAx>
      <c:valAx>
        <c:axId val="6782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2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9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409574</xdr:colOff>
      <xdr:row>25</xdr:row>
      <xdr:rowOff>100011</xdr:rowOff>
    </xdr:from>
    <xdr:to>
      <xdr:col>60</xdr:col>
      <xdr:colOff>581025</xdr:colOff>
      <xdr:row>65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DDE9EA-8EA4-4636-8216-608154056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114299</xdr:colOff>
      <xdr:row>20</xdr:row>
      <xdr:rowOff>171450</xdr:rowOff>
    </xdr:from>
    <xdr:to>
      <xdr:col>22</xdr:col>
      <xdr:colOff>219074</xdr:colOff>
      <xdr:row>39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15AC8-55A4-4AB9-BC31-1D4D632D4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90487</xdr:colOff>
      <xdr:row>39</xdr:row>
      <xdr:rowOff>80961</xdr:rowOff>
    </xdr:from>
    <xdr:to>
      <xdr:col>22</xdr:col>
      <xdr:colOff>219075</xdr:colOff>
      <xdr:row>55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0DEA13-49C5-45FC-86F2-91BD9A49B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90487</xdr:colOff>
      <xdr:row>56</xdr:row>
      <xdr:rowOff>14286</xdr:rowOff>
    </xdr:from>
    <xdr:to>
      <xdr:col>22</xdr:col>
      <xdr:colOff>180975</xdr:colOff>
      <xdr:row>74</xdr:row>
      <xdr:rowOff>133349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24234F-CA3C-49E1-A27C-11CDFAF4B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80961</xdr:colOff>
      <xdr:row>74</xdr:row>
      <xdr:rowOff>138112</xdr:rowOff>
    </xdr:from>
    <xdr:to>
      <xdr:col>22</xdr:col>
      <xdr:colOff>114300</xdr:colOff>
      <xdr:row>92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1E07C1A-FB53-4544-B1D1-2AEC9284C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595312</xdr:colOff>
      <xdr:row>93</xdr:row>
      <xdr:rowOff>4761</xdr:rowOff>
    </xdr:from>
    <xdr:to>
      <xdr:col>22</xdr:col>
      <xdr:colOff>152400</xdr:colOff>
      <xdr:row>111</xdr:row>
      <xdr:rowOff>161924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16B8D6-56DA-4862-8329-614ED0691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604837</xdr:colOff>
      <xdr:row>111</xdr:row>
      <xdr:rowOff>185737</xdr:rowOff>
    </xdr:from>
    <xdr:to>
      <xdr:col>22</xdr:col>
      <xdr:colOff>123825</xdr:colOff>
      <xdr:row>128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1A622DD-08D6-4FAD-A9CF-054B5C0D1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604836</xdr:colOff>
      <xdr:row>129</xdr:row>
      <xdr:rowOff>4762</xdr:rowOff>
    </xdr:from>
    <xdr:to>
      <xdr:col>22</xdr:col>
      <xdr:colOff>95249</xdr:colOff>
      <xdr:row>147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266D0B7-E68B-4D33-986A-A7B74BF64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566736</xdr:colOff>
      <xdr:row>147</xdr:row>
      <xdr:rowOff>128587</xdr:rowOff>
    </xdr:from>
    <xdr:to>
      <xdr:col>22</xdr:col>
      <xdr:colOff>95249</xdr:colOff>
      <xdr:row>165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3E29D92-7A82-4EE5-8EBD-4033C4131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600075</xdr:colOff>
      <xdr:row>165</xdr:row>
      <xdr:rowOff>109536</xdr:rowOff>
    </xdr:from>
    <xdr:to>
      <xdr:col>22</xdr:col>
      <xdr:colOff>57150</xdr:colOff>
      <xdr:row>183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D7298-51E6-4BB6-A186-18C16F300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638174</xdr:colOff>
      <xdr:row>186</xdr:row>
      <xdr:rowOff>4762</xdr:rowOff>
    </xdr:from>
    <xdr:to>
      <xdr:col>25</xdr:col>
      <xdr:colOff>180975</xdr:colOff>
      <xdr:row>210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7FA3B52-AEB4-40D5-AC87-D0711B5C3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428625</xdr:colOff>
      <xdr:row>233</xdr:row>
      <xdr:rowOff>76200</xdr:rowOff>
    </xdr:from>
    <xdr:to>
      <xdr:col>23</xdr:col>
      <xdr:colOff>371475</xdr:colOff>
      <xdr:row>256</xdr:row>
      <xdr:rowOff>128588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668B12B-1C7B-4BCD-ADCC-9DEA05CBC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4143375</xdr:colOff>
      <xdr:row>243</xdr:row>
      <xdr:rowOff>157161</xdr:rowOff>
    </xdr:from>
    <xdr:to>
      <xdr:col>5</xdr:col>
      <xdr:colOff>276225</xdr:colOff>
      <xdr:row>270</xdr:row>
      <xdr:rowOff>28574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824E63C-5CFF-4DCA-9FC2-C65F4B127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4133849</xdr:colOff>
      <xdr:row>270</xdr:row>
      <xdr:rowOff>52386</xdr:rowOff>
    </xdr:from>
    <xdr:to>
      <xdr:col>5</xdr:col>
      <xdr:colOff>1247775</xdr:colOff>
      <xdr:row>298</xdr:row>
      <xdr:rowOff>19049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5D961B4-21A4-4211-BE0A-577225E32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18</xdr:row>
      <xdr:rowOff>71436</xdr:rowOff>
    </xdr:from>
    <xdr:to>
      <xdr:col>22</xdr:col>
      <xdr:colOff>209550</xdr:colOff>
      <xdr:row>61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6D1C5B-FDC7-43C3-AB6A-FC08BA631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166</xdr:row>
      <xdr:rowOff>19050</xdr:rowOff>
    </xdr:from>
    <xdr:to>
      <xdr:col>23</xdr:col>
      <xdr:colOff>495300</xdr:colOff>
      <xdr:row>190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56B642-39F4-4AED-85EA-24749D457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563880</xdr:colOff>
      <xdr:row>21</xdr:row>
      <xdr:rowOff>148590</xdr:rowOff>
    </xdr:from>
    <xdr:to>
      <xdr:col>23</xdr:col>
      <xdr:colOff>274320</xdr:colOff>
      <xdr:row>39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65BF66-2ABC-4DD1-BA7F-83F828D70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601980</xdr:colOff>
      <xdr:row>39</xdr:row>
      <xdr:rowOff>34290</xdr:rowOff>
    </xdr:from>
    <xdr:to>
      <xdr:col>23</xdr:col>
      <xdr:colOff>236220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8F3454-1322-4522-A8CA-B8B3591D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57</xdr:row>
      <xdr:rowOff>57150</xdr:rowOff>
    </xdr:from>
    <xdr:to>
      <xdr:col>23</xdr:col>
      <xdr:colOff>236220</xdr:colOff>
      <xdr:row>75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9C8AE1-2FDD-4337-A667-10ACDA0AC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601980</xdr:colOff>
      <xdr:row>75</xdr:row>
      <xdr:rowOff>95250</xdr:rowOff>
    </xdr:from>
    <xdr:to>
      <xdr:col>23</xdr:col>
      <xdr:colOff>228600</xdr:colOff>
      <xdr:row>93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DF2284-618C-40B2-8C56-1BAA46A73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594360</xdr:colOff>
      <xdr:row>93</xdr:row>
      <xdr:rowOff>148590</xdr:rowOff>
    </xdr:from>
    <xdr:to>
      <xdr:col>23</xdr:col>
      <xdr:colOff>259080</xdr:colOff>
      <xdr:row>111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A3F014-04B7-40CC-A4B8-7C81AD0E7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594360</xdr:colOff>
      <xdr:row>111</xdr:row>
      <xdr:rowOff>163830</xdr:rowOff>
    </xdr:from>
    <xdr:to>
      <xdr:col>23</xdr:col>
      <xdr:colOff>259080</xdr:colOff>
      <xdr:row>129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2349D3-3887-4094-9D00-B3C4A6DE9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601980</xdr:colOff>
      <xdr:row>129</xdr:row>
      <xdr:rowOff>148590</xdr:rowOff>
    </xdr:from>
    <xdr:to>
      <xdr:col>23</xdr:col>
      <xdr:colOff>281940</xdr:colOff>
      <xdr:row>147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30A047-DDA2-4220-A211-33673F7C5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15240</xdr:colOff>
      <xdr:row>147</xdr:row>
      <xdr:rowOff>171450</xdr:rowOff>
    </xdr:from>
    <xdr:to>
      <xdr:col>23</xdr:col>
      <xdr:colOff>312420</xdr:colOff>
      <xdr:row>165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CC2525A-1F5F-4426-B7C4-E9C26E6D7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133349</xdr:colOff>
      <xdr:row>230</xdr:row>
      <xdr:rowOff>166687</xdr:rowOff>
    </xdr:from>
    <xdr:to>
      <xdr:col>20</xdr:col>
      <xdr:colOff>447674</xdr:colOff>
      <xdr:row>254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A43581D-A5C6-4E07-8E66-A6A271565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C50"/>
  <sheetViews>
    <sheetView workbookViewId="0">
      <selection sqref="A1:FC50"/>
    </sheetView>
  </sheetViews>
  <sheetFormatPr defaultRowHeight="14.4" x14ac:dyDescent="0.3"/>
  <sheetData>
    <row r="1" spans="1:15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</row>
    <row r="2" spans="1:159" x14ac:dyDescent="0.3">
      <c r="A2" t="s">
        <v>158</v>
      </c>
      <c r="B2">
        <v>31293</v>
      </c>
      <c r="C2">
        <v>0</v>
      </c>
      <c r="D2">
        <v>13702</v>
      </c>
      <c r="E2">
        <v>70708</v>
      </c>
      <c r="F2">
        <v>0</v>
      </c>
      <c r="G2">
        <v>0</v>
      </c>
      <c r="H2">
        <v>14333</v>
      </c>
      <c r="I2">
        <v>0</v>
      </c>
      <c r="J2">
        <v>1265</v>
      </c>
      <c r="K2">
        <v>0</v>
      </c>
      <c r="L2">
        <v>0</v>
      </c>
      <c r="M2">
        <v>0</v>
      </c>
      <c r="N2">
        <v>0</v>
      </c>
      <c r="O2">
        <v>5965</v>
      </c>
      <c r="P2">
        <v>11543</v>
      </c>
      <c r="Q2">
        <v>0</v>
      </c>
      <c r="R2">
        <v>0</v>
      </c>
      <c r="S2">
        <v>0</v>
      </c>
      <c r="T2">
        <v>0</v>
      </c>
      <c r="U2">
        <v>1625</v>
      </c>
      <c r="V2">
        <v>940</v>
      </c>
      <c r="W2">
        <v>0</v>
      </c>
      <c r="X2">
        <v>1155</v>
      </c>
      <c r="Y2">
        <v>0</v>
      </c>
      <c r="Z2">
        <v>932</v>
      </c>
      <c r="AA2">
        <v>0</v>
      </c>
      <c r="AB2">
        <v>0</v>
      </c>
      <c r="AC2">
        <v>1563</v>
      </c>
      <c r="AD2">
        <v>1394</v>
      </c>
      <c r="AE2">
        <v>700</v>
      </c>
      <c r="AF2">
        <v>0</v>
      </c>
      <c r="AG2">
        <v>0</v>
      </c>
      <c r="AH2">
        <v>651</v>
      </c>
      <c r="AI2">
        <v>317</v>
      </c>
      <c r="AJ2">
        <v>723</v>
      </c>
      <c r="AK2">
        <v>0</v>
      </c>
      <c r="AL2">
        <v>57</v>
      </c>
      <c r="AM2">
        <v>0</v>
      </c>
      <c r="AN2">
        <v>35</v>
      </c>
      <c r="AO2">
        <v>0</v>
      </c>
      <c r="AP2">
        <v>0</v>
      </c>
      <c r="AQ2">
        <v>0</v>
      </c>
      <c r="AR2">
        <v>0</v>
      </c>
      <c r="AS2">
        <v>0</v>
      </c>
      <c r="AT2">
        <v>9</v>
      </c>
      <c r="AU2">
        <v>0</v>
      </c>
      <c r="AV2">
        <v>108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28</v>
      </c>
      <c r="BD2">
        <v>0</v>
      </c>
      <c r="BE2">
        <v>0</v>
      </c>
      <c r="BF2">
        <v>0</v>
      </c>
      <c r="BG2">
        <v>0</v>
      </c>
      <c r="BH2">
        <v>9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9</v>
      </c>
      <c r="BP2">
        <v>2</v>
      </c>
      <c r="BQ2">
        <v>0</v>
      </c>
      <c r="BR2">
        <v>0</v>
      </c>
      <c r="BS2">
        <v>0</v>
      </c>
      <c r="BT2">
        <v>0</v>
      </c>
      <c r="BU2">
        <v>0</v>
      </c>
      <c r="BV2">
        <v>8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4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3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2</v>
      </c>
      <c r="EK2">
        <v>2</v>
      </c>
      <c r="EL2">
        <v>2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</row>
    <row r="3" spans="1:159" x14ac:dyDescent="0.3">
      <c r="A3" t="s">
        <v>159</v>
      </c>
      <c r="B3">
        <v>0</v>
      </c>
      <c r="C3">
        <v>27560</v>
      </c>
      <c r="D3">
        <v>0</v>
      </c>
      <c r="E3">
        <v>0</v>
      </c>
      <c r="F3">
        <v>3990</v>
      </c>
      <c r="G3">
        <v>40449</v>
      </c>
      <c r="H3">
        <v>0</v>
      </c>
      <c r="I3">
        <v>12771</v>
      </c>
      <c r="J3">
        <v>0</v>
      </c>
      <c r="K3">
        <v>10390</v>
      </c>
      <c r="L3">
        <v>7142</v>
      </c>
      <c r="M3">
        <v>5580</v>
      </c>
      <c r="N3">
        <v>7247</v>
      </c>
      <c r="O3">
        <v>0</v>
      </c>
      <c r="P3">
        <v>0</v>
      </c>
      <c r="Q3">
        <v>1179</v>
      </c>
      <c r="R3">
        <v>3428</v>
      </c>
      <c r="S3">
        <v>7216</v>
      </c>
      <c r="T3">
        <v>4999</v>
      </c>
      <c r="U3">
        <v>0</v>
      </c>
      <c r="V3">
        <v>0</v>
      </c>
      <c r="W3">
        <v>693</v>
      </c>
      <c r="X3">
        <v>0</v>
      </c>
      <c r="Y3">
        <v>0</v>
      </c>
      <c r="Z3">
        <v>0</v>
      </c>
      <c r="AA3">
        <v>1119</v>
      </c>
      <c r="AB3">
        <v>655</v>
      </c>
      <c r="AC3">
        <v>0</v>
      </c>
      <c r="AD3">
        <v>0</v>
      </c>
      <c r="AE3">
        <v>0</v>
      </c>
      <c r="AF3">
        <v>1050</v>
      </c>
      <c r="AG3">
        <v>0</v>
      </c>
      <c r="AH3">
        <v>0</v>
      </c>
      <c r="AI3">
        <v>0</v>
      </c>
      <c r="AJ3">
        <v>0</v>
      </c>
      <c r="AK3">
        <v>112</v>
      </c>
      <c r="AL3">
        <v>0</v>
      </c>
      <c r="AM3">
        <v>38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76</v>
      </c>
      <c r="AV3">
        <v>0</v>
      </c>
      <c r="AW3">
        <v>63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5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7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4</v>
      </c>
      <c r="BZ3">
        <v>6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1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2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3">
      <c r="A4" t="s">
        <v>160</v>
      </c>
      <c r="B4">
        <v>65997</v>
      </c>
      <c r="C4">
        <v>0</v>
      </c>
      <c r="D4">
        <v>20189</v>
      </c>
      <c r="E4">
        <v>7458</v>
      </c>
      <c r="F4">
        <v>0</v>
      </c>
      <c r="G4">
        <v>0</v>
      </c>
      <c r="H4">
        <v>10773</v>
      </c>
      <c r="I4">
        <v>0</v>
      </c>
      <c r="J4">
        <v>949</v>
      </c>
      <c r="K4">
        <v>0</v>
      </c>
      <c r="L4">
        <v>0</v>
      </c>
      <c r="M4">
        <v>0</v>
      </c>
      <c r="N4">
        <v>0</v>
      </c>
      <c r="O4">
        <v>0</v>
      </c>
      <c r="P4">
        <v>9047</v>
      </c>
      <c r="Q4">
        <v>0</v>
      </c>
      <c r="R4">
        <v>0</v>
      </c>
      <c r="S4">
        <v>0</v>
      </c>
      <c r="T4">
        <v>0</v>
      </c>
      <c r="U4">
        <v>2268</v>
      </c>
      <c r="V4">
        <v>841</v>
      </c>
      <c r="W4">
        <v>0</v>
      </c>
      <c r="X4">
        <v>1693</v>
      </c>
      <c r="Y4">
        <v>0</v>
      </c>
      <c r="Z4">
        <v>1304</v>
      </c>
      <c r="AA4">
        <v>0</v>
      </c>
      <c r="AB4">
        <v>0</v>
      </c>
      <c r="AC4">
        <v>1047</v>
      </c>
      <c r="AD4">
        <v>1042</v>
      </c>
      <c r="AE4">
        <v>483</v>
      </c>
      <c r="AF4">
        <v>0</v>
      </c>
      <c r="AG4">
        <v>0</v>
      </c>
      <c r="AH4">
        <v>907</v>
      </c>
      <c r="AI4">
        <v>194</v>
      </c>
      <c r="AJ4">
        <v>573</v>
      </c>
      <c r="AK4">
        <v>0</v>
      </c>
      <c r="AL4">
        <v>48</v>
      </c>
      <c r="AM4">
        <v>0</v>
      </c>
      <c r="AN4">
        <v>42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17</v>
      </c>
      <c r="AW4">
        <v>0</v>
      </c>
      <c r="AX4">
        <v>0</v>
      </c>
      <c r="AY4">
        <v>375</v>
      </c>
      <c r="AZ4">
        <v>0</v>
      </c>
      <c r="BA4">
        <v>0</v>
      </c>
      <c r="BB4">
        <v>0</v>
      </c>
      <c r="BC4">
        <v>7</v>
      </c>
      <c r="BD4">
        <v>0</v>
      </c>
      <c r="BE4">
        <v>0</v>
      </c>
      <c r="BF4">
        <v>0</v>
      </c>
      <c r="BG4">
        <v>0</v>
      </c>
      <c r="BH4">
        <v>8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11</v>
      </c>
      <c r="BP4">
        <v>1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2</v>
      </c>
      <c r="CG4">
        <v>0</v>
      </c>
      <c r="CH4">
        <v>0</v>
      </c>
      <c r="CI4">
        <v>3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26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</row>
    <row r="5" spans="1:159" x14ac:dyDescent="0.3">
      <c r="A5" t="s">
        <v>161</v>
      </c>
      <c r="B5">
        <v>0</v>
      </c>
      <c r="C5">
        <v>68223</v>
      </c>
      <c r="D5">
        <v>0</v>
      </c>
      <c r="E5">
        <v>0</v>
      </c>
      <c r="F5">
        <v>7202</v>
      </c>
      <c r="G5">
        <v>5102</v>
      </c>
      <c r="H5">
        <v>0</v>
      </c>
      <c r="I5">
        <v>11123</v>
      </c>
      <c r="J5">
        <v>0</v>
      </c>
      <c r="K5">
        <v>16813</v>
      </c>
      <c r="L5">
        <v>11141</v>
      </c>
      <c r="M5">
        <v>8794</v>
      </c>
      <c r="N5">
        <v>6098</v>
      </c>
      <c r="O5">
        <v>0</v>
      </c>
      <c r="P5">
        <v>0</v>
      </c>
      <c r="Q5">
        <v>1299</v>
      </c>
      <c r="R5">
        <v>2905</v>
      </c>
      <c r="S5">
        <v>6422</v>
      </c>
      <c r="T5">
        <v>0</v>
      </c>
      <c r="U5">
        <v>0</v>
      </c>
      <c r="V5">
        <v>0</v>
      </c>
      <c r="W5">
        <v>604</v>
      </c>
      <c r="X5">
        <v>0</v>
      </c>
      <c r="Y5">
        <v>0</v>
      </c>
      <c r="Z5">
        <v>0</v>
      </c>
      <c r="AA5">
        <v>909</v>
      </c>
      <c r="AB5">
        <v>523</v>
      </c>
      <c r="AC5">
        <v>0</v>
      </c>
      <c r="AD5">
        <v>0</v>
      </c>
      <c r="AE5">
        <v>0</v>
      </c>
      <c r="AF5">
        <v>897</v>
      </c>
      <c r="AG5">
        <v>0</v>
      </c>
      <c r="AH5">
        <v>0</v>
      </c>
      <c r="AI5">
        <v>0</v>
      </c>
      <c r="AJ5">
        <v>0</v>
      </c>
      <c r="AK5">
        <v>101</v>
      </c>
      <c r="AL5">
        <v>0</v>
      </c>
      <c r="AM5">
        <v>70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29</v>
      </c>
      <c r="AV5">
        <v>0</v>
      </c>
      <c r="AW5">
        <v>4</v>
      </c>
      <c r="AX5">
        <v>0</v>
      </c>
      <c r="AY5">
        <v>0</v>
      </c>
      <c r="AZ5">
        <v>2</v>
      </c>
      <c r="BA5">
        <v>0</v>
      </c>
      <c r="BB5">
        <v>16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2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</v>
      </c>
      <c r="BZ5">
        <v>4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6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</row>
    <row r="6" spans="1:159" x14ac:dyDescent="0.3">
      <c r="A6" t="s">
        <v>162</v>
      </c>
      <c r="B6">
        <v>113008</v>
      </c>
      <c r="C6">
        <v>0</v>
      </c>
      <c r="D6">
        <v>53017</v>
      </c>
      <c r="E6">
        <v>7740</v>
      </c>
      <c r="F6">
        <v>0</v>
      </c>
      <c r="G6">
        <v>0</v>
      </c>
      <c r="H6">
        <v>8906</v>
      </c>
      <c r="I6">
        <v>0</v>
      </c>
      <c r="J6">
        <v>799</v>
      </c>
      <c r="K6">
        <v>0</v>
      </c>
      <c r="L6">
        <v>0</v>
      </c>
      <c r="M6">
        <v>0</v>
      </c>
      <c r="N6">
        <v>0</v>
      </c>
      <c r="O6">
        <v>1082</v>
      </c>
      <c r="P6">
        <v>8467</v>
      </c>
      <c r="Q6">
        <v>0</v>
      </c>
      <c r="R6">
        <v>0</v>
      </c>
      <c r="S6">
        <v>0</v>
      </c>
      <c r="T6">
        <v>0</v>
      </c>
      <c r="U6">
        <v>215</v>
      </c>
      <c r="V6">
        <v>582</v>
      </c>
      <c r="W6">
        <v>0</v>
      </c>
      <c r="X6">
        <v>158</v>
      </c>
      <c r="Y6">
        <v>0</v>
      </c>
      <c r="Z6">
        <v>97</v>
      </c>
      <c r="AA6">
        <v>0</v>
      </c>
      <c r="AB6">
        <v>0</v>
      </c>
      <c r="AC6">
        <v>881</v>
      </c>
      <c r="AD6">
        <v>930</v>
      </c>
      <c r="AE6">
        <v>419</v>
      </c>
      <c r="AF6">
        <v>0</v>
      </c>
      <c r="AG6">
        <v>0</v>
      </c>
      <c r="AH6">
        <v>90</v>
      </c>
      <c r="AI6">
        <v>165</v>
      </c>
      <c r="AJ6">
        <v>524</v>
      </c>
      <c r="AK6">
        <v>0</v>
      </c>
      <c r="AL6">
        <v>38</v>
      </c>
      <c r="AM6">
        <v>0</v>
      </c>
      <c r="AN6">
        <v>17</v>
      </c>
      <c r="AO6">
        <v>0</v>
      </c>
      <c r="AP6">
        <v>0</v>
      </c>
      <c r="AQ6">
        <v>0</v>
      </c>
      <c r="AR6">
        <v>0</v>
      </c>
      <c r="AS6">
        <v>0</v>
      </c>
      <c r="AT6">
        <v>5</v>
      </c>
      <c r="AU6">
        <v>0</v>
      </c>
      <c r="AV6">
        <v>16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8</v>
      </c>
      <c r="BD6">
        <v>0</v>
      </c>
      <c r="BE6">
        <v>0</v>
      </c>
      <c r="BF6">
        <v>0</v>
      </c>
      <c r="BG6">
        <v>0</v>
      </c>
      <c r="BH6">
        <v>16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14</v>
      </c>
      <c r="BP6">
        <v>0</v>
      </c>
      <c r="BQ6">
        <v>2</v>
      </c>
      <c r="BR6">
        <v>0</v>
      </c>
      <c r="BS6">
        <v>3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1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1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2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3">
      <c r="A7" t="s">
        <v>163</v>
      </c>
      <c r="B7">
        <v>0</v>
      </c>
      <c r="C7">
        <v>108397</v>
      </c>
      <c r="D7">
        <v>0</v>
      </c>
      <c r="E7">
        <v>0</v>
      </c>
      <c r="F7">
        <v>16955</v>
      </c>
      <c r="G7">
        <v>5551</v>
      </c>
      <c r="H7">
        <v>0</v>
      </c>
      <c r="I7">
        <v>9814</v>
      </c>
      <c r="J7">
        <v>0</v>
      </c>
      <c r="K7">
        <v>1560</v>
      </c>
      <c r="L7">
        <v>1013</v>
      </c>
      <c r="M7">
        <v>885</v>
      </c>
      <c r="N7">
        <v>5409</v>
      </c>
      <c r="O7">
        <v>0</v>
      </c>
      <c r="P7">
        <v>0</v>
      </c>
      <c r="Q7">
        <v>1025</v>
      </c>
      <c r="R7">
        <v>2690</v>
      </c>
      <c r="S7">
        <v>6066</v>
      </c>
      <c r="T7">
        <v>1154</v>
      </c>
      <c r="U7">
        <v>0</v>
      </c>
      <c r="V7">
        <v>0</v>
      </c>
      <c r="W7">
        <v>502</v>
      </c>
      <c r="X7">
        <v>0</v>
      </c>
      <c r="Y7">
        <v>0</v>
      </c>
      <c r="Z7">
        <v>0</v>
      </c>
      <c r="AA7">
        <v>834</v>
      </c>
      <c r="AB7">
        <v>460</v>
      </c>
      <c r="AC7">
        <v>0</v>
      </c>
      <c r="AD7">
        <v>0</v>
      </c>
      <c r="AE7">
        <v>0</v>
      </c>
      <c r="AF7">
        <v>767</v>
      </c>
      <c r="AG7">
        <v>0</v>
      </c>
      <c r="AH7">
        <v>0</v>
      </c>
      <c r="AI7">
        <v>0</v>
      </c>
      <c r="AJ7">
        <v>0</v>
      </c>
      <c r="AK7">
        <v>100</v>
      </c>
      <c r="AL7">
        <v>0</v>
      </c>
      <c r="AM7">
        <v>28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65</v>
      </c>
      <c r="AV7">
        <v>0</v>
      </c>
      <c r="AW7">
        <v>12</v>
      </c>
      <c r="AX7">
        <v>604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9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</v>
      </c>
      <c r="BN7">
        <v>0</v>
      </c>
      <c r="BO7">
        <v>0</v>
      </c>
      <c r="BP7">
        <v>0</v>
      </c>
      <c r="BQ7">
        <v>0</v>
      </c>
      <c r="BR7">
        <v>25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2</v>
      </c>
      <c r="BZ7">
        <v>5</v>
      </c>
      <c r="CA7">
        <v>0</v>
      </c>
      <c r="CB7">
        <v>0</v>
      </c>
      <c r="CC7">
        <v>0</v>
      </c>
      <c r="CD7">
        <v>5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1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2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</row>
    <row r="8" spans="1:159" x14ac:dyDescent="0.3">
      <c r="A8" t="s">
        <v>164</v>
      </c>
      <c r="B8">
        <v>10981</v>
      </c>
      <c r="C8">
        <v>0</v>
      </c>
      <c r="D8">
        <v>100988</v>
      </c>
      <c r="E8">
        <v>16840</v>
      </c>
      <c r="F8">
        <v>0</v>
      </c>
      <c r="G8">
        <v>0</v>
      </c>
      <c r="H8">
        <v>11974</v>
      </c>
      <c r="I8">
        <v>0</v>
      </c>
      <c r="J8">
        <v>705</v>
      </c>
      <c r="K8">
        <v>0</v>
      </c>
      <c r="L8">
        <v>0</v>
      </c>
      <c r="M8">
        <v>0</v>
      </c>
      <c r="N8">
        <v>0</v>
      </c>
      <c r="O8">
        <v>3625</v>
      </c>
      <c r="P8">
        <v>8758</v>
      </c>
      <c r="Q8">
        <v>0</v>
      </c>
      <c r="R8">
        <v>0</v>
      </c>
      <c r="S8">
        <v>0</v>
      </c>
      <c r="T8">
        <v>0</v>
      </c>
      <c r="U8">
        <v>429</v>
      </c>
      <c r="V8">
        <v>647</v>
      </c>
      <c r="W8">
        <v>0</v>
      </c>
      <c r="X8">
        <v>273</v>
      </c>
      <c r="Y8">
        <v>0</v>
      </c>
      <c r="Z8">
        <v>239</v>
      </c>
      <c r="AA8">
        <v>0</v>
      </c>
      <c r="AB8">
        <v>0</v>
      </c>
      <c r="AC8">
        <v>886</v>
      </c>
      <c r="AD8">
        <v>919</v>
      </c>
      <c r="AE8">
        <v>479</v>
      </c>
      <c r="AF8">
        <v>0</v>
      </c>
      <c r="AG8">
        <v>0</v>
      </c>
      <c r="AH8">
        <v>189</v>
      </c>
      <c r="AI8">
        <v>144</v>
      </c>
      <c r="AJ8">
        <v>509</v>
      </c>
      <c r="AK8">
        <v>0</v>
      </c>
      <c r="AL8">
        <v>27</v>
      </c>
      <c r="AM8">
        <v>0</v>
      </c>
      <c r="AN8">
        <v>19</v>
      </c>
      <c r="AO8">
        <v>0</v>
      </c>
      <c r="AP8">
        <v>0</v>
      </c>
      <c r="AQ8">
        <v>0</v>
      </c>
      <c r="AR8">
        <v>0</v>
      </c>
      <c r="AS8">
        <v>0</v>
      </c>
      <c r="AT8">
        <v>4</v>
      </c>
      <c r="AU8">
        <v>0</v>
      </c>
      <c r="AV8">
        <v>24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10</v>
      </c>
      <c r="BD8">
        <v>0</v>
      </c>
      <c r="BE8">
        <v>0</v>
      </c>
      <c r="BF8">
        <v>0</v>
      </c>
      <c r="BG8">
        <v>0</v>
      </c>
      <c r="BH8">
        <v>41</v>
      </c>
      <c r="BI8">
        <v>0</v>
      </c>
      <c r="BJ8">
        <v>0</v>
      </c>
      <c r="BK8">
        <v>54</v>
      </c>
      <c r="BL8">
        <v>0</v>
      </c>
      <c r="BM8">
        <v>0</v>
      </c>
      <c r="BN8">
        <v>0</v>
      </c>
      <c r="BO8">
        <v>16</v>
      </c>
      <c r="BP8">
        <v>1</v>
      </c>
      <c r="BQ8">
        <v>0</v>
      </c>
      <c r="BR8">
        <v>0</v>
      </c>
      <c r="BS8">
        <v>3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2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2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5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</row>
    <row r="9" spans="1:159" x14ac:dyDescent="0.3">
      <c r="A9" t="s">
        <v>165</v>
      </c>
      <c r="B9">
        <v>0</v>
      </c>
      <c r="C9">
        <v>18331</v>
      </c>
      <c r="D9">
        <v>0</v>
      </c>
      <c r="E9">
        <v>0</v>
      </c>
      <c r="F9">
        <v>50596</v>
      </c>
      <c r="G9">
        <v>18415</v>
      </c>
      <c r="H9">
        <v>0</v>
      </c>
      <c r="I9">
        <v>20272</v>
      </c>
      <c r="J9">
        <v>0</v>
      </c>
      <c r="K9">
        <v>4689</v>
      </c>
      <c r="L9">
        <v>3035</v>
      </c>
      <c r="M9">
        <v>2522</v>
      </c>
      <c r="N9">
        <v>8899</v>
      </c>
      <c r="O9">
        <v>0</v>
      </c>
      <c r="P9">
        <v>0</v>
      </c>
      <c r="Q9">
        <v>1481</v>
      </c>
      <c r="R9">
        <v>4162</v>
      </c>
      <c r="S9">
        <v>9360</v>
      </c>
      <c r="T9">
        <v>5694</v>
      </c>
      <c r="U9">
        <v>0</v>
      </c>
      <c r="V9">
        <v>0</v>
      </c>
      <c r="W9">
        <v>817</v>
      </c>
      <c r="X9">
        <v>0</v>
      </c>
      <c r="Y9">
        <v>0</v>
      </c>
      <c r="Z9">
        <v>0</v>
      </c>
      <c r="AA9">
        <v>1474</v>
      </c>
      <c r="AB9">
        <v>682</v>
      </c>
      <c r="AC9">
        <v>0</v>
      </c>
      <c r="AD9">
        <v>0</v>
      </c>
      <c r="AE9">
        <v>0</v>
      </c>
      <c r="AF9">
        <v>1290</v>
      </c>
      <c r="AG9">
        <v>0</v>
      </c>
      <c r="AH9">
        <v>0</v>
      </c>
      <c r="AI9">
        <v>0</v>
      </c>
      <c r="AJ9">
        <v>0</v>
      </c>
      <c r="AK9">
        <v>170</v>
      </c>
      <c r="AL9">
        <v>0</v>
      </c>
      <c r="AM9">
        <v>53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120</v>
      </c>
      <c r="AV9">
        <v>0</v>
      </c>
      <c r="AW9">
        <v>36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19</v>
      </c>
      <c r="BF9">
        <v>0</v>
      </c>
      <c r="BG9">
        <v>0</v>
      </c>
      <c r="BH9">
        <v>0</v>
      </c>
      <c r="BI9">
        <v>3</v>
      </c>
      <c r="BJ9">
        <v>10</v>
      </c>
      <c r="BK9">
        <v>0</v>
      </c>
      <c r="BL9">
        <v>0</v>
      </c>
      <c r="BM9">
        <v>4</v>
      </c>
      <c r="BN9">
        <v>0</v>
      </c>
      <c r="BO9">
        <v>0</v>
      </c>
      <c r="BP9">
        <v>0</v>
      </c>
      <c r="BQ9">
        <v>0</v>
      </c>
      <c r="BR9">
        <v>14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3</v>
      </c>
      <c r="BZ9">
        <v>8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2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4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4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</row>
    <row r="10" spans="1:159" x14ac:dyDescent="0.3">
      <c r="A10" t="s">
        <v>166</v>
      </c>
      <c r="B10">
        <v>32116</v>
      </c>
      <c r="C10">
        <v>0</v>
      </c>
      <c r="D10">
        <v>13740</v>
      </c>
      <c r="E10">
        <v>82201</v>
      </c>
      <c r="F10">
        <v>0</v>
      </c>
      <c r="G10">
        <v>0</v>
      </c>
      <c r="H10">
        <v>13370</v>
      </c>
      <c r="I10">
        <v>0</v>
      </c>
      <c r="J10">
        <v>1169</v>
      </c>
      <c r="K10">
        <v>0</v>
      </c>
      <c r="L10">
        <v>0</v>
      </c>
      <c r="M10">
        <v>0</v>
      </c>
      <c r="N10">
        <v>0</v>
      </c>
      <c r="O10">
        <v>6084</v>
      </c>
      <c r="P10">
        <v>12357</v>
      </c>
      <c r="Q10">
        <v>0</v>
      </c>
      <c r="R10">
        <v>0</v>
      </c>
      <c r="S10">
        <v>0</v>
      </c>
      <c r="T10">
        <v>0</v>
      </c>
      <c r="U10">
        <v>1736</v>
      </c>
      <c r="V10">
        <v>885</v>
      </c>
      <c r="W10">
        <v>0</v>
      </c>
      <c r="X10">
        <v>1249</v>
      </c>
      <c r="Y10">
        <v>0</v>
      </c>
      <c r="Z10">
        <v>996</v>
      </c>
      <c r="AA10">
        <v>0</v>
      </c>
      <c r="AB10">
        <v>0</v>
      </c>
      <c r="AC10">
        <v>1525</v>
      </c>
      <c r="AD10">
        <v>1400</v>
      </c>
      <c r="AE10">
        <v>632</v>
      </c>
      <c r="AF10">
        <v>0</v>
      </c>
      <c r="AG10">
        <v>0</v>
      </c>
      <c r="AH10">
        <v>713</v>
      </c>
      <c r="AI10">
        <v>264</v>
      </c>
      <c r="AJ10">
        <v>744</v>
      </c>
      <c r="AK10">
        <v>0</v>
      </c>
      <c r="AL10">
        <v>50</v>
      </c>
      <c r="AM10">
        <v>0</v>
      </c>
      <c r="AN10">
        <v>29</v>
      </c>
      <c r="AO10">
        <v>0</v>
      </c>
      <c r="AP10">
        <v>514</v>
      </c>
      <c r="AQ10">
        <v>0</v>
      </c>
      <c r="AR10">
        <v>0</v>
      </c>
      <c r="AS10">
        <v>0</v>
      </c>
      <c r="AT10">
        <v>6</v>
      </c>
      <c r="AU10">
        <v>0</v>
      </c>
      <c r="AV10">
        <v>131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12</v>
      </c>
      <c r="BD10">
        <v>0</v>
      </c>
      <c r="BE10">
        <v>0</v>
      </c>
      <c r="BF10">
        <v>0</v>
      </c>
      <c r="BG10">
        <v>16</v>
      </c>
      <c r="BH10">
        <v>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26</v>
      </c>
      <c r="BP10">
        <v>0</v>
      </c>
      <c r="BQ10">
        <v>0</v>
      </c>
      <c r="BR10">
        <v>0</v>
      </c>
      <c r="BS10">
        <v>4</v>
      </c>
      <c r="BT10">
        <v>0</v>
      </c>
      <c r="BU10">
        <v>0</v>
      </c>
      <c r="BV10">
        <v>15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10</v>
      </c>
      <c r="CD10">
        <v>0</v>
      </c>
      <c r="CE10">
        <v>3</v>
      </c>
      <c r="CF10">
        <v>3</v>
      </c>
      <c r="CG10">
        <v>0</v>
      </c>
      <c r="CH10">
        <v>0</v>
      </c>
      <c r="CI10">
        <v>1</v>
      </c>
      <c r="CJ10">
        <v>2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6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</row>
    <row r="11" spans="1:159" x14ac:dyDescent="0.3">
      <c r="A11" t="s">
        <v>167</v>
      </c>
      <c r="B11">
        <v>0</v>
      </c>
      <c r="C11">
        <v>27139</v>
      </c>
      <c r="D11">
        <v>0</v>
      </c>
      <c r="E11">
        <v>0</v>
      </c>
      <c r="F11">
        <v>3692</v>
      </c>
      <c r="G11">
        <v>42443</v>
      </c>
      <c r="H11">
        <v>0</v>
      </c>
      <c r="I11">
        <v>11732</v>
      </c>
      <c r="J11">
        <v>0</v>
      </c>
      <c r="K11">
        <v>10064</v>
      </c>
      <c r="L11">
        <v>6756</v>
      </c>
      <c r="M11">
        <v>5592</v>
      </c>
      <c r="N11">
        <v>7108</v>
      </c>
      <c r="O11">
        <v>0</v>
      </c>
      <c r="P11">
        <v>0</v>
      </c>
      <c r="Q11">
        <v>1380</v>
      </c>
      <c r="R11">
        <v>3333</v>
      </c>
      <c r="S11">
        <v>7764</v>
      </c>
      <c r="T11">
        <v>4669</v>
      </c>
      <c r="U11">
        <v>0</v>
      </c>
      <c r="V11">
        <v>0</v>
      </c>
      <c r="W11">
        <v>522</v>
      </c>
      <c r="X11">
        <v>0</v>
      </c>
      <c r="Y11">
        <v>0</v>
      </c>
      <c r="Z11">
        <v>0</v>
      </c>
      <c r="AA11">
        <v>980</v>
      </c>
      <c r="AB11">
        <v>581</v>
      </c>
      <c r="AC11">
        <v>0</v>
      </c>
      <c r="AD11">
        <v>0</v>
      </c>
      <c r="AE11">
        <v>0</v>
      </c>
      <c r="AF11">
        <v>1017</v>
      </c>
      <c r="AG11">
        <v>0</v>
      </c>
      <c r="AH11">
        <v>0</v>
      </c>
      <c r="AI11">
        <v>0</v>
      </c>
      <c r="AJ11">
        <v>0</v>
      </c>
      <c r="AK11">
        <v>111</v>
      </c>
      <c r="AL11">
        <v>0</v>
      </c>
      <c r="AM11">
        <v>24</v>
      </c>
      <c r="AN11">
        <v>0</v>
      </c>
      <c r="AO11">
        <v>1106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82</v>
      </c>
      <c r="AV11">
        <v>0</v>
      </c>
      <c r="AW11">
        <v>85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3</v>
      </c>
      <c r="BF11">
        <v>45</v>
      </c>
      <c r="BG11">
        <v>0</v>
      </c>
      <c r="BH11">
        <v>0</v>
      </c>
      <c r="BI11">
        <v>5</v>
      </c>
      <c r="BJ11">
        <v>1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22</v>
      </c>
      <c r="BS11">
        <v>0</v>
      </c>
      <c r="BT11">
        <v>0</v>
      </c>
      <c r="BU11">
        <v>14</v>
      </c>
      <c r="BV11">
        <v>0</v>
      </c>
      <c r="BW11">
        <v>0</v>
      </c>
      <c r="BX11">
        <v>14</v>
      </c>
      <c r="BY11">
        <v>2</v>
      </c>
      <c r="BZ11">
        <v>12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4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2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3">
      <c r="A12" t="s">
        <v>168</v>
      </c>
      <c r="B12">
        <v>65016</v>
      </c>
      <c r="C12">
        <v>0</v>
      </c>
      <c r="D12">
        <v>19943</v>
      </c>
      <c r="E12">
        <v>6047</v>
      </c>
      <c r="F12">
        <v>0</v>
      </c>
      <c r="G12">
        <v>0</v>
      </c>
      <c r="H12">
        <v>11379</v>
      </c>
      <c r="I12">
        <v>0</v>
      </c>
      <c r="J12">
        <v>898</v>
      </c>
      <c r="K12">
        <v>0</v>
      </c>
      <c r="L12">
        <v>0</v>
      </c>
      <c r="M12">
        <v>0</v>
      </c>
      <c r="N12">
        <v>0</v>
      </c>
      <c r="O12">
        <v>248</v>
      </c>
      <c r="P12">
        <v>8310</v>
      </c>
      <c r="Q12">
        <v>0</v>
      </c>
      <c r="R12">
        <v>0</v>
      </c>
      <c r="S12">
        <v>0</v>
      </c>
      <c r="T12">
        <v>0</v>
      </c>
      <c r="U12">
        <v>2315</v>
      </c>
      <c r="V12">
        <v>1102</v>
      </c>
      <c r="W12">
        <v>0</v>
      </c>
      <c r="X12">
        <v>1495</v>
      </c>
      <c r="Y12">
        <v>0</v>
      </c>
      <c r="Z12">
        <v>1227</v>
      </c>
      <c r="AA12">
        <v>0</v>
      </c>
      <c r="AB12">
        <v>0</v>
      </c>
      <c r="AC12">
        <v>1650</v>
      </c>
      <c r="AD12">
        <v>1046</v>
      </c>
      <c r="AE12">
        <v>444</v>
      </c>
      <c r="AF12">
        <v>0</v>
      </c>
      <c r="AG12">
        <v>0</v>
      </c>
      <c r="AH12">
        <v>892</v>
      </c>
      <c r="AI12">
        <v>230</v>
      </c>
      <c r="AJ12">
        <v>499</v>
      </c>
      <c r="AK12">
        <v>0</v>
      </c>
      <c r="AL12">
        <v>48</v>
      </c>
      <c r="AM12">
        <v>0</v>
      </c>
      <c r="AN12">
        <v>25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4</v>
      </c>
      <c r="AU12">
        <v>0</v>
      </c>
      <c r="AV12">
        <v>8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8</v>
      </c>
      <c r="BD12">
        <v>0</v>
      </c>
      <c r="BE12">
        <v>0</v>
      </c>
      <c r="BF12">
        <v>0</v>
      </c>
      <c r="BG12">
        <v>0</v>
      </c>
      <c r="BH12">
        <v>4</v>
      </c>
      <c r="BI12">
        <v>0</v>
      </c>
      <c r="BJ12">
        <v>0</v>
      </c>
      <c r="BK12">
        <v>47</v>
      </c>
      <c r="BL12">
        <v>0</v>
      </c>
      <c r="BM12">
        <v>0</v>
      </c>
      <c r="BN12">
        <v>0</v>
      </c>
      <c r="BO12">
        <v>12</v>
      </c>
      <c r="BP12">
        <v>0</v>
      </c>
      <c r="BQ12">
        <v>2</v>
      </c>
      <c r="BR12">
        <v>0</v>
      </c>
      <c r="BS12">
        <v>2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6</v>
      </c>
      <c r="CG12">
        <v>0</v>
      </c>
      <c r="CH12">
        <v>0</v>
      </c>
      <c r="CI12">
        <v>2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</row>
    <row r="13" spans="1:159" x14ac:dyDescent="0.3">
      <c r="A13" t="s">
        <v>169</v>
      </c>
      <c r="B13">
        <v>0</v>
      </c>
      <c r="C13">
        <v>61064</v>
      </c>
      <c r="D13">
        <v>0</v>
      </c>
      <c r="E13">
        <v>0</v>
      </c>
      <c r="F13">
        <v>5881</v>
      </c>
      <c r="G13">
        <v>3516</v>
      </c>
      <c r="H13">
        <v>0</v>
      </c>
      <c r="I13">
        <v>11077</v>
      </c>
      <c r="J13">
        <v>0</v>
      </c>
      <c r="K13">
        <v>17038</v>
      </c>
      <c r="L13">
        <v>11081</v>
      </c>
      <c r="M13">
        <v>9390</v>
      </c>
      <c r="N13">
        <v>5514</v>
      </c>
      <c r="O13">
        <v>0</v>
      </c>
      <c r="P13">
        <v>0</v>
      </c>
      <c r="Q13">
        <v>1723</v>
      </c>
      <c r="R13">
        <v>2877</v>
      </c>
      <c r="S13">
        <v>6164</v>
      </c>
      <c r="T13">
        <v>287</v>
      </c>
      <c r="U13">
        <v>0</v>
      </c>
      <c r="V13">
        <v>0</v>
      </c>
      <c r="W13">
        <v>396</v>
      </c>
      <c r="X13">
        <v>0</v>
      </c>
      <c r="Y13">
        <v>0</v>
      </c>
      <c r="Z13">
        <v>0</v>
      </c>
      <c r="AA13">
        <v>784</v>
      </c>
      <c r="AB13">
        <v>428</v>
      </c>
      <c r="AC13">
        <v>0</v>
      </c>
      <c r="AD13">
        <v>0</v>
      </c>
      <c r="AE13">
        <v>0</v>
      </c>
      <c r="AF13">
        <v>1120</v>
      </c>
      <c r="AG13">
        <v>0</v>
      </c>
      <c r="AH13">
        <v>0</v>
      </c>
      <c r="AI13">
        <v>0</v>
      </c>
      <c r="AJ13">
        <v>0</v>
      </c>
      <c r="AK13">
        <v>107</v>
      </c>
      <c r="AL13">
        <v>0</v>
      </c>
      <c r="AM13">
        <v>22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53</v>
      </c>
      <c r="AV13">
        <v>0</v>
      </c>
      <c r="AW13">
        <v>5</v>
      </c>
      <c r="AX13">
        <v>0</v>
      </c>
      <c r="AY13">
        <v>0</v>
      </c>
      <c r="AZ13">
        <v>0</v>
      </c>
      <c r="BA13">
        <v>0</v>
      </c>
      <c r="BB13">
        <v>31</v>
      </c>
      <c r="BC13">
        <v>0</v>
      </c>
      <c r="BD13">
        <v>0</v>
      </c>
      <c r="BE13">
        <v>4</v>
      </c>
      <c r="BF13">
        <v>0</v>
      </c>
      <c r="BG13">
        <v>0</v>
      </c>
      <c r="BH13">
        <v>0</v>
      </c>
      <c r="BI13">
        <v>2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17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</v>
      </c>
      <c r="BZ13">
        <v>5</v>
      </c>
      <c r="CA13">
        <v>0</v>
      </c>
      <c r="CB13">
        <v>0</v>
      </c>
      <c r="CC13">
        <v>0</v>
      </c>
      <c r="CD13">
        <v>1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2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</row>
    <row r="14" spans="1:159" x14ac:dyDescent="0.3">
      <c r="A14" t="s">
        <v>170</v>
      </c>
      <c r="B14">
        <v>108246</v>
      </c>
      <c r="C14">
        <v>0</v>
      </c>
      <c r="D14">
        <v>52726</v>
      </c>
      <c r="E14">
        <v>11254</v>
      </c>
      <c r="F14">
        <v>0</v>
      </c>
      <c r="G14">
        <v>0</v>
      </c>
      <c r="H14">
        <v>15264</v>
      </c>
      <c r="I14">
        <v>0</v>
      </c>
      <c r="J14">
        <v>662</v>
      </c>
      <c r="K14">
        <v>0</v>
      </c>
      <c r="L14">
        <v>0</v>
      </c>
      <c r="M14">
        <v>0</v>
      </c>
      <c r="N14">
        <v>0</v>
      </c>
      <c r="O14">
        <v>318</v>
      </c>
      <c r="P14">
        <v>7760</v>
      </c>
      <c r="Q14">
        <v>0</v>
      </c>
      <c r="R14">
        <v>0</v>
      </c>
      <c r="S14">
        <v>0</v>
      </c>
      <c r="T14">
        <v>0</v>
      </c>
      <c r="U14">
        <v>201</v>
      </c>
      <c r="V14">
        <v>855</v>
      </c>
      <c r="W14">
        <v>0</v>
      </c>
      <c r="X14">
        <v>143</v>
      </c>
      <c r="Y14">
        <v>0</v>
      </c>
      <c r="Z14">
        <v>110</v>
      </c>
      <c r="AA14">
        <v>0</v>
      </c>
      <c r="AB14">
        <v>0</v>
      </c>
      <c r="AC14">
        <v>857</v>
      </c>
      <c r="AD14">
        <v>852</v>
      </c>
      <c r="AE14">
        <v>392</v>
      </c>
      <c r="AF14">
        <v>0</v>
      </c>
      <c r="AG14">
        <v>0</v>
      </c>
      <c r="AH14">
        <v>79</v>
      </c>
      <c r="AI14">
        <v>165</v>
      </c>
      <c r="AJ14">
        <v>468</v>
      </c>
      <c r="AK14">
        <v>0</v>
      </c>
      <c r="AL14">
        <v>24</v>
      </c>
      <c r="AM14">
        <v>0</v>
      </c>
      <c r="AN14">
        <v>23</v>
      </c>
      <c r="AO14">
        <v>0</v>
      </c>
      <c r="AP14">
        <v>482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25</v>
      </c>
      <c r="AW14">
        <v>0</v>
      </c>
      <c r="AX14">
        <v>0</v>
      </c>
      <c r="AY14">
        <v>0</v>
      </c>
      <c r="AZ14">
        <v>0</v>
      </c>
      <c r="BA14">
        <v>58</v>
      </c>
      <c r="BB14">
        <v>0</v>
      </c>
      <c r="BC14">
        <v>10</v>
      </c>
      <c r="BD14">
        <v>0</v>
      </c>
      <c r="BE14">
        <v>0</v>
      </c>
      <c r="BF14">
        <v>0</v>
      </c>
      <c r="BG14">
        <v>24</v>
      </c>
      <c r="BH14">
        <v>16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10</v>
      </c>
      <c r="BP14">
        <v>1</v>
      </c>
      <c r="BQ14">
        <v>5</v>
      </c>
      <c r="BR14">
        <v>0</v>
      </c>
      <c r="BS14">
        <v>5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6</v>
      </c>
      <c r="CF14">
        <v>5</v>
      </c>
      <c r="CG14">
        <v>14</v>
      </c>
      <c r="CH14">
        <v>0</v>
      </c>
      <c r="CI14">
        <v>3</v>
      </c>
      <c r="CJ14">
        <v>1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1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2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2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</row>
    <row r="15" spans="1:159" x14ac:dyDescent="0.3">
      <c r="A15" t="s">
        <v>171</v>
      </c>
      <c r="B15">
        <v>0</v>
      </c>
      <c r="C15">
        <v>122662</v>
      </c>
      <c r="D15">
        <v>0</v>
      </c>
      <c r="E15">
        <v>0</v>
      </c>
      <c r="F15">
        <v>18289</v>
      </c>
      <c r="G15">
        <v>8390</v>
      </c>
      <c r="H15">
        <v>0</v>
      </c>
      <c r="I15">
        <v>18187</v>
      </c>
      <c r="J15">
        <v>0</v>
      </c>
      <c r="K15">
        <v>1921</v>
      </c>
      <c r="L15">
        <v>1159</v>
      </c>
      <c r="M15">
        <v>939</v>
      </c>
      <c r="N15">
        <v>6168</v>
      </c>
      <c r="O15">
        <v>0</v>
      </c>
      <c r="P15">
        <v>0</v>
      </c>
      <c r="Q15">
        <v>1697</v>
      </c>
      <c r="R15">
        <v>2992</v>
      </c>
      <c r="S15">
        <v>6729</v>
      </c>
      <c r="T15">
        <v>320</v>
      </c>
      <c r="U15">
        <v>0</v>
      </c>
      <c r="V15">
        <v>0</v>
      </c>
      <c r="W15">
        <v>397</v>
      </c>
      <c r="X15">
        <v>0</v>
      </c>
      <c r="Y15">
        <v>0</v>
      </c>
      <c r="Z15">
        <v>0</v>
      </c>
      <c r="AA15">
        <v>887</v>
      </c>
      <c r="AB15">
        <v>481</v>
      </c>
      <c r="AC15">
        <v>0</v>
      </c>
      <c r="AD15">
        <v>0</v>
      </c>
      <c r="AE15">
        <v>0</v>
      </c>
      <c r="AF15">
        <v>935</v>
      </c>
      <c r="AG15">
        <v>0</v>
      </c>
      <c r="AH15">
        <v>0</v>
      </c>
      <c r="AI15">
        <v>0</v>
      </c>
      <c r="AJ15">
        <v>0</v>
      </c>
      <c r="AK15">
        <v>90</v>
      </c>
      <c r="AL15">
        <v>0</v>
      </c>
      <c r="AM15">
        <v>29</v>
      </c>
      <c r="AN15">
        <v>0</v>
      </c>
      <c r="AO15">
        <v>1349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105</v>
      </c>
      <c r="AV15">
        <v>0</v>
      </c>
      <c r="AW15">
        <v>17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17</v>
      </c>
      <c r="BF15">
        <v>49</v>
      </c>
      <c r="BG15">
        <v>0</v>
      </c>
      <c r="BH15">
        <v>0</v>
      </c>
      <c r="BI15">
        <v>0</v>
      </c>
      <c r="BJ15">
        <v>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7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14</v>
      </c>
      <c r="BY15">
        <v>0</v>
      </c>
      <c r="BZ15">
        <v>6</v>
      </c>
      <c r="CA15">
        <v>0</v>
      </c>
      <c r="CB15">
        <v>0</v>
      </c>
      <c r="CC15">
        <v>0</v>
      </c>
      <c r="CD15">
        <v>5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1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12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3</v>
      </c>
      <c r="DX15">
        <v>3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2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</row>
    <row r="16" spans="1:159" x14ac:dyDescent="0.3">
      <c r="A16" t="s">
        <v>172</v>
      </c>
      <c r="B16">
        <v>10148</v>
      </c>
      <c r="C16">
        <v>0</v>
      </c>
      <c r="D16">
        <v>92195</v>
      </c>
      <c r="E16">
        <v>25940</v>
      </c>
      <c r="F16">
        <v>0</v>
      </c>
      <c r="G16">
        <v>0</v>
      </c>
      <c r="H16">
        <v>8556</v>
      </c>
      <c r="I16">
        <v>0</v>
      </c>
      <c r="J16">
        <v>777</v>
      </c>
      <c r="K16">
        <v>0</v>
      </c>
      <c r="L16">
        <v>0</v>
      </c>
      <c r="M16">
        <v>0</v>
      </c>
      <c r="N16">
        <v>0</v>
      </c>
      <c r="O16">
        <v>1270</v>
      </c>
      <c r="P16">
        <v>7541</v>
      </c>
      <c r="Q16">
        <v>0</v>
      </c>
      <c r="R16">
        <v>0</v>
      </c>
      <c r="S16">
        <v>0</v>
      </c>
      <c r="T16">
        <v>0</v>
      </c>
      <c r="U16">
        <v>422</v>
      </c>
      <c r="V16">
        <v>788</v>
      </c>
      <c r="W16">
        <v>0</v>
      </c>
      <c r="X16">
        <v>285</v>
      </c>
      <c r="Y16">
        <v>0</v>
      </c>
      <c r="Z16">
        <v>196</v>
      </c>
      <c r="AA16">
        <v>0</v>
      </c>
      <c r="AB16">
        <v>0</v>
      </c>
      <c r="AC16">
        <v>856</v>
      </c>
      <c r="AD16">
        <v>791</v>
      </c>
      <c r="AE16">
        <v>452</v>
      </c>
      <c r="AF16">
        <v>0</v>
      </c>
      <c r="AG16">
        <v>0</v>
      </c>
      <c r="AH16">
        <v>132</v>
      </c>
      <c r="AI16">
        <v>185</v>
      </c>
      <c r="AJ16">
        <v>480</v>
      </c>
      <c r="AK16">
        <v>0</v>
      </c>
      <c r="AL16">
        <v>36</v>
      </c>
      <c r="AM16">
        <v>0</v>
      </c>
      <c r="AN16">
        <v>22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6</v>
      </c>
      <c r="AU16">
        <v>0</v>
      </c>
      <c r="AV16">
        <v>46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8</v>
      </c>
      <c r="BD16">
        <v>0</v>
      </c>
      <c r="BE16">
        <v>0</v>
      </c>
      <c r="BF16">
        <v>0</v>
      </c>
      <c r="BG16">
        <v>0</v>
      </c>
      <c r="BH16">
        <v>28</v>
      </c>
      <c r="BI16">
        <v>0</v>
      </c>
      <c r="BJ16">
        <v>0</v>
      </c>
      <c r="BK16">
        <v>41</v>
      </c>
      <c r="BL16">
        <v>0</v>
      </c>
      <c r="BM16">
        <v>0</v>
      </c>
      <c r="BN16">
        <v>0</v>
      </c>
      <c r="BO16">
        <v>11</v>
      </c>
      <c r="BP16">
        <v>0</v>
      </c>
      <c r="BQ16">
        <v>0</v>
      </c>
      <c r="BR16">
        <v>0</v>
      </c>
      <c r="BS16">
        <v>6</v>
      </c>
      <c r="BT16">
        <v>0</v>
      </c>
      <c r="BU16">
        <v>0</v>
      </c>
      <c r="BV16">
        <v>3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2</v>
      </c>
      <c r="CG16">
        <v>0</v>
      </c>
      <c r="CH16">
        <v>0</v>
      </c>
      <c r="CI16">
        <v>4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1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2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</row>
    <row r="17" spans="1:159" x14ac:dyDescent="0.3">
      <c r="A17" t="s">
        <v>173</v>
      </c>
      <c r="B17">
        <v>0</v>
      </c>
      <c r="C17">
        <v>14525</v>
      </c>
      <c r="D17">
        <v>0</v>
      </c>
      <c r="E17">
        <v>0</v>
      </c>
      <c r="F17">
        <v>39660</v>
      </c>
      <c r="G17">
        <v>23340</v>
      </c>
      <c r="H17">
        <v>0</v>
      </c>
      <c r="I17">
        <v>12287</v>
      </c>
      <c r="J17">
        <v>0</v>
      </c>
      <c r="K17">
        <v>3809</v>
      </c>
      <c r="L17">
        <v>2588</v>
      </c>
      <c r="M17">
        <v>2100</v>
      </c>
      <c r="N17">
        <v>7092</v>
      </c>
      <c r="O17">
        <v>0</v>
      </c>
      <c r="P17">
        <v>0</v>
      </c>
      <c r="Q17">
        <v>1596</v>
      </c>
      <c r="R17">
        <v>3291</v>
      </c>
      <c r="S17">
        <v>7429</v>
      </c>
      <c r="T17">
        <v>1663</v>
      </c>
      <c r="U17">
        <v>0</v>
      </c>
      <c r="V17">
        <v>0</v>
      </c>
      <c r="W17">
        <v>576</v>
      </c>
      <c r="X17">
        <v>0</v>
      </c>
      <c r="Y17">
        <v>0</v>
      </c>
      <c r="Z17">
        <v>0</v>
      </c>
      <c r="AA17">
        <v>1171</v>
      </c>
      <c r="AB17">
        <v>594</v>
      </c>
      <c r="AC17">
        <v>0</v>
      </c>
      <c r="AD17">
        <v>0</v>
      </c>
      <c r="AE17">
        <v>0</v>
      </c>
      <c r="AF17">
        <v>1001</v>
      </c>
      <c r="AG17">
        <v>0</v>
      </c>
      <c r="AH17">
        <v>0</v>
      </c>
      <c r="AI17">
        <v>0</v>
      </c>
      <c r="AJ17">
        <v>0</v>
      </c>
      <c r="AK17">
        <v>153</v>
      </c>
      <c r="AL17">
        <v>0</v>
      </c>
      <c r="AM17">
        <v>46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69</v>
      </c>
      <c r="AV17">
        <v>0</v>
      </c>
      <c r="AW17">
        <v>48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16</v>
      </c>
      <c r="BF17">
        <v>0</v>
      </c>
      <c r="BG17">
        <v>0</v>
      </c>
      <c r="BH17">
        <v>0</v>
      </c>
      <c r="BI17">
        <v>3</v>
      </c>
      <c r="BJ17">
        <v>1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4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2</v>
      </c>
      <c r="BZ17">
        <v>14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2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2</v>
      </c>
      <c r="EU17">
        <v>2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</row>
    <row r="18" spans="1:159" x14ac:dyDescent="0.3">
      <c r="A18" t="s">
        <v>174</v>
      </c>
      <c r="B18">
        <v>35473</v>
      </c>
      <c r="C18">
        <v>0</v>
      </c>
      <c r="D18">
        <v>2979</v>
      </c>
      <c r="E18">
        <v>4882</v>
      </c>
      <c r="F18">
        <v>0</v>
      </c>
      <c r="G18">
        <v>0</v>
      </c>
      <c r="H18">
        <v>109029</v>
      </c>
      <c r="I18">
        <v>0</v>
      </c>
      <c r="J18">
        <v>256</v>
      </c>
      <c r="K18">
        <v>0</v>
      </c>
      <c r="L18">
        <v>0</v>
      </c>
      <c r="M18">
        <v>0</v>
      </c>
      <c r="N18">
        <v>0</v>
      </c>
      <c r="O18">
        <v>887</v>
      </c>
      <c r="P18">
        <v>236</v>
      </c>
      <c r="Q18">
        <v>0</v>
      </c>
      <c r="R18">
        <v>0</v>
      </c>
      <c r="S18">
        <v>0</v>
      </c>
      <c r="T18">
        <v>0</v>
      </c>
      <c r="U18">
        <v>124</v>
      </c>
      <c r="V18">
        <v>1189</v>
      </c>
      <c r="W18">
        <v>0</v>
      </c>
      <c r="X18">
        <v>139</v>
      </c>
      <c r="Y18">
        <v>0</v>
      </c>
      <c r="Z18">
        <v>442</v>
      </c>
      <c r="AA18">
        <v>0</v>
      </c>
      <c r="AB18">
        <v>0</v>
      </c>
      <c r="AC18">
        <v>50</v>
      </c>
      <c r="AD18">
        <v>388</v>
      </c>
      <c r="AE18">
        <v>26</v>
      </c>
      <c r="AF18">
        <v>0</v>
      </c>
      <c r="AG18">
        <v>0</v>
      </c>
      <c r="AH18">
        <v>129</v>
      </c>
      <c r="AI18">
        <v>168</v>
      </c>
      <c r="AJ18">
        <v>0</v>
      </c>
      <c r="AK18">
        <v>0</v>
      </c>
      <c r="AL18">
        <v>6</v>
      </c>
      <c r="AM18">
        <v>0</v>
      </c>
      <c r="AN18">
        <v>195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15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14</v>
      </c>
      <c r="BM18">
        <v>0</v>
      </c>
      <c r="BN18">
        <v>0</v>
      </c>
      <c r="BO18">
        <v>0</v>
      </c>
      <c r="BP18">
        <v>8</v>
      </c>
      <c r="BQ18">
        <v>0</v>
      </c>
      <c r="BR18">
        <v>0</v>
      </c>
      <c r="BS18">
        <v>5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35</v>
      </c>
      <c r="CN18">
        <v>0</v>
      </c>
      <c r="CO18">
        <v>0</v>
      </c>
      <c r="CP18">
        <v>0</v>
      </c>
      <c r="CQ18">
        <v>0</v>
      </c>
      <c r="CR18">
        <v>6</v>
      </c>
      <c r="CS18">
        <v>0</v>
      </c>
      <c r="CT18">
        <v>0</v>
      </c>
      <c r="CU18">
        <v>0</v>
      </c>
      <c r="CV18">
        <v>4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4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3</v>
      </c>
      <c r="DZ18">
        <v>3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</row>
    <row r="19" spans="1:159" x14ac:dyDescent="0.3">
      <c r="A19" t="s">
        <v>175</v>
      </c>
      <c r="B19">
        <v>0</v>
      </c>
      <c r="C19">
        <v>587</v>
      </c>
      <c r="D19">
        <v>0</v>
      </c>
      <c r="E19">
        <v>0</v>
      </c>
      <c r="F19">
        <v>8</v>
      </c>
      <c r="G19">
        <v>27</v>
      </c>
      <c r="H19">
        <v>0</v>
      </c>
      <c r="I19">
        <v>1945</v>
      </c>
      <c r="J19">
        <v>0</v>
      </c>
      <c r="K19">
        <v>16</v>
      </c>
      <c r="L19">
        <v>49</v>
      </c>
      <c r="M19">
        <v>231</v>
      </c>
      <c r="N19">
        <v>164</v>
      </c>
      <c r="O19">
        <v>0</v>
      </c>
      <c r="P19">
        <v>0</v>
      </c>
      <c r="Q19">
        <v>116</v>
      </c>
      <c r="R19">
        <v>0</v>
      </c>
      <c r="S19">
        <v>0</v>
      </c>
      <c r="T19">
        <v>12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3</v>
      </c>
      <c r="AV19">
        <v>0</v>
      </c>
      <c r="AW19">
        <v>1</v>
      </c>
      <c r="AX19">
        <v>0</v>
      </c>
      <c r="AY19">
        <v>0</v>
      </c>
      <c r="AZ19">
        <v>10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</row>
    <row r="20" spans="1:159" x14ac:dyDescent="0.3">
      <c r="A20" t="s">
        <v>176</v>
      </c>
      <c r="B20">
        <v>188064</v>
      </c>
      <c r="C20">
        <v>0</v>
      </c>
      <c r="D20">
        <v>2215</v>
      </c>
      <c r="E20">
        <v>375</v>
      </c>
      <c r="F20">
        <v>0</v>
      </c>
      <c r="G20">
        <v>0</v>
      </c>
      <c r="H20">
        <v>4705</v>
      </c>
      <c r="I20">
        <v>0</v>
      </c>
      <c r="J20">
        <v>658</v>
      </c>
      <c r="K20">
        <v>0</v>
      </c>
      <c r="L20">
        <v>0</v>
      </c>
      <c r="M20">
        <v>0</v>
      </c>
      <c r="N20">
        <v>0</v>
      </c>
      <c r="O20">
        <v>0</v>
      </c>
      <c r="P20">
        <v>2718</v>
      </c>
      <c r="Q20">
        <v>0</v>
      </c>
      <c r="R20">
        <v>0</v>
      </c>
      <c r="S20">
        <v>0</v>
      </c>
      <c r="T20">
        <v>0</v>
      </c>
      <c r="U20">
        <v>157</v>
      </c>
      <c r="V20">
        <v>126</v>
      </c>
      <c r="W20">
        <v>0</v>
      </c>
      <c r="X20">
        <v>154</v>
      </c>
      <c r="Y20">
        <v>0</v>
      </c>
      <c r="Z20">
        <v>580</v>
      </c>
      <c r="AA20">
        <v>0</v>
      </c>
      <c r="AB20">
        <v>0</v>
      </c>
      <c r="AC20">
        <v>113</v>
      </c>
      <c r="AD20">
        <v>0</v>
      </c>
      <c r="AE20">
        <v>108</v>
      </c>
      <c r="AF20">
        <v>0</v>
      </c>
      <c r="AG20">
        <v>0</v>
      </c>
      <c r="AH20">
        <v>78</v>
      </c>
      <c r="AI20">
        <v>201</v>
      </c>
      <c r="AJ20">
        <v>137</v>
      </c>
      <c r="AK20">
        <v>0</v>
      </c>
      <c r="AL20">
        <v>33</v>
      </c>
      <c r="AM20">
        <v>0</v>
      </c>
      <c r="AN20">
        <v>37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51</v>
      </c>
      <c r="BM20">
        <v>0</v>
      </c>
      <c r="BN20">
        <v>0</v>
      </c>
      <c r="BO20">
        <v>4</v>
      </c>
      <c r="BP20">
        <v>91</v>
      </c>
      <c r="BQ20">
        <v>29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45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35</v>
      </c>
      <c r="CO20">
        <v>0</v>
      </c>
      <c r="CP20">
        <v>0</v>
      </c>
      <c r="CQ20">
        <v>0</v>
      </c>
      <c r="CR20">
        <v>15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2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11</v>
      </c>
      <c r="DG20">
        <v>0</v>
      </c>
      <c r="DH20">
        <v>0</v>
      </c>
      <c r="DI20">
        <v>4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</row>
    <row r="21" spans="1:159" x14ac:dyDescent="0.3">
      <c r="A21" t="s">
        <v>177</v>
      </c>
      <c r="B21">
        <v>0</v>
      </c>
      <c r="C21">
        <v>449</v>
      </c>
      <c r="D21">
        <v>0</v>
      </c>
      <c r="E21">
        <v>0</v>
      </c>
      <c r="F21">
        <v>2</v>
      </c>
      <c r="G21">
        <v>0</v>
      </c>
      <c r="H21">
        <v>0</v>
      </c>
      <c r="I21">
        <v>11</v>
      </c>
      <c r="J21">
        <v>0</v>
      </c>
      <c r="K21">
        <v>18</v>
      </c>
      <c r="L21">
        <v>38</v>
      </c>
      <c r="M21">
        <v>53</v>
      </c>
      <c r="N21">
        <v>0</v>
      </c>
      <c r="O21">
        <v>0</v>
      </c>
      <c r="P21">
        <v>0</v>
      </c>
      <c r="Q21">
        <v>2</v>
      </c>
      <c r="R21">
        <v>0</v>
      </c>
      <c r="S21">
        <v>35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9</v>
      </c>
      <c r="BA21">
        <v>0</v>
      </c>
      <c r="BB21">
        <v>2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</row>
    <row r="22" spans="1:159" x14ac:dyDescent="0.3">
      <c r="A22" t="s">
        <v>178</v>
      </c>
      <c r="B22">
        <v>17155</v>
      </c>
      <c r="C22">
        <v>0</v>
      </c>
      <c r="D22">
        <v>1623</v>
      </c>
      <c r="E22">
        <v>251</v>
      </c>
      <c r="F22">
        <v>0</v>
      </c>
      <c r="G22">
        <v>0</v>
      </c>
      <c r="H22">
        <v>3313</v>
      </c>
      <c r="I22">
        <v>0</v>
      </c>
      <c r="J22">
        <v>184</v>
      </c>
      <c r="K22">
        <v>0</v>
      </c>
      <c r="L22">
        <v>0</v>
      </c>
      <c r="M22">
        <v>0</v>
      </c>
      <c r="N22">
        <v>0</v>
      </c>
      <c r="O22">
        <v>17</v>
      </c>
      <c r="P22">
        <v>3</v>
      </c>
      <c r="Q22">
        <v>0</v>
      </c>
      <c r="R22">
        <v>0</v>
      </c>
      <c r="S22">
        <v>0</v>
      </c>
      <c r="T22">
        <v>0</v>
      </c>
      <c r="U22">
        <v>0</v>
      </c>
      <c r="V22">
        <v>105</v>
      </c>
      <c r="W22">
        <v>0</v>
      </c>
      <c r="X22">
        <v>0</v>
      </c>
      <c r="Y22">
        <v>0</v>
      </c>
      <c r="Z22">
        <v>5</v>
      </c>
      <c r="AA22">
        <v>0</v>
      </c>
      <c r="AB22">
        <v>0</v>
      </c>
      <c r="AC22">
        <v>4</v>
      </c>
      <c r="AD22">
        <v>6</v>
      </c>
      <c r="AE22">
        <v>10</v>
      </c>
      <c r="AF22">
        <v>0</v>
      </c>
      <c r="AG22">
        <v>0</v>
      </c>
      <c r="AH22">
        <v>2</v>
      </c>
      <c r="AI22">
        <v>135</v>
      </c>
      <c r="AJ22">
        <v>0</v>
      </c>
      <c r="AK22">
        <v>0</v>
      </c>
      <c r="AL22">
        <v>5</v>
      </c>
      <c r="AM22">
        <v>0</v>
      </c>
      <c r="AN22">
        <v>5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14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5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</row>
    <row r="23" spans="1:159" x14ac:dyDescent="0.3">
      <c r="A23" t="s">
        <v>179</v>
      </c>
      <c r="B23">
        <v>0</v>
      </c>
      <c r="C23">
        <v>4009</v>
      </c>
      <c r="D23">
        <v>0</v>
      </c>
      <c r="E23">
        <v>0</v>
      </c>
      <c r="F23">
        <v>89</v>
      </c>
      <c r="G23">
        <v>32</v>
      </c>
      <c r="H23">
        <v>0</v>
      </c>
      <c r="I23">
        <v>849</v>
      </c>
      <c r="J23">
        <v>0</v>
      </c>
      <c r="K23">
        <v>5</v>
      </c>
      <c r="L23">
        <v>0</v>
      </c>
      <c r="M23">
        <v>0</v>
      </c>
      <c r="N23">
        <v>57</v>
      </c>
      <c r="O23">
        <v>0</v>
      </c>
      <c r="P23">
        <v>0</v>
      </c>
      <c r="Q23">
        <v>88</v>
      </c>
      <c r="R23">
        <v>0</v>
      </c>
      <c r="S23">
        <v>6</v>
      </c>
      <c r="T23">
        <v>0</v>
      </c>
      <c r="U23">
        <v>0</v>
      </c>
      <c r="V23">
        <v>0</v>
      </c>
      <c r="W23">
        <v>29</v>
      </c>
      <c r="X23">
        <v>0</v>
      </c>
      <c r="Y23">
        <v>0</v>
      </c>
      <c r="Z23">
        <v>0</v>
      </c>
      <c r="AA23">
        <v>0</v>
      </c>
      <c r="AB23">
        <v>36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2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25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4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</row>
    <row r="24" spans="1:159" x14ac:dyDescent="0.3">
      <c r="A24" t="s">
        <v>180</v>
      </c>
      <c r="B24">
        <v>4878</v>
      </c>
      <c r="C24">
        <v>0</v>
      </c>
      <c r="D24">
        <v>11624</v>
      </c>
      <c r="E24">
        <v>1624</v>
      </c>
      <c r="F24">
        <v>0</v>
      </c>
      <c r="G24">
        <v>0</v>
      </c>
      <c r="H24">
        <v>293</v>
      </c>
      <c r="I24">
        <v>0</v>
      </c>
      <c r="J24">
        <v>253</v>
      </c>
      <c r="K24">
        <v>0</v>
      </c>
      <c r="L24">
        <v>0</v>
      </c>
      <c r="M24">
        <v>0</v>
      </c>
      <c r="N24">
        <v>0</v>
      </c>
      <c r="O24">
        <v>743</v>
      </c>
      <c r="P24">
        <v>0</v>
      </c>
      <c r="Q24">
        <v>0</v>
      </c>
      <c r="R24">
        <v>0</v>
      </c>
      <c r="S24">
        <v>0</v>
      </c>
      <c r="T24">
        <v>0</v>
      </c>
      <c r="U24">
        <v>2</v>
      </c>
      <c r="V24">
        <v>258</v>
      </c>
      <c r="W24">
        <v>0</v>
      </c>
      <c r="X24">
        <v>0</v>
      </c>
      <c r="Y24">
        <v>0</v>
      </c>
      <c r="Z24">
        <v>30</v>
      </c>
      <c r="AA24">
        <v>0</v>
      </c>
      <c r="AB24">
        <v>0</v>
      </c>
      <c r="AC24">
        <v>43</v>
      </c>
      <c r="AD24">
        <v>0</v>
      </c>
      <c r="AE24">
        <v>43</v>
      </c>
      <c r="AF24">
        <v>0</v>
      </c>
      <c r="AG24">
        <v>0</v>
      </c>
      <c r="AH24">
        <v>3</v>
      </c>
      <c r="AI24">
        <v>162</v>
      </c>
      <c r="AJ24">
        <v>59</v>
      </c>
      <c r="AK24">
        <v>0</v>
      </c>
      <c r="AL24">
        <v>54</v>
      </c>
      <c r="AM24">
        <v>0</v>
      </c>
      <c r="AN24">
        <v>65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34</v>
      </c>
      <c r="AW24">
        <v>0</v>
      </c>
      <c r="AX24">
        <v>0</v>
      </c>
      <c r="AY24">
        <v>0</v>
      </c>
      <c r="AZ24">
        <v>0</v>
      </c>
      <c r="BA24">
        <v>8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</v>
      </c>
      <c r="BR24">
        <v>0</v>
      </c>
      <c r="BS24">
        <v>17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16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</row>
    <row r="25" spans="1:159" x14ac:dyDescent="0.3">
      <c r="A25" t="s">
        <v>181</v>
      </c>
      <c r="B25">
        <v>0</v>
      </c>
      <c r="C25">
        <v>449</v>
      </c>
      <c r="D25">
        <v>0</v>
      </c>
      <c r="E25">
        <v>0</v>
      </c>
      <c r="F25">
        <v>209</v>
      </c>
      <c r="G25">
        <v>42</v>
      </c>
      <c r="H25">
        <v>0</v>
      </c>
      <c r="I25">
        <v>49</v>
      </c>
      <c r="J25">
        <v>0</v>
      </c>
      <c r="K25">
        <v>0</v>
      </c>
      <c r="L25">
        <v>0</v>
      </c>
      <c r="M25">
        <v>34</v>
      </c>
      <c r="N25">
        <v>0</v>
      </c>
      <c r="O25">
        <v>0</v>
      </c>
      <c r="P25">
        <v>0</v>
      </c>
      <c r="Q25">
        <v>54</v>
      </c>
      <c r="R25">
        <v>57</v>
      </c>
      <c r="S25">
        <v>0</v>
      </c>
      <c r="T25">
        <v>26</v>
      </c>
      <c r="U25">
        <v>0</v>
      </c>
      <c r="V25">
        <v>0</v>
      </c>
      <c r="W25">
        <v>5</v>
      </c>
      <c r="X25">
        <v>0</v>
      </c>
      <c r="Y25">
        <v>0</v>
      </c>
      <c r="Z25">
        <v>0</v>
      </c>
      <c r="AA25">
        <v>1</v>
      </c>
      <c r="AB25">
        <v>10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2</v>
      </c>
      <c r="AL25">
        <v>0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12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2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</row>
    <row r="26" spans="1:159" x14ac:dyDescent="0.3">
      <c r="A26" t="s">
        <v>182</v>
      </c>
      <c r="B26">
        <v>354600</v>
      </c>
      <c r="C26">
        <v>0</v>
      </c>
      <c r="D26">
        <v>5198</v>
      </c>
      <c r="E26">
        <v>10630</v>
      </c>
      <c r="F26">
        <v>0</v>
      </c>
      <c r="G26">
        <v>0</v>
      </c>
      <c r="H26">
        <v>44423</v>
      </c>
      <c r="I26">
        <v>0</v>
      </c>
      <c r="J26">
        <v>690</v>
      </c>
      <c r="K26">
        <v>0</v>
      </c>
      <c r="L26">
        <v>0</v>
      </c>
      <c r="M26">
        <v>0</v>
      </c>
      <c r="N26">
        <v>0</v>
      </c>
      <c r="O26">
        <v>2791</v>
      </c>
      <c r="P26">
        <v>388</v>
      </c>
      <c r="Q26">
        <v>0</v>
      </c>
      <c r="R26">
        <v>0</v>
      </c>
      <c r="S26">
        <v>0</v>
      </c>
      <c r="T26">
        <v>0</v>
      </c>
      <c r="U26">
        <v>118</v>
      </c>
      <c r="V26">
        <v>3</v>
      </c>
      <c r="W26">
        <v>0</v>
      </c>
      <c r="X26">
        <v>257</v>
      </c>
      <c r="Y26">
        <v>35759</v>
      </c>
      <c r="Z26">
        <v>2781</v>
      </c>
      <c r="AA26">
        <v>0</v>
      </c>
      <c r="AB26">
        <v>0</v>
      </c>
      <c r="AC26">
        <v>434</v>
      </c>
      <c r="AD26">
        <v>2146</v>
      </c>
      <c r="AE26">
        <v>237</v>
      </c>
      <c r="AF26">
        <v>0</v>
      </c>
      <c r="AG26">
        <v>0</v>
      </c>
      <c r="AH26">
        <v>1111</v>
      </c>
      <c r="AI26">
        <v>2860</v>
      </c>
      <c r="AJ26">
        <v>0</v>
      </c>
      <c r="AK26">
        <v>0</v>
      </c>
      <c r="AL26">
        <v>222</v>
      </c>
      <c r="AM26">
        <v>0</v>
      </c>
      <c r="AN26">
        <v>134</v>
      </c>
      <c r="AO26">
        <v>0</v>
      </c>
      <c r="AP26">
        <v>292</v>
      </c>
      <c r="AQ26">
        <v>0</v>
      </c>
      <c r="AR26">
        <v>0</v>
      </c>
      <c r="AS26">
        <v>0</v>
      </c>
      <c r="AT26">
        <v>2</v>
      </c>
      <c r="AU26">
        <v>0</v>
      </c>
      <c r="AV26">
        <v>17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13</v>
      </c>
      <c r="BD26">
        <v>0</v>
      </c>
      <c r="BE26">
        <v>0</v>
      </c>
      <c r="BF26">
        <v>0</v>
      </c>
      <c r="BG26">
        <v>60</v>
      </c>
      <c r="BH26">
        <v>0</v>
      </c>
      <c r="BI26">
        <v>0</v>
      </c>
      <c r="BJ26">
        <v>0</v>
      </c>
      <c r="BK26">
        <v>0</v>
      </c>
      <c r="BL26">
        <v>77</v>
      </c>
      <c r="BM26">
        <v>0</v>
      </c>
      <c r="BN26">
        <v>0</v>
      </c>
      <c r="BO26">
        <v>2</v>
      </c>
      <c r="BP26">
        <v>8</v>
      </c>
      <c r="BQ26">
        <v>8</v>
      </c>
      <c r="BR26">
        <v>0</v>
      </c>
      <c r="BS26">
        <v>0</v>
      </c>
      <c r="BT26">
        <v>0</v>
      </c>
      <c r="BU26">
        <v>0</v>
      </c>
      <c r="BV26">
        <v>4</v>
      </c>
      <c r="BW26">
        <v>94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41</v>
      </c>
      <c r="CD26">
        <v>0</v>
      </c>
      <c r="CE26">
        <v>13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4</v>
      </c>
      <c r="CS26">
        <v>0</v>
      </c>
      <c r="CT26">
        <v>0</v>
      </c>
      <c r="CU26">
        <v>0</v>
      </c>
      <c r="CV26">
        <v>3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4</v>
      </c>
      <c r="DT26">
        <v>4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2</v>
      </c>
      <c r="EW26">
        <v>2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</row>
    <row r="27" spans="1:159" x14ac:dyDescent="0.3">
      <c r="A27" t="s">
        <v>183</v>
      </c>
      <c r="B27">
        <v>0</v>
      </c>
      <c r="C27">
        <v>267473</v>
      </c>
      <c r="D27">
        <v>0</v>
      </c>
      <c r="E27">
        <v>0</v>
      </c>
      <c r="F27">
        <v>1394</v>
      </c>
      <c r="G27">
        <v>5660</v>
      </c>
      <c r="H27">
        <v>0</v>
      </c>
      <c r="I27">
        <v>36942</v>
      </c>
      <c r="J27">
        <v>0</v>
      </c>
      <c r="K27">
        <v>618</v>
      </c>
      <c r="L27">
        <v>1521</v>
      </c>
      <c r="M27">
        <v>16661</v>
      </c>
      <c r="N27">
        <v>12099</v>
      </c>
      <c r="O27">
        <v>0</v>
      </c>
      <c r="P27">
        <v>0</v>
      </c>
      <c r="Q27">
        <v>4</v>
      </c>
      <c r="R27">
        <v>0</v>
      </c>
      <c r="S27">
        <v>163</v>
      </c>
      <c r="T27">
        <v>1958</v>
      </c>
      <c r="U27">
        <v>0</v>
      </c>
      <c r="V27">
        <v>0</v>
      </c>
      <c r="W27">
        <v>5582</v>
      </c>
      <c r="X27">
        <v>0</v>
      </c>
      <c r="Y27">
        <v>0</v>
      </c>
      <c r="Z27">
        <v>0</v>
      </c>
      <c r="AA27">
        <v>355</v>
      </c>
      <c r="AB27">
        <v>252</v>
      </c>
      <c r="AC27">
        <v>0</v>
      </c>
      <c r="AD27">
        <v>0</v>
      </c>
      <c r="AE27">
        <v>0</v>
      </c>
      <c r="AF27">
        <v>294</v>
      </c>
      <c r="AG27">
        <v>22604</v>
      </c>
      <c r="AH27">
        <v>0</v>
      </c>
      <c r="AI27">
        <v>0</v>
      </c>
      <c r="AJ27">
        <v>0</v>
      </c>
      <c r="AK27">
        <v>473</v>
      </c>
      <c r="AL27">
        <v>0</v>
      </c>
      <c r="AM27">
        <v>165</v>
      </c>
      <c r="AN27">
        <v>0</v>
      </c>
      <c r="AO27">
        <v>694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32</v>
      </c>
      <c r="AV27">
        <v>0</v>
      </c>
      <c r="AW27">
        <v>28</v>
      </c>
      <c r="AX27">
        <v>0</v>
      </c>
      <c r="AY27">
        <v>0</v>
      </c>
      <c r="AZ27">
        <v>453</v>
      </c>
      <c r="BA27">
        <v>0</v>
      </c>
      <c r="BB27">
        <v>351</v>
      </c>
      <c r="BC27">
        <v>0</v>
      </c>
      <c r="BD27">
        <v>0</v>
      </c>
      <c r="BE27">
        <v>0</v>
      </c>
      <c r="BF27">
        <v>106</v>
      </c>
      <c r="BG27">
        <v>0</v>
      </c>
      <c r="BH27">
        <v>0</v>
      </c>
      <c r="BI27">
        <v>0</v>
      </c>
      <c r="BJ27">
        <v>5</v>
      </c>
      <c r="BK27">
        <v>0</v>
      </c>
      <c r="BL27">
        <v>0</v>
      </c>
      <c r="BM27">
        <v>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57</v>
      </c>
      <c r="BV27">
        <v>0</v>
      </c>
      <c r="BW27">
        <v>0</v>
      </c>
      <c r="BX27">
        <v>25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38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3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3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5</v>
      </c>
      <c r="DL27">
        <v>5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2</v>
      </c>
      <c r="EY27">
        <v>0</v>
      </c>
      <c r="EZ27">
        <v>0</v>
      </c>
      <c r="FA27">
        <v>0</v>
      </c>
      <c r="FB27">
        <v>0</v>
      </c>
      <c r="FC27">
        <v>0</v>
      </c>
    </row>
    <row r="28" spans="1:159" x14ac:dyDescent="0.3">
      <c r="A28" t="s">
        <v>184</v>
      </c>
      <c r="B28">
        <v>295124</v>
      </c>
      <c r="C28">
        <v>0</v>
      </c>
      <c r="D28">
        <v>6456</v>
      </c>
      <c r="E28">
        <v>727</v>
      </c>
      <c r="F28">
        <v>0</v>
      </c>
      <c r="G28">
        <v>0</v>
      </c>
      <c r="H28">
        <v>1154</v>
      </c>
      <c r="I28">
        <v>0</v>
      </c>
      <c r="J28">
        <v>672</v>
      </c>
      <c r="K28">
        <v>0</v>
      </c>
      <c r="L28">
        <v>0</v>
      </c>
      <c r="M28">
        <v>0</v>
      </c>
      <c r="N28">
        <v>0</v>
      </c>
      <c r="O28">
        <v>114</v>
      </c>
      <c r="P28">
        <v>289</v>
      </c>
      <c r="Q28">
        <v>0</v>
      </c>
      <c r="R28">
        <v>0</v>
      </c>
      <c r="S28">
        <v>0</v>
      </c>
      <c r="T28">
        <v>0</v>
      </c>
      <c r="U28">
        <v>137</v>
      </c>
      <c r="V28">
        <v>7116</v>
      </c>
      <c r="W28">
        <v>0</v>
      </c>
      <c r="X28">
        <v>420</v>
      </c>
      <c r="Y28">
        <v>0</v>
      </c>
      <c r="Z28">
        <v>757</v>
      </c>
      <c r="AA28">
        <v>0</v>
      </c>
      <c r="AB28">
        <v>0</v>
      </c>
      <c r="AC28">
        <v>584</v>
      </c>
      <c r="AD28">
        <v>0</v>
      </c>
      <c r="AE28">
        <v>569</v>
      </c>
      <c r="AF28">
        <v>0</v>
      </c>
      <c r="AG28">
        <v>0</v>
      </c>
      <c r="AH28">
        <v>76</v>
      </c>
      <c r="AI28">
        <v>1326</v>
      </c>
      <c r="AJ28">
        <v>3038</v>
      </c>
      <c r="AK28">
        <v>0</v>
      </c>
      <c r="AL28">
        <v>29</v>
      </c>
      <c r="AM28">
        <v>0</v>
      </c>
      <c r="AN28">
        <v>313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3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22</v>
      </c>
      <c r="BD28">
        <v>0</v>
      </c>
      <c r="BE28">
        <v>0</v>
      </c>
      <c r="BF28">
        <v>0</v>
      </c>
      <c r="BG28">
        <v>0</v>
      </c>
      <c r="BH28">
        <v>2</v>
      </c>
      <c r="BI28">
        <v>0</v>
      </c>
      <c r="BJ28">
        <v>0</v>
      </c>
      <c r="BK28">
        <v>0</v>
      </c>
      <c r="BL28">
        <v>26</v>
      </c>
      <c r="BM28">
        <v>0</v>
      </c>
      <c r="BN28">
        <v>0</v>
      </c>
      <c r="BO28">
        <v>2</v>
      </c>
      <c r="BP28">
        <v>17</v>
      </c>
      <c r="BQ28">
        <v>39</v>
      </c>
      <c r="BR28">
        <v>0</v>
      </c>
      <c r="BS28">
        <v>34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19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3</v>
      </c>
      <c r="CS28">
        <v>27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4</v>
      </c>
      <c r="DA28">
        <v>0</v>
      </c>
      <c r="DB28">
        <v>3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2</v>
      </c>
      <c r="EZ28">
        <v>0</v>
      </c>
      <c r="FA28">
        <v>0</v>
      </c>
      <c r="FB28">
        <v>0</v>
      </c>
      <c r="FC28">
        <v>0</v>
      </c>
    </row>
    <row r="29" spans="1:159" x14ac:dyDescent="0.3">
      <c r="A29" t="s">
        <v>185</v>
      </c>
      <c r="B29">
        <v>0</v>
      </c>
      <c r="C29">
        <v>417835</v>
      </c>
      <c r="D29">
        <v>0</v>
      </c>
      <c r="E29">
        <v>0</v>
      </c>
      <c r="F29">
        <v>2773</v>
      </c>
      <c r="G29">
        <v>699</v>
      </c>
      <c r="H29">
        <v>0</v>
      </c>
      <c r="I29">
        <v>1646</v>
      </c>
      <c r="J29">
        <v>0</v>
      </c>
      <c r="K29">
        <v>1415</v>
      </c>
      <c r="L29">
        <v>4377</v>
      </c>
      <c r="M29">
        <v>6798</v>
      </c>
      <c r="N29">
        <v>0</v>
      </c>
      <c r="O29">
        <v>0</v>
      </c>
      <c r="P29">
        <v>0</v>
      </c>
      <c r="Q29">
        <v>14928</v>
      </c>
      <c r="R29">
        <v>24988</v>
      </c>
      <c r="S29">
        <v>291</v>
      </c>
      <c r="T29">
        <v>118</v>
      </c>
      <c r="U29">
        <v>0</v>
      </c>
      <c r="V29">
        <v>0</v>
      </c>
      <c r="W29">
        <v>4746</v>
      </c>
      <c r="X29">
        <v>0</v>
      </c>
      <c r="Y29">
        <v>0</v>
      </c>
      <c r="Z29">
        <v>0</v>
      </c>
      <c r="AA29">
        <v>1482</v>
      </c>
      <c r="AB29">
        <v>457</v>
      </c>
      <c r="AC29">
        <v>0</v>
      </c>
      <c r="AD29">
        <v>0</v>
      </c>
      <c r="AE29">
        <v>0</v>
      </c>
      <c r="AF29">
        <v>732</v>
      </c>
      <c r="AG29">
        <v>0</v>
      </c>
      <c r="AH29">
        <v>0</v>
      </c>
      <c r="AI29">
        <v>0</v>
      </c>
      <c r="AJ29">
        <v>0</v>
      </c>
      <c r="AK29">
        <v>134</v>
      </c>
      <c r="AL29">
        <v>0</v>
      </c>
      <c r="AM29">
        <v>788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107</v>
      </c>
      <c r="AV29">
        <v>0</v>
      </c>
      <c r="AW29">
        <v>3</v>
      </c>
      <c r="AX29">
        <v>0</v>
      </c>
      <c r="AY29">
        <v>0</v>
      </c>
      <c r="AZ29">
        <v>161</v>
      </c>
      <c r="BA29">
        <v>0</v>
      </c>
      <c r="BB29">
        <v>189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3</v>
      </c>
      <c r="BJ29">
        <v>7</v>
      </c>
      <c r="BK29">
        <v>0</v>
      </c>
      <c r="BL29">
        <v>0</v>
      </c>
      <c r="BM29">
        <v>5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4</v>
      </c>
      <c r="BZ29">
        <v>1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27</v>
      </c>
      <c r="CL29">
        <v>0</v>
      </c>
      <c r="CM29">
        <v>0</v>
      </c>
      <c r="CN29">
        <v>0</v>
      </c>
      <c r="CO29">
        <v>0</v>
      </c>
      <c r="CP29">
        <v>30</v>
      </c>
      <c r="CQ29">
        <v>17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25</v>
      </c>
      <c r="CY29">
        <v>24</v>
      </c>
      <c r="CZ29">
        <v>0</v>
      </c>
      <c r="DA29">
        <v>0</v>
      </c>
      <c r="DB29">
        <v>0</v>
      </c>
      <c r="DC29">
        <v>7</v>
      </c>
      <c r="DD29">
        <v>13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5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</row>
    <row r="30" spans="1:159" x14ac:dyDescent="0.3">
      <c r="A30" t="s">
        <v>186</v>
      </c>
      <c r="B30">
        <v>348014</v>
      </c>
      <c r="C30">
        <v>0</v>
      </c>
      <c r="D30">
        <v>14067</v>
      </c>
      <c r="E30">
        <v>1563</v>
      </c>
      <c r="F30">
        <v>0</v>
      </c>
      <c r="G30">
        <v>0</v>
      </c>
      <c r="H30">
        <v>833</v>
      </c>
      <c r="I30">
        <v>0</v>
      </c>
      <c r="J30">
        <v>67</v>
      </c>
      <c r="K30">
        <v>0</v>
      </c>
      <c r="L30">
        <v>0</v>
      </c>
      <c r="M30">
        <v>0</v>
      </c>
      <c r="N30">
        <v>0</v>
      </c>
      <c r="O30">
        <v>15</v>
      </c>
      <c r="P30">
        <v>39</v>
      </c>
      <c r="Q30">
        <v>0</v>
      </c>
      <c r="R30">
        <v>0</v>
      </c>
      <c r="S30">
        <v>0</v>
      </c>
      <c r="T30">
        <v>0</v>
      </c>
      <c r="U30">
        <v>11</v>
      </c>
      <c r="V30">
        <v>0</v>
      </c>
      <c r="W30">
        <v>0</v>
      </c>
      <c r="X30">
        <v>0</v>
      </c>
      <c r="Y30">
        <v>0</v>
      </c>
      <c r="Z30">
        <v>19</v>
      </c>
      <c r="AA30">
        <v>0</v>
      </c>
      <c r="AB30">
        <v>0</v>
      </c>
      <c r="AC30">
        <v>17</v>
      </c>
      <c r="AD30">
        <v>24</v>
      </c>
      <c r="AE30">
        <v>755</v>
      </c>
      <c r="AF30">
        <v>0</v>
      </c>
      <c r="AG30">
        <v>0</v>
      </c>
      <c r="AH30">
        <v>0</v>
      </c>
      <c r="AI30">
        <v>315</v>
      </c>
      <c r="AJ30">
        <v>2328</v>
      </c>
      <c r="AK30">
        <v>0</v>
      </c>
      <c r="AL30">
        <v>63</v>
      </c>
      <c r="AM30">
        <v>0</v>
      </c>
      <c r="AN30">
        <v>26</v>
      </c>
      <c r="AO30">
        <v>0</v>
      </c>
      <c r="AP30">
        <v>3</v>
      </c>
      <c r="AQ30">
        <v>2832</v>
      </c>
      <c r="AR30">
        <v>0</v>
      </c>
      <c r="AS30">
        <v>0</v>
      </c>
      <c r="AT30">
        <v>0</v>
      </c>
      <c r="AU30">
        <v>0</v>
      </c>
      <c r="AV30">
        <v>3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12</v>
      </c>
      <c r="BD30">
        <v>0</v>
      </c>
      <c r="BE30">
        <v>0</v>
      </c>
      <c r="BF30">
        <v>0</v>
      </c>
      <c r="BG30">
        <v>1</v>
      </c>
      <c r="BH30">
        <v>2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1</v>
      </c>
      <c r="BQ30">
        <v>1</v>
      </c>
      <c r="BR30">
        <v>0</v>
      </c>
      <c r="BS30">
        <v>16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2</v>
      </c>
      <c r="CC30">
        <v>0</v>
      </c>
      <c r="CD30">
        <v>0</v>
      </c>
      <c r="CE30">
        <v>1</v>
      </c>
      <c r="CF30">
        <v>0</v>
      </c>
      <c r="CG30">
        <v>3</v>
      </c>
      <c r="CH30">
        <v>0</v>
      </c>
      <c r="CI30">
        <v>0</v>
      </c>
      <c r="CJ30">
        <v>4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</row>
    <row r="31" spans="1:159" x14ac:dyDescent="0.3">
      <c r="A31" t="s">
        <v>187</v>
      </c>
      <c r="B31">
        <v>0</v>
      </c>
      <c r="C31">
        <v>388469</v>
      </c>
      <c r="D31">
        <v>0</v>
      </c>
      <c r="E31">
        <v>0</v>
      </c>
      <c r="F31">
        <v>5392</v>
      </c>
      <c r="G31">
        <v>1339</v>
      </c>
      <c r="H31">
        <v>0</v>
      </c>
      <c r="I31">
        <v>1295</v>
      </c>
      <c r="J31">
        <v>0</v>
      </c>
      <c r="K31">
        <v>74</v>
      </c>
      <c r="L31">
        <v>22</v>
      </c>
      <c r="M31">
        <v>137</v>
      </c>
      <c r="N31">
        <v>139</v>
      </c>
      <c r="O31">
        <v>0</v>
      </c>
      <c r="P31">
        <v>0</v>
      </c>
      <c r="Q31">
        <v>0</v>
      </c>
      <c r="R31">
        <v>18166</v>
      </c>
      <c r="S31">
        <v>11</v>
      </c>
      <c r="T31">
        <v>21</v>
      </c>
      <c r="U31">
        <v>0</v>
      </c>
      <c r="V31">
        <v>0</v>
      </c>
      <c r="W31">
        <v>782</v>
      </c>
      <c r="X31">
        <v>0</v>
      </c>
      <c r="Y31">
        <v>0</v>
      </c>
      <c r="Z31">
        <v>0</v>
      </c>
      <c r="AA31">
        <v>1855</v>
      </c>
      <c r="AB31">
        <v>65</v>
      </c>
      <c r="AC31">
        <v>0</v>
      </c>
      <c r="AD31">
        <v>0</v>
      </c>
      <c r="AE31">
        <v>0</v>
      </c>
      <c r="AF31">
        <v>25</v>
      </c>
      <c r="AG31">
        <v>0</v>
      </c>
      <c r="AH31">
        <v>0</v>
      </c>
      <c r="AI31">
        <v>0</v>
      </c>
      <c r="AJ31">
        <v>0</v>
      </c>
      <c r="AK31">
        <v>219</v>
      </c>
      <c r="AL31">
        <v>0</v>
      </c>
      <c r="AM31">
        <v>51</v>
      </c>
      <c r="AN31">
        <v>0</v>
      </c>
      <c r="AO31">
        <v>10</v>
      </c>
      <c r="AP31">
        <v>0</v>
      </c>
      <c r="AQ31">
        <v>0</v>
      </c>
      <c r="AR31">
        <v>2532</v>
      </c>
      <c r="AS31">
        <v>0</v>
      </c>
      <c r="AT31">
        <v>0</v>
      </c>
      <c r="AU31">
        <v>88</v>
      </c>
      <c r="AV31">
        <v>0</v>
      </c>
      <c r="AW31">
        <v>0</v>
      </c>
      <c r="AX31">
        <v>0</v>
      </c>
      <c r="AY31">
        <v>0</v>
      </c>
      <c r="AZ31">
        <v>9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6</v>
      </c>
      <c r="BK31">
        <v>0</v>
      </c>
      <c r="BL31">
        <v>0</v>
      </c>
      <c r="BM31">
        <v>7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5</v>
      </c>
      <c r="BZ31">
        <v>0</v>
      </c>
      <c r="CA31">
        <v>0</v>
      </c>
      <c r="CB31">
        <v>0</v>
      </c>
      <c r="CC31">
        <v>0</v>
      </c>
      <c r="CD31">
        <v>20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14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5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3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</row>
    <row r="32" spans="1:159" x14ac:dyDescent="0.3">
      <c r="A32" t="s">
        <v>188</v>
      </c>
      <c r="B32">
        <v>107809</v>
      </c>
      <c r="C32">
        <v>0</v>
      </c>
      <c r="D32">
        <v>75882</v>
      </c>
      <c r="E32">
        <v>1922</v>
      </c>
      <c r="F32">
        <v>0</v>
      </c>
      <c r="G32">
        <v>0</v>
      </c>
      <c r="H32">
        <v>58429</v>
      </c>
      <c r="I32">
        <v>0</v>
      </c>
      <c r="J32">
        <v>1023</v>
      </c>
      <c r="K32">
        <v>0</v>
      </c>
      <c r="L32">
        <v>0</v>
      </c>
      <c r="M32">
        <v>0</v>
      </c>
      <c r="N32">
        <v>0</v>
      </c>
      <c r="O32">
        <v>138</v>
      </c>
      <c r="P32">
        <v>745</v>
      </c>
      <c r="Q32">
        <v>0</v>
      </c>
      <c r="R32">
        <v>0</v>
      </c>
      <c r="S32">
        <v>0</v>
      </c>
      <c r="T32">
        <v>0</v>
      </c>
      <c r="U32">
        <v>4</v>
      </c>
      <c r="V32">
        <v>16129</v>
      </c>
      <c r="W32">
        <v>0</v>
      </c>
      <c r="X32">
        <v>56</v>
      </c>
      <c r="Y32">
        <v>0</v>
      </c>
      <c r="Z32">
        <v>219</v>
      </c>
      <c r="AA32">
        <v>0</v>
      </c>
      <c r="AB32">
        <v>0</v>
      </c>
      <c r="AC32">
        <v>177</v>
      </c>
      <c r="AD32">
        <v>3135</v>
      </c>
      <c r="AE32">
        <v>2257</v>
      </c>
      <c r="AF32">
        <v>0</v>
      </c>
      <c r="AG32">
        <v>0</v>
      </c>
      <c r="AH32">
        <v>0</v>
      </c>
      <c r="AI32">
        <v>1710</v>
      </c>
      <c r="AJ32">
        <v>0</v>
      </c>
      <c r="AK32">
        <v>0</v>
      </c>
      <c r="AL32">
        <v>904</v>
      </c>
      <c r="AM32">
        <v>0</v>
      </c>
      <c r="AN32">
        <v>119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5</v>
      </c>
      <c r="AW32">
        <v>0</v>
      </c>
      <c r="AX32">
        <v>0</v>
      </c>
      <c r="AY32">
        <v>0</v>
      </c>
      <c r="AZ32">
        <v>0</v>
      </c>
      <c r="BA32">
        <v>11</v>
      </c>
      <c r="BB32">
        <v>0</v>
      </c>
      <c r="BC32">
        <v>21</v>
      </c>
      <c r="BD32">
        <v>0</v>
      </c>
      <c r="BE32">
        <v>0</v>
      </c>
      <c r="BF32">
        <v>0</v>
      </c>
      <c r="BG32">
        <v>0</v>
      </c>
      <c r="BH32">
        <v>19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73</v>
      </c>
      <c r="CB32">
        <v>0</v>
      </c>
      <c r="CC32">
        <v>0</v>
      </c>
      <c r="CD32">
        <v>0</v>
      </c>
      <c r="CE32">
        <v>0</v>
      </c>
      <c r="CF32">
        <v>6</v>
      </c>
      <c r="CG32">
        <v>0</v>
      </c>
      <c r="CH32">
        <v>0</v>
      </c>
      <c r="CI32">
        <v>0</v>
      </c>
      <c r="CJ32">
        <v>17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26</v>
      </c>
      <c r="CV32">
        <v>2</v>
      </c>
      <c r="CW32">
        <v>0</v>
      </c>
      <c r="CX32">
        <v>0</v>
      </c>
      <c r="CY32">
        <v>0</v>
      </c>
      <c r="CZ32">
        <v>11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3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2</v>
      </c>
      <c r="FA32">
        <v>0</v>
      </c>
      <c r="FB32">
        <v>0</v>
      </c>
      <c r="FC32">
        <v>0</v>
      </c>
    </row>
    <row r="33" spans="1:159" x14ac:dyDescent="0.3">
      <c r="A33" t="s">
        <v>189</v>
      </c>
      <c r="B33">
        <v>0</v>
      </c>
      <c r="C33">
        <v>172687</v>
      </c>
      <c r="D33">
        <v>0</v>
      </c>
      <c r="E33">
        <v>0</v>
      </c>
      <c r="F33">
        <v>37065</v>
      </c>
      <c r="G33">
        <v>2301</v>
      </c>
      <c r="H33">
        <v>0</v>
      </c>
      <c r="I33">
        <v>92648</v>
      </c>
      <c r="J33">
        <v>0</v>
      </c>
      <c r="K33">
        <v>39</v>
      </c>
      <c r="L33">
        <v>507</v>
      </c>
      <c r="M33">
        <v>2508</v>
      </c>
      <c r="N33">
        <v>30928</v>
      </c>
      <c r="O33">
        <v>0</v>
      </c>
      <c r="P33">
        <v>0</v>
      </c>
      <c r="Q33">
        <v>38426</v>
      </c>
      <c r="R33">
        <v>0</v>
      </c>
      <c r="S33">
        <v>760</v>
      </c>
      <c r="T33">
        <v>228</v>
      </c>
      <c r="U33">
        <v>0</v>
      </c>
      <c r="V33">
        <v>0</v>
      </c>
      <c r="W33">
        <v>6822</v>
      </c>
      <c r="X33">
        <v>0</v>
      </c>
      <c r="Y33">
        <v>0</v>
      </c>
      <c r="Z33">
        <v>0</v>
      </c>
      <c r="AA33">
        <v>7172</v>
      </c>
      <c r="AB33">
        <v>1043</v>
      </c>
      <c r="AC33">
        <v>0</v>
      </c>
      <c r="AD33">
        <v>0</v>
      </c>
      <c r="AE33">
        <v>0</v>
      </c>
      <c r="AF33">
        <v>262</v>
      </c>
      <c r="AG33">
        <v>0</v>
      </c>
      <c r="AH33">
        <v>0</v>
      </c>
      <c r="AI33">
        <v>0</v>
      </c>
      <c r="AJ33">
        <v>0</v>
      </c>
      <c r="AK33">
        <v>3994</v>
      </c>
      <c r="AL33">
        <v>0</v>
      </c>
      <c r="AM33">
        <v>285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141</v>
      </c>
      <c r="AV33">
        <v>0</v>
      </c>
      <c r="AW33">
        <v>11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348</v>
      </c>
      <c r="BE33">
        <v>0</v>
      </c>
      <c r="BF33">
        <v>0</v>
      </c>
      <c r="BG33">
        <v>0</v>
      </c>
      <c r="BH33">
        <v>0</v>
      </c>
      <c r="BI33">
        <v>2</v>
      </c>
      <c r="BJ33">
        <v>25</v>
      </c>
      <c r="BK33">
        <v>0</v>
      </c>
      <c r="BL33">
        <v>0</v>
      </c>
      <c r="BM33">
        <v>29</v>
      </c>
      <c r="BN33">
        <v>166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12</v>
      </c>
      <c r="BZ33">
        <v>0</v>
      </c>
      <c r="CA33">
        <v>0</v>
      </c>
      <c r="CB33">
        <v>0</v>
      </c>
      <c r="CC33">
        <v>0</v>
      </c>
      <c r="CD33">
        <v>30</v>
      </c>
      <c r="CE33">
        <v>0</v>
      </c>
      <c r="CF33">
        <v>0</v>
      </c>
      <c r="CG33">
        <v>0</v>
      </c>
      <c r="CH33">
        <v>4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</row>
    <row r="34" spans="1:159" x14ac:dyDescent="0.3">
      <c r="A34" t="s">
        <v>190</v>
      </c>
      <c r="B34">
        <v>18397</v>
      </c>
      <c r="C34">
        <v>0</v>
      </c>
      <c r="D34">
        <v>4538</v>
      </c>
      <c r="E34">
        <v>81378</v>
      </c>
      <c r="F34">
        <v>0</v>
      </c>
      <c r="G34">
        <v>0</v>
      </c>
      <c r="H34">
        <v>1173</v>
      </c>
      <c r="I34">
        <v>0</v>
      </c>
      <c r="J34">
        <v>26139</v>
      </c>
      <c r="K34">
        <v>0</v>
      </c>
      <c r="L34">
        <v>0</v>
      </c>
      <c r="M34">
        <v>0</v>
      </c>
      <c r="N34">
        <v>0</v>
      </c>
      <c r="O34">
        <v>17911</v>
      </c>
      <c r="P34">
        <v>1707</v>
      </c>
      <c r="Q34">
        <v>0</v>
      </c>
      <c r="R34">
        <v>0</v>
      </c>
      <c r="S34">
        <v>0</v>
      </c>
      <c r="T34">
        <v>0</v>
      </c>
      <c r="U34">
        <v>5496</v>
      </c>
      <c r="V34">
        <v>866</v>
      </c>
      <c r="W34">
        <v>0</v>
      </c>
      <c r="X34">
        <v>3915</v>
      </c>
      <c r="Y34">
        <v>0</v>
      </c>
      <c r="Z34">
        <v>3247</v>
      </c>
      <c r="AA34">
        <v>0</v>
      </c>
      <c r="AB34">
        <v>0</v>
      </c>
      <c r="AC34">
        <v>2300</v>
      </c>
      <c r="AD34">
        <v>1602</v>
      </c>
      <c r="AE34">
        <v>2288</v>
      </c>
      <c r="AF34">
        <v>0</v>
      </c>
      <c r="AG34">
        <v>0</v>
      </c>
      <c r="AH34">
        <v>2245</v>
      </c>
      <c r="AI34">
        <v>1378</v>
      </c>
      <c r="AJ34">
        <v>826</v>
      </c>
      <c r="AK34">
        <v>0</v>
      </c>
      <c r="AL34">
        <v>964</v>
      </c>
      <c r="AM34">
        <v>0</v>
      </c>
      <c r="AN34">
        <v>1051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141</v>
      </c>
      <c r="AU34">
        <v>0</v>
      </c>
      <c r="AV34">
        <v>190</v>
      </c>
      <c r="AW34">
        <v>0</v>
      </c>
      <c r="AX34">
        <v>0</v>
      </c>
      <c r="AY34">
        <v>0</v>
      </c>
      <c r="AZ34">
        <v>0</v>
      </c>
      <c r="BA34">
        <v>483</v>
      </c>
      <c r="BB34">
        <v>0</v>
      </c>
      <c r="BC34">
        <v>20</v>
      </c>
      <c r="BD34">
        <v>0</v>
      </c>
      <c r="BE34">
        <v>0</v>
      </c>
      <c r="BF34">
        <v>0</v>
      </c>
      <c r="BG34">
        <v>0</v>
      </c>
      <c r="BH34">
        <v>2</v>
      </c>
      <c r="BI34">
        <v>0</v>
      </c>
      <c r="BJ34">
        <v>0</v>
      </c>
      <c r="BK34">
        <v>13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2</v>
      </c>
      <c r="BR34">
        <v>0</v>
      </c>
      <c r="BS34">
        <v>2</v>
      </c>
      <c r="BT34">
        <v>118</v>
      </c>
      <c r="BU34">
        <v>0</v>
      </c>
      <c r="BV34">
        <v>18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4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1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</row>
    <row r="35" spans="1:159" x14ac:dyDescent="0.3">
      <c r="A35" t="s">
        <v>191</v>
      </c>
      <c r="B35">
        <v>0</v>
      </c>
      <c r="C35">
        <v>14239</v>
      </c>
      <c r="D35">
        <v>0</v>
      </c>
      <c r="E35">
        <v>0</v>
      </c>
      <c r="F35">
        <v>7427</v>
      </c>
      <c r="G35">
        <v>55676</v>
      </c>
      <c r="H35">
        <v>0</v>
      </c>
      <c r="I35">
        <v>1798</v>
      </c>
      <c r="J35">
        <v>0</v>
      </c>
      <c r="K35">
        <v>13287</v>
      </c>
      <c r="L35">
        <v>8818</v>
      </c>
      <c r="M35">
        <v>7365</v>
      </c>
      <c r="N35">
        <v>2438</v>
      </c>
      <c r="O35">
        <v>0</v>
      </c>
      <c r="P35">
        <v>0</v>
      </c>
      <c r="Q35">
        <v>1876</v>
      </c>
      <c r="R35">
        <v>1204</v>
      </c>
      <c r="S35">
        <v>1203</v>
      </c>
      <c r="T35">
        <v>9944</v>
      </c>
      <c r="U35">
        <v>0</v>
      </c>
      <c r="V35">
        <v>0</v>
      </c>
      <c r="W35">
        <v>1648</v>
      </c>
      <c r="X35">
        <v>0</v>
      </c>
      <c r="Y35">
        <v>0</v>
      </c>
      <c r="Z35">
        <v>0</v>
      </c>
      <c r="AA35">
        <v>1639</v>
      </c>
      <c r="AB35">
        <v>2860</v>
      </c>
      <c r="AC35">
        <v>0</v>
      </c>
      <c r="AD35">
        <v>0</v>
      </c>
      <c r="AE35">
        <v>0</v>
      </c>
      <c r="AF35">
        <v>1413</v>
      </c>
      <c r="AG35">
        <v>0</v>
      </c>
      <c r="AH35">
        <v>0</v>
      </c>
      <c r="AI35">
        <v>0</v>
      </c>
      <c r="AJ35">
        <v>0</v>
      </c>
      <c r="AK35">
        <v>956</v>
      </c>
      <c r="AL35">
        <v>0</v>
      </c>
      <c r="AM35">
        <v>787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22</v>
      </c>
      <c r="AV35">
        <v>0</v>
      </c>
      <c r="AW35">
        <v>127</v>
      </c>
      <c r="AX35">
        <v>94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7</v>
      </c>
      <c r="BF35">
        <v>0</v>
      </c>
      <c r="BG35">
        <v>0</v>
      </c>
      <c r="BH35">
        <v>0</v>
      </c>
      <c r="BI35">
        <v>19</v>
      </c>
      <c r="BJ35">
        <v>25</v>
      </c>
      <c r="BK35">
        <v>0</v>
      </c>
      <c r="BL35">
        <v>0</v>
      </c>
      <c r="BM35">
        <v>16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11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2</v>
      </c>
      <c r="CM35">
        <v>0</v>
      </c>
      <c r="CN35">
        <v>0</v>
      </c>
      <c r="CO35">
        <v>4</v>
      </c>
      <c r="CP35">
        <v>0</v>
      </c>
      <c r="CQ35">
        <v>3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3</v>
      </c>
      <c r="DD35">
        <v>0</v>
      </c>
      <c r="DE35">
        <v>2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</row>
    <row r="36" spans="1:159" x14ac:dyDescent="0.3">
      <c r="A36" t="s">
        <v>192</v>
      </c>
      <c r="B36">
        <v>60076</v>
      </c>
      <c r="C36">
        <v>0</v>
      </c>
      <c r="D36">
        <v>11063</v>
      </c>
      <c r="E36">
        <v>13763</v>
      </c>
      <c r="F36">
        <v>0</v>
      </c>
      <c r="G36">
        <v>0</v>
      </c>
      <c r="H36">
        <v>1516</v>
      </c>
      <c r="I36">
        <v>0</v>
      </c>
      <c r="J36">
        <v>31412</v>
      </c>
      <c r="K36">
        <v>0</v>
      </c>
      <c r="L36">
        <v>0</v>
      </c>
      <c r="M36">
        <v>0</v>
      </c>
      <c r="N36">
        <v>0</v>
      </c>
      <c r="O36">
        <v>0</v>
      </c>
      <c r="P36">
        <v>1663</v>
      </c>
      <c r="Q36">
        <v>0</v>
      </c>
      <c r="R36">
        <v>0</v>
      </c>
      <c r="S36">
        <v>0</v>
      </c>
      <c r="T36">
        <v>0</v>
      </c>
      <c r="U36">
        <v>11684</v>
      </c>
      <c r="V36">
        <v>1080</v>
      </c>
      <c r="W36">
        <v>0</v>
      </c>
      <c r="X36">
        <v>8302</v>
      </c>
      <c r="Y36">
        <v>0</v>
      </c>
      <c r="Z36">
        <v>6793</v>
      </c>
      <c r="AA36">
        <v>0</v>
      </c>
      <c r="AB36">
        <v>0</v>
      </c>
      <c r="AC36">
        <v>2856</v>
      </c>
      <c r="AD36">
        <v>2058</v>
      </c>
      <c r="AE36">
        <v>2137</v>
      </c>
      <c r="AF36">
        <v>0</v>
      </c>
      <c r="AG36">
        <v>0</v>
      </c>
      <c r="AH36">
        <v>5014</v>
      </c>
      <c r="AI36">
        <v>1891</v>
      </c>
      <c r="AJ36">
        <v>1041</v>
      </c>
      <c r="AK36">
        <v>0</v>
      </c>
      <c r="AL36">
        <v>1214</v>
      </c>
      <c r="AM36">
        <v>0</v>
      </c>
      <c r="AN36">
        <v>1078</v>
      </c>
      <c r="AO36">
        <v>0</v>
      </c>
      <c r="AP36">
        <v>0</v>
      </c>
      <c r="AQ36">
        <v>0</v>
      </c>
      <c r="AR36">
        <v>0</v>
      </c>
      <c r="AS36">
        <v>274</v>
      </c>
      <c r="AT36">
        <v>165</v>
      </c>
      <c r="AU36">
        <v>0</v>
      </c>
      <c r="AV36">
        <v>27</v>
      </c>
      <c r="AW36">
        <v>0</v>
      </c>
      <c r="AX36">
        <v>0</v>
      </c>
      <c r="AY36">
        <v>467</v>
      </c>
      <c r="AZ36">
        <v>0</v>
      </c>
      <c r="BA36">
        <v>0</v>
      </c>
      <c r="BB36">
        <v>0</v>
      </c>
      <c r="BC36">
        <v>31</v>
      </c>
      <c r="BD36">
        <v>0</v>
      </c>
      <c r="BE36">
        <v>0</v>
      </c>
      <c r="BF36">
        <v>0</v>
      </c>
      <c r="BG36">
        <v>0</v>
      </c>
      <c r="BH36">
        <v>5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9</v>
      </c>
      <c r="BP36">
        <v>6</v>
      </c>
      <c r="BQ36">
        <v>4</v>
      </c>
      <c r="BR36">
        <v>0</v>
      </c>
      <c r="BS36">
        <v>5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6</v>
      </c>
      <c r="CG36">
        <v>0</v>
      </c>
      <c r="CH36">
        <v>0</v>
      </c>
      <c r="CI36">
        <v>6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</row>
    <row r="37" spans="1:159" x14ac:dyDescent="0.3">
      <c r="A37" t="s">
        <v>193</v>
      </c>
      <c r="B37">
        <v>0</v>
      </c>
      <c r="C37">
        <v>32273</v>
      </c>
      <c r="D37">
        <v>0</v>
      </c>
      <c r="E37">
        <v>0</v>
      </c>
      <c r="F37">
        <v>12941</v>
      </c>
      <c r="G37">
        <v>6969</v>
      </c>
      <c r="H37">
        <v>0</v>
      </c>
      <c r="I37">
        <v>1214</v>
      </c>
      <c r="J37">
        <v>0</v>
      </c>
      <c r="K37">
        <v>21189</v>
      </c>
      <c r="L37">
        <v>14338</v>
      </c>
      <c r="M37">
        <v>11926</v>
      </c>
      <c r="N37">
        <v>1941</v>
      </c>
      <c r="O37">
        <v>0</v>
      </c>
      <c r="P37">
        <v>0</v>
      </c>
      <c r="Q37">
        <v>1668</v>
      </c>
      <c r="R37">
        <v>922</v>
      </c>
      <c r="S37">
        <v>1017</v>
      </c>
      <c r="T37">
        <v>0</v>
      </c>
      <c r="U37">
        <v>0</v>
      </c>
      <c r="V37">
        <v>0</v>
      </c>
      <c r="W37">
        <v>1279</v>
      </c>
      <c r="X37">
        <v>0</v>
      </c>
      <c r="Y37">
        <v>0</v>
      </c>
      <c r="Z37">
        <v>0</v>
      </c>
      <c r="AA37">
        <v>1086</v>
      </c>
      <c r="AB37">
        <v>2349</v>
      </c>
      <c r="AC37">
        <v>0</v>
      </c>
      <c r="AD37">
        <v>0</v>
      </c>
      <c r="AE37">
        <v>0</v>
      </c>
      <c r="AF37">
        <v>1074</v>
      </c>
      <c r="AG37">
        <v>0</v>
      </c>
      <c r="AH37">
        <v>0</v>
      </c>
      <c r="AI37">
        <v>0</v>
      </c>
      <c r="AJ37">
        <v>0</v>
      </c>
      <c r="AK37">
        <v>715</v>
      </c>
      <c r="AL37">
        <v>0</v>
      </c>
      <c r="AM37">
        <v>644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17</v>
      </c>
      <c r="AV37">
        <v>0</v>
      </c>
      <c r="AW37">
        <v>13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10</v>
      </c>
      <c r="BF37">
        <v>0</v>
      </c>
      <c r="BG37">
        <v>0</v>
      </c>
      <c r="BH37">
        <v>0</v>
      </c>
      <c r="BI37">
        <v>23</v>
      </c>
      <c r="BJ37">
        <v>9</v>
      </c>
      <c r="BK37">
        <v>0</v>
      </c>
      <c r="BL37">
        <v>0</v>
      </c>
      <c r="BM37">
        <v>6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2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6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</row>
    <row r="38" spans="1:159" x14ac:dyDescent="0.3">
      <c r="A38" t="s">
        <v>194</v>
      </c>
      <c r="B38">
        <v>66758</v>
      </c>
      <c r="C38">
        <v>0</v>
      </c>
      <c r="D38">
        <v>19401</v>
      </c>
      <c r="E38">
        <v>11063</v>
      </c>
      <c r="F38">
        <v>0</v>
      </c>
      <c r="G38">
        <v>0</v>
      </c>
      <c r="H38">
        <v>653</v>
      </c>
      <c r="I38">
        <v>0</v>
      </c>
      <c r="J38">
        <v>17617</v>
      </c>
      <c r="K38">
        <v>0</v>
      </c>
      <c r="L38">
        <v>0</v>
      </c>
      <c r="M38">
        <v>0</v>
      </c>
      <c r="N38">
        <v>0</v>
      </c>
      <c r="O38">
        <v>3942</v>
      </c>
      <c r="P38">
        <v>1056</v>
      </c>
      <c r="Q38">
        <v>0</v>
      </c>
      <c r="R38">
        <v>0</v>
      </c>
      <c r="S38">
        <v>0</v>
      </c>
      <c r="T38">
        <v>0</v>
      </c>
      <c r="U38">
        <v>740</v>
      </c>
      <c r="V38">
        <v>573</v>
      </c>
      <c r="W38">
        <v>0</v>
      </c>
      <c r="X38">
        <v>506</v>
      </c>
      <c r="Y38">
        <v>0</v>
      </c>
      <c r="Z38">
        <v>410</v>
      </c>
      <c r="AA38">
        <v>0</v>
      </c>
      <c r="AB38">
        <v>0</v>
      </c>
      <c r="AC38">
        <v>1834</v>
      </c>
      <c r="AD38">
        <v>1219</v>
      </c>
      <c r="AE38">
        <v>1696</v>
      </c>
      <c r="AF38">
        <v>0</v>
      </c>
      <c r="AG38">
        <v>0</v>
      </c>
      <c r="AH38">
        <v>317</v>
      </c>
      <c r="AI38">
        <v>1015</v>
      </c>
      <c r="AJ38">
        <v>580</v>
      </c>
      <c r="AK38">
        <v>0</v>
      </c>
      <c r="AL38">
        <v>715</v>
      </c>
      <c r="AM38">
        <v>0</v>
      </c>
      <c r="AN38">
        <v>667</v>
      </c>
      <c r="AO38">
        <v>0</v>
      </c>
      <c r="AP38">
        <v>0</v>
      </c>
      <c r="AQ38">
        <v>0</v>
      </c>
      <c r="AR38">
        <v>0</v>
      </c>
      <c r="AS38">
        <v>139</v>
      </c>
      <c r="AT38">
        <v>103</v>
      </c>
      <c r="AU38">
        <v>0</v>
      </c>
      <c r="AV38">
        <v>21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15</v>
      </c>
      <c r="BD38">
        <v>0</v>
      </c>
      <c r="BE38">
        <v>0</v>
      </c>
      <c r="BF38">
        <v>0</v>
      </c>
      <c r="BG38">
        <v>0</v>
      </c>
      <c r="BH38">
        <v>14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2</v>
      </c>
      <c r="BP38">
        <v>0</v>
      </c>
      <c r="BQ38">
        <v>5</v>
      </c>
      <c r="BR38">
        <v>0</v>
      </c>
      <c r="BS38">
        <v>6</v>
      </c>
      <c r="BT38">
        <v>0</v>
      </c>
      <c r="BU38">
        <v>0</v>
      </c>
      <c r="BV38">
        <v>4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4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</row>
    <row r="39" spans="1:159" x14ac:dyDescent="0.3">
      <c r="A39" t="s">
        <v>195</v>
      </c>
      <c r="B39">
        <v>0</v>
      </c>
      <c r="C39">
        <v>82002</v>
      </c>
      <c r="D39">
        <v>0</v>
      </c>
      <c r="E39">
        <v>0</v>
      </c>
      <c r="F39">
        <v>50600</v>
      </c>
      <c r="G39">
        <v>11785</v>
      </c>
      <c r="H39">
        <v>0</v>
      </c>
      <c r="I39">
        <v>1711</v>
      </c>
      <c r="J39">
        <v>0</v>
      </c>
      <c r="K39">
        <v>2918</v>
      </c>
      <c r="L39">
        <v>1920</v>
      </c>
      <c r="M39">
        <v>1637</v>
      </c>
      <c r="N39">
        <v>2787</v>
      </c>
      <c r="O39">
        <v>0</v>
      </c>
      <c r="P39">
        <v>0</v>
      </c>
      <c r="Q39">
        <v>2152</v>
      </c>
      <c r="R39">
        <v>1299</v>
      </c>
      <c r="S39">
        <v>1495</v>
      </c>
      <c r="T39">
        <v>3222</v>
      </c>
      <c r="U39">
        <v>0</v>
      </c>
      <c r="V39">
        <v>0</v>
      </c>
      <c r="W39">
        <v>1885</v>
      </c>
      <c r="X39">
        <v>0</v>
      </c>
      <c r="Y39">
        <v>0</v>
      </c>
      <c r="Z39">
        <v>0</v>
      </c>
      <c r="AA39">
        <v>1662</v>
      </c>
      <c r="AB39">
        <v>2999</v>
      </c>
      <c r="AC39">
        <v>0</v>
      </c>
      <c r="AD39">
        <v>0</v>
      </c>
      <c r="AE39">
        <v>0</v>
      </c>
      <c r="AF39">
        <v>1902</v>
      </c>
      <c r="AG39">
        <v>0</v>
      </c>
      <c r="AH39">
        <v>0</v>
      </c>
      <c r="AI39">
        <v>0</v>
      </c>
      <c r="AJ39">
        <v>0</v>
      </c>
      <c r="AK39">
        <v>1114</v>
      </c>
      <c r="AL39">
        <v>0</v>
      </c>
      <c r="AM39">
        <v>769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35</v>
      </c>
      <c r="AV39">
        <v>0</v>
      </c>
      <c r="AW39">
        <v>29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23</v>
      </c>
      <c r="BF39">
        <v>0</v>
      </c>
      <c r="BG39">
        <v>0</v>
      </c>
      <c r="BH39">
        <v>0</v>
      </c>
      <c r="BI39">
        <v>26</v>
      </c>
      <c r="BJ39">
        <v>24</v>
      </c>
      <c r="BK39">
        <v>0</v>
      </c>
      <c r="BL39">
        <v>0</v>
      </c>
      <c r="BM39">
        <v>15</v>
      </c>
      <c r="BN39">
        <v>0</v>
      </c>
      <c r="BO39">
        <v>0</v>
      </c>
      <c r="BP39">
        <v>0</v>
      </c>
      <c r="BQ39">
        <v>0</v>
      </c>
      <c r="BR39">
        <v>4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7</v>
      </c>
      <c r="BZ39">
        <v>2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2</v>
      </c>
      <c r="CM39">
        <v>0</v>
      </c>
      <c r="CN39">
        <v>0</v>
      </c>
      <c r="CO39">
        <v>4</v>
      </c>
      <c r="CP39">
        <v>0</v>
      </c>
      <c r="CQ39">
        <v>2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3</v>
      </c>
      <c r="ED39">
        <v>3</v>
      </c>
      <c r="EE39">
        <v>3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</row>
    <row r="40" spans="1:159" x14ac:dyDescent="0.3">
      <c r="A40" t="s">
        <v>196</v>
      </c>
      <c r="B40">
        <v>9805</v>
      </c>
      <c r="C40">
        <v>0</v>
      </c>
      <c r="D40">
        <v>52265</v>
      </c>
      <c r="E40">
        <v>35269</v>
      </c>
      <c r="F40">
        <v>0</v>
      </c>
      <c r="G40">
        <v>0</v>
      </c>
      <c r="H40">
        <v>1204</v>
      </c>
      <c r="I40">
        <v>0</v>
      </c>
      <c r="J40">
        <v>27274</v>
      </c>
      <c r="K40">
        <v>0</v>
      </c>
      <c r="L40">
        <v>0</v>
      </c>
      <c r="M40">
        <v>0</v>
      </c>
      <c r="N40">
        <v>0</v>
      </c>
      <c r="O40">
        <v>18066</v>
      </c>
      <c r="P40">
        <v>1513</v>
      </c>
      <c r="Q40">
        <v>0</v>
      </c>
      <c r="R40">
        <v>0</v>
      </c>
      <c r="S40">
        <v>0</v>
      </c>
      <c r="T40">
        <v>0</v>
      </c>
      <c r="U40">
        <v>2059</v>
      </c>
      <c r="V40">
        <v>1013</v>
      </c>
      <c r="W40">
        <v>0</v>
      </c>
      <c r="X40">
        <v>1412</v>
      </c>
      <c r="Y40">
        <v>0</v>
      </c>
      <c r="Z40">
        <v>1206</v>
      </c>
      <c r="AA40">
        <v>0</v>
      </c>
      <c r="AB40">
        <v>0</v>
      </c>
      <c r="AC40">
        <v>2517</v>
      </c>
      <c r="AD40">
        <v>1640</v>
      </c>
      <c r="AE40">
        <v>2043</v>
      </c>
      <c r="AF40">
        <v>0</v>
      </c>
      <c r="AG40">
        <v>0</v>
      </c>
      <c r="AH40">
        <v>831</v>
      </c>
      <c r="AI40">
        <v>1679</v>
      </c>
      <c r="AJ40">
        <v>773</v>
      </c>
      <c r="AK40">
        <v>0</v>
      </c>
      <c r="AL40">
        <v>1083</v>
      </c>
      <c r="AM40">
        <v>0</v>
      </c>
      <c r="AN40">
        <v>986</v>
      </c>
      <c r="AO40">
        <v>0</v>
      </c>
      <c r="AP40">
        <v>0</v>
      </c>
      <c r="AQ40">
        <v>0</v>
      </c>
      <c r="AR40">
        <v>0</v>
      </c>
      <c r="AS40">
        <v>219</v>
      </c>
      <c r="AT40">
        <v>144</v>
      </c>
      <c r="AU40">
        <v>0</v>
      </c>
      <c r="AV40">
        <v>73</v>
      </c>
      <c r="AW40">
        <v>0</v>
      </c>
      <c r="AX40">
        <v>0</v>
      </c>
      <c r="AY40">
        <v>89</v>
      </c>
      <c r="AZ40">
        <v>0</v>
      </c>
      <c r="BA40">
        <v>0</v>
      </c>
      <c r="BB40">
        <v>0</v>
      </c>
      <c r="BC40">
        <v>23</v>
      </c>
      <c r="BD40">
        <v>0</v>
      </c>
      <c r="BE40">
        <v>0</v>
      </c>
      <c r="BF40">
        <v>0</v>
      </c>
      <c r="BG40">
        <v>0</v>
      </c>
      <c r="BH40">
        <v>25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3</v>
      </c>
      <c r="BP40">
        <v>0</v>
      </c>
      <c r="BQ40">
        <v>6</v>
      </c>
      <c r="BR40">
        <v>0</v>
      </c>
      <c r="BS40">
        <v>0</v>
      </c>
      <c r="BT40">
        <v>0</v>
      </c>
      <c r="BU40">
        <v>0</v>
      </c>
      <c r="BV40">
        <v>15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7</v>
      </c>
      <c r="CG40">
        <v>0</v>
      </c>
      <c r="CH40">
        <v>0</v>
      </c>
      <c r="CI40">
        <v>7</v>
      </c>
      <c r="CJ40">
        <v>3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3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5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3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</row>
    <row r="41" spans="1:159" x14ac:dyDescent="0.3">
      <c r="A41" t="s">
        <v>197</v>
      </c>
      <c r="B41">
        <v>0</v>
      </c>
      <c r="C41">
        <v>8075</v>
      </c>
      <c r="D41">
        <v>0</v>
      </c>
      <c r="E41">
        <v>0</v>
      </c>
      <c r="F41">
        <v>90865</v>
      </c>
      <c r="G41">
        <v>23667</v>
      </c>
      <c r="H41">
        <v>0</v>
      </c>
      <c r="I41">
        <v>1597</v>
      </c>
      <c r="J41">
        <v>0</v>
      </c>
      <c r="K41">
        <v>5746</v>
      </c>
      <c r="L41">
        <v>3835</v>
      </c>
      <c r="M41">
        <v>3314</v>
      </c>
      <c r="N41">
        <v>2854</v>
      </c>
      <c r="O41">
        <v>0</v>
      </c>
      <c r="P41">
        <v>0</v>
      </c>
      <c r="Q41">
        <v>2193</v>
      </c>
      <c r="R41">
        <v>1397</v>
      </c>
      <c r="S41">
        <v>1374</v>
      </c>
      <c r="T41">
        <v>10342</v>
      </c>
      <c r="U41">
        <v>0</v>
      </c>
      <c r="V41">
        <v>0</v>
      </c>
      <c r="W41">
        <v>1900</v>
      </c>
      <c r="X41">
        <v>0</v>
      </c>
      <c r="Y41">
        <v>0</v>
      </c>
      <c r="Z41">
        <v>0</v>
      </c>
      <c r="AA41">
        <v>1737</v>
      </c>
      <c r="AB41">
        <v>3089</v>
      </c>
      <c r="AC41">
        <v>0</v>
      </c>
      <c r="AD41">
        <v>0</v>
      </c>
      <c r="AE41">
        <v>0</v>
      </c>
      <c r="AF41">
        <v>1691</v>
      </c>
      <c r="AG41">
        <v>0</v>
      </c>
      <c r="AH41">
        <v>0</v>
      </c>
      <c r="AI41">
        <v>0</v>
      </c>
      <c r="AJ41">
        <v>0</v>
      </c>
      <c r="AK41">
        <v>972</v>
      </c>
      <c r="AL41">
        <v>0</v>
      </c>
      <c r="AM41">
        <v>789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37</v>
      </c>
      <c r="AV41">
        <v>0</v>
      </c>
      <c r="AW41">
        <v>59</v>
      </c>
      <c r="AX41">
        <v>65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70</v>
      </c>
      <c r="BF41">
        <v>0</v>
      </c>
      <c r="BG41">
        <v>0</v>
      </c>
      <c r="BH41">
        <v>0</v>
      </c>
      <c r="BI41">
        <v>34</v>
      </c>
      <c r="BJ41">
        <v>19</v>
      </c>
      <c r="BK41">
        <v>0</v>
      </c>
      <c r="BL41">
        <v>0</v>
      </c>
      <c r="BM41">
        <v>12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7</v>
      </c>
      <c r="BZ41">
        <v>3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2</v>
      </c>
      <c r="CM41">
        <v>0</v>
      </c>
      <c r="CN41">
        <v>0</v>
      </c>
      <c r="CO41">
        <v>10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3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</row>
    <row r="42" spans="1:159" x14ac:dyDescent="0.3">
      <c r="A42" t="s">
        <v>198</v>
      </c>
      <c r="B42">
        <v>18671</v>
      </c>
      <c r="C42">
        <v>0</v>
      </c>
      <c r="D42">
        <v>5122</v>
      </c>
      <c r="E42">
        <v>96013</v>
      </c>
      <c r="F42">
        <v>0</v>
      </c>
      <c r="G42">
        <v>0</v>
      </c>
      <c r="H42">
        <v>1076</v>
      </c>
      <c r="I42">
        <v>0</v>
      </c>
      <c r="J42">
        <v>25812</v>
      </c>
      <c r="K42">
        <v>0</v>
      </c>
      <c r="L42">
        <v>0</v>
      </c>
      <c r="M42">
        <v>0</v>
      </c>
      <c r="N42">
        <v>0</v>
      </c>
      <c r="O42">
        <v>18551</v>
      </c>
      <c r="P42">
        <v>1645</v>
      </c>
      <c r="Q42">
        <v>0</v>
      </c>
      <c r="R42">
        <v>0</v>
      </c>
      <c r="S42">
        <v>0</v>
      </c>
      <c r="T42">
        <v>0</v>
      </c>
      <c r="U42">
        <v>5944</v>
      </c>
      <c r="V42">
        <v>862</v>
      </c>
      <c r="W42">
        <v>0</v>
      </c>
      <c r="X42">
        <v>4154</v>
      </c>
      <c r="Y42">
        <v>0</v>
      </c>
      <c r="Z42">
        <v>3434</v>
      </c>
      <c r="AA42">
        <v>0</v>
      </c>
      <c r="AB42">
        <v>0</v>
      </c>
      <c r="AC42">
        <v>2793</v>
      </c>
      <c r="AD42">
        <v>1767</v>
      </c>
      <c r="AE42">
        <v>2089</v>
      </c>
      <c r="AF42">
        <v>0</v>
      </c>
      <c r="AG42">
        <v>0</v>
      </c>
      <c r="AH42">
        <v>2468</v>
      </c>
      <c r="AI42">
        <v>1680</v>
      </c>
      <c r="AJ42">
        <v>882</v>
      </c>
      <c r="AK42">
        <v>0</v>
      </c>
      <c r="AL42">
        <v>1011</v>
      </c>
      <c r="AM42">
        <v>0</v>
      </c>
      <c r="AN42">
        <v>835</v>
      </c>
      <c r="AO42">
        <v>0</v>
      </c>
      <c r="AP42">
        <v>1266</v>
      </c>
      <c r="AQ42">
        <v>0</v>
      </c>
      <c r="AR42">
        <v>0</v>
      </c>
      <c r="AS42">
        <v>186</v>
      </c>
      <c r="AT42">
        <v>142</v>
      </c>
      <c r="AU42">
        <v>0</v>
      </c>
      <c r="AV42">
        <v>220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17</v>
      </c>
      <c r="BD42">
        <v>0</v>
      </c>
      <c r="BE42">
        <v>0</v>
      </c>
      <c r="BF42">
        <v>0</v>
      </c>
      <c r="BG42">
        <v>72</v>
      </c>
      <c r="BH42">
        <v>2</v>
      </c>
      <c r="BI42">
        <v>0</v>
      </c>
      <c r="BJ42">
        <v>0</v>
      </c>
      <c r="BK42">
        <v>6</v>
      </c>
      <c r="BL42">
        <v>0</v>
      </c>
      <c r="BM42">
        <v>0</v>
      </c>
      <c r="BN42">
        <v>0</v>
      </c>
      <c r="BO42">
        <v>1</v>
      </c>
      <c r="BP42">
        <v>0</v>
      </c>
      <c r="BQ42">
        <v>6</v>
      </c>
      <c r="BR42">
        <v>0</v>
      </c>
      <c r="BS42">
        <v>5</v>
      </c>
      <c r="BT42">
        <v>0</v>
      </c>
      <c r="BU42">
        <v>0</v>
      </c>
      <c r="BV42">
        <v>30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23</v>
      </c>
      <c r="CF42">
        <v>7</v>
      </c>
      <c r="CG42">
        <v>28</v>
      </c>
      <c r="CH42">
        <v>0</v>
      </c>
      <c r="CI42">
        <v>0</v>
      </c>
      <c r="CJ42">
        <v>3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1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</row>
    <row r="43" spans="1:159" x14ac:dyDescent="0.3">
      <c r="A43" t="s">
        <v>199</v>
      </c>
      <c r="B43">
        <v>0</v>
      </c>
      <c r="C43">
        <v>16870</v>
      </c>
      <c r="D43">
        <v>0</v>
      </c>
      <c r="E43">
        <v>0</v>
      </c>
      <c r="F43">
        <v>9645</v>
      </c>
      <c r="G43">
        <v>78707</v>
      </c>
      <c r="H43">
        <v>0</v>
      </c>
      <c r="I43">
        <v>1544</v>
      </c>
      <c r="J43">
        <v>0</v>
      </c>
      <c r="K43">
        <v>17472</v>
      </c>
      <c r="L43">
        <v>11711</v>
      </c>
      <c r="M43">
        <v>9799</v>
      </c>
      <c r="N43">
        <v>3779</v>
      </c>
      <c r="O43">
        <v>0</v>
      </c>
      <c r="P43">
        <v>0</v>
      </c>
      <c r="Q43">
        <v>2170</v>
      </c>
      <c r="R43">
        <v>1887</v>
      </c>
      <c r="S43">
        <v>1685</v>
      </c>
      <c r="T43">
        <v>11739</v>
      </c>
      <c r="U43">
        <v>0</v>
      </c>
      <c r="V43">
        <v>0</v>
      </c>
      <c r="W43">
        <v>1942</v>
      </c>
      <c r="X43">
        <v>0</v>
      </c>
      <c r="Y43">
        <v>0</v>
      </c>
      <c r="Z43">
        <v>0</v>
      </c>
      <c r="AA43">
        <v>1964</v>
      </c>
      <c r="AB43">
        <v>3550</v>
      </c>
      <c r="AC43">
        <v>0</v>
      </c>
      <c r="AD43">
        <v>0</v>
      </c>
      <c r="AE43">
        <v>0</v>
      </c>
      <c r="AF43">
        <v>1828</v>
      </c>
      <c r="AG43">
        <v>0</v>
      </c>
      <c r="AH43">
        <v>0</v>
      </c>
      <c r="AI43">
        <v>0</v>
      </c>
      <c r="AJ43">
        <v>0</v>
      </c>
      <c r="AK43">
        <v>1142</v>
      </c>
      <c r="AL43">
        <v>0</v>
      </c>
      <c r="AM43">
        <v>876</v>
      </c>
      <c r="AN43">
        <v>0</v>
      </c>
      <c r="AO43">
        <v>1291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30</v>
      </c>
      <c r="AV43">
        <v>0</v>
      </c>
      <c r="AW43">
        <v>206</v>
      </c>
      <c r="AX43">
        <v>108</v>
      </c>
      <c r="AY43">
        <v>0</v>
      </c>
      <c r="AZ43">
        <v>8</v>
      </c>
      <c r="BA43">
        <v>0</v>
      </c>
      <c r="BB43">
        <v>25</v>
      </c>
      <c r="BC43">
        <v>0</v>
      </c>
      <c r="BD43">
        <v>0</v>
      </c>
      <c r="BE43">
        <v>10</v>
      </c>
      <c r="BF43">
        <v>45</v>
      </c>
      <c r="BG43">
        <v>0</v>
      </c>
      <c r="BH43">
        <v>0</v>
      </c>
      <c r="BI43">
        <v>27</v>
      </c>
      <c r="BJ43">
        <v>19</v>
      </c>
      <c r="BK43">
        <v>0</v>
      </c>
      <c r="BL43">
        <v>0</v>
      </c>
      <c r="BM43">
        <v>14</v>
      </c>
      <c r="BN43">
        <v>0</v>
      </c>
      <c r="BO43">
        <v>0</v>
      </c>
      <c r="BP43">
        <v>0</v>
      </c>
      <c r="BQ43">
        <v>0</v>
      </c>
      <c r="BR43">
        <v>6</v>
      </c>
      <c r="BS43">
        <v>0</v>
      </c>
      <c r="BT43">
        <v>0</v>
      </c>
      <c r="BU43">
        <v>17</v>
      </c>
      <c r="BV43">
        <v>0</v>
      </c>
      <c r="BW43">
        <v>0</v>
      </c>
      <c r="BX43">
        <v>14</v>
      </c>
      <c r="BY43">
        <v>3</v>
      </c>
      <c r="BZ43">
        <v>5</v>
      </c>
      <c r="CA43">
        <v>0</v>
      </c>
      <c r="CB43">
        <v>0</v>
      </c>
      <c r="CC43">
        <v>0</v>
      </c>
      <c r="CD43">
        <v>2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3</v>
      </c>
      <c r="CM43">
        <v>0</v>
      </c>
      <c r="CN43">
        <v>0</v>
      </c>
      <c r="CO43">
        <v>5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2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5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2</v>
      </c>
      <c r="FB43">
        <v>0</v>
      </c>
      <c r="FC43">
        <v>0</v>
      </c>
    </row>
    <row r="44" spans="1:159" x14ac:dyDescent="0.3">
      <c r="A44" t="s">
        <v>200</v>
      </c>
      <c r="B44">
        <v>60770</v>
      </c>
      <c r="C44">
        <v>0</v>
      </c>
      <c r="D44">
        <v>11455</v>
      </c>
      <c r="E44">
        <v>12040</v>
      </c>
      <c r="F44">
        <v>0</v>
      </c>
      <c r="G44">
        <v>0</v>
      </c>
      <c r="H44">
        <v>1348</v>
      </c>
      <c r="I44">
        <v>0</v>
      </c>
      <c r="J44">
        <v>31129</v>
      </c>
      <c r="K44">
        <v>0</v>
      </c>
      <c r="L44">
        <v>0</v>
      </c>
      <c r="M44">
        <v>0</v>
      </c>
      <c r="N44">
        <v>0</v>
      </c>
      <c r="O44">
        <v>1540</v>
      </c>
      <c r="P44">
        <v>1918</v>
      </c>
      <c r="Q44">
        <v>0</v>
      </c>
      <c r="R44">
        <v>0</v>
      </c>
      <c r="S44">
        <v>0</v>
      </c>
      <c r="T44">
        <v>0</v>
      </c>
      <c r="U44">
        <v>12348</v>
      </c>
      <c r="V44">
        <v>1128</v>
      </c>
      <c r="W44">
        <v>0</v>
      </c>
      <c r="X44">
        <v>8993</v>
      </c>
      <c r="Y44">
        <v>0</v>
      </c>
      <c r="Z44">
        <v>7235</v>
      </c>
      <c r="AA44">
        <v>0</v>
      </c>
      <c r="AB44">
        <v>0</v>
      </c>
      <c r="AC44">
        <v>3018</v>
      </c>
      <c r="AD44">
        <v>1931</v>
      </c>
      <c r="AE44">
        <v>2238</v>
      </c>
      <c r="AF44">
        <v>0</v>
      </c>
      <c r="AG44">
        <v>0</v>
      </c>
      <c r="AH44">
        <v>5117</v>
      </c>
      <c r="AI44">
        <v>2353</v>
      </c>
      <c r="AJ44">
        <v>932</v>
      </c>
      <c r="AK44">
        <v>0</v>
      </c>
      <c r="AL44">
        <v>1269</v>
      </c>
      <c r="AM44">
        <v>0</v>
      </c>
      <c r="AN44">
        <v>1058</v>
      </c>
      <c r="AO44">
        <v>0</v>
      </c>
      <c r="AP44">
        <v>0</v>
      </c>
      <c r="AQ44">
        <v>0</v>
      </c>
      <c r="AR44">
        <v>0</v>
      </c>
      <c r="AS44">
        <v>249</v>
      </c>
      <c r="AT44">
        <v>177</v>
      </c>
      <c r="AU44">
        <v>0</v>
      </c>
      <c r="AV44">
        <v>38</v>
      </c>
      <c r="AW44">
        <v>0</v>
      </c>
      <c r="AX44">
        <v>0</v>
      </c>
      <c r="AY44">
        <v>0</v>
      </c>
      <c r="AZ44">
        <v>0</v>
      </c>
      <c r="BA44">
        <v>81</v>
      </c>
      <c r="BB44">
        <v>0</v>
      </c>
      <c r="BC44">
        <v>34</v>
      </c>
      <c r="BD44">
        <v>0</v>
      </c>
      <c r="BE44">
        <v>0</v>
      </c>
      <c r="BF44">
        <v>0</v>
      </c>
      <c r="BG44">
        <v>0</v>
      </c>
      <c r="BH44">
        <v>5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3</v>
      </c>
      <c r="BP44">
        <v>2</v>
      </c>
      <c r="BQ44">
        <v>4</v>
      </c>
      <c r="BR44">
        <v>0</v>
      </c>
      <c r="BS44">
        <v>0</v>
      </c>
      <c r="BT44">
        <v>0</v>
      </c>
      <c r="BU44">
        <v>0</v>
      </c>
      <c r="BV44">
        <v>2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1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1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4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3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2</v>
      </c>
      <c r="FC44">
        <v>0</v>
      </c>
    </row>
    <row r="45" spans="1:159" x14ac:dyDescent="0.3">
      <c r="A45" t="s">
        <v>201</v>
      </c>
      <c r="B45">
        <v>0</v>
      </c>
      <c r="C45">
        <v>59552</v>
      </c>
      <c r="D45">
        <v>0</v>
      </c>
      <c r="E45">
        <v>0</v>
      </c>
      <c r="F45">
        <v>23469</v>
      </c>
      <c r="G45">
        <v>10209</v>
      </c>
      <c r="H45">
        <v>0</v>
      </c>
      <c r="I45">
        <v>2072</v>
      </c>
      <c r="J45">
        <v>0</v>
      </c>
      <c r="K45">
        <v>40129</v>
      </c>
      <c r="L45">
        <v>26790</v>
      </c>
      <c r="M45">
        <v>22455</v>
      </c>
      <c r="N45">
        <v>3722</v>
      </c>
      <c r="O45">
        <v>0</v>
      </c>
      <c r="P45">
        <v>0</v>
      </c>
      <c r="Q45">
        <v>2720</v>
      </c>
      <c r="R45">
        <v>1793</v>
      </c>
      <c r="S45">
        <v>1914</v>
      </c>
      <c r="T45">
        <v>1002</v>
      </c>
      <c r="U45">
        <v>0</v>
      </c>
      <c r="V45">
        <v>0</v>
      </c>
      <c r="W45">
        <v>2446</v>
      </c>
      <c r="X45">
        <v>0</v>
      </c>
      <c r="Y45">
        <v>0</v>
      </c>
      <c r="Z45">
        <v>0</v>
      </c>
      <c r="AA45">
        <v>2179</v>
      </c>
      <c r="AB45">
        <v>4299</v>
      </c>
      <c r="AC45">
        <v>0</v>
      </c>
      <c r="AD45">
        <v>0</v>
      </c>
      <c r="AE45">
        <v>0</v>
      </c>
      <c r="AF45">
        <v>2157</v>
      </c>
      <c r="AG45">
        <v>0</v>
      </c>
      <c r="AH45">
        <v>0</v>
      </c>
      <c r="AI45">
        <v>0</v>
      </c>
      <c r="AJ45">
        <v>0</v>
      </c>
      <c r="AK45">
        <v>1195</v>
      </c>
      <c r="AL45">
        <v>0</v>
      </c>
      <c r="AM45">
        <v>1147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35</v>
      </c>
      <c r="AV45">
        <v>0</v>
      </c>
      <c r="AW45">
        <v>18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8</v>
      </c>
      <c r="BF45">
        <v>0</v>
      </c>
      <c r="BG45">
        <v>0</v>
      </c>
      <c r="BH45">
        <v>0</v>
      </c>
      <c r="BI45">
        <v>28</v>
      </c>
      <c r="BJ45">
        <v>22</v>
      </c>
      <c r="BK45">
        <v>0</v>
      </c>
      <c r="BL45">
        <v>0</v>
      </c>
      <c r="BM45">
        <v>21</v>
      </c>
      <c r="BN45">
        <v>0</v>
      </c>
      <c r="BO45">
        <v>0</v>
      </c>
      <c r="BP45">
        <v>0</v>
      </c>
      <c r="BQ45">
        <v>0</v>
      </c>
      <c r="BR45">
        <v>3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5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3</v>
      </c>
      <c r="CP45">
        <v>0</v>
      </c>
      <c r="CQ45">
        <v>2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</row>
    <row r="46" spans="1:159" x14ac:dyDescent="0.3">
      <c r="A46" t="s">
        <v>202</v>
      </c>
      <c r="B46">
        <v>77726</v>
      </c>
      <c r="C46">
        <v>0</v>
      </c>
      <c r="D46">
        <v>22851</v>
      </c>
      <c r="E46">
        <v>18157</v>
      </c>
      <c r="F46">
        <v>0</v>
      </c>
      <c r="G46">
        <v>0</v>
      </c>
      <c r="H46">
        <v>1052</v>
      </c>
      <c r="I46">
        <v>0</v>
      </c>
      <c r="J46">
        <v>22193</v>
      </c>
      <c r="K46">
        <v>0</v>
      </c>
      <c r="L46">
        <v>0</v>
      </c>
      <c r="M46">
        <v>0</v>
      </c>
      <c r="N46">
        <v>0</v>
      </c>
      <c r="O46">
        <v>0</v>
      </c>
      <c r="P46">
        <v>1276</v>
      </c>
      <c r="Q46">
        <v>0</v>
      </c>
      <c r="R46">
        <v>0</v>
      </c>
      <c r="S46">
        <v>0</v>
      </c>
      <c r="T46">
        <v>0</v>
      </c>
      <c r="U46">
        <v>829</v>
      </c>
      <c r="V46">
        <v>760</v>
      </c>
      <c r="W46">
        <v>0</v>
      </c>
      <c r="X46">
        <v>641</v>
      </c>
      <c r="Y46">
        <v>0</v>
      </c>
      <c r="Z46">
        <v>536</v>
      </c>
      <c r="AA46">
        <v>0</v>
      </c>
      <c r="AB46">
        <v>0</v>
      </c>
      <c r="AC46">
        <v>2063</v>
      </c>
      <c r="AD46">
        <v>1171</v>
      </c>
      <c r="AE46">
        <v>1617</v>
      </c>
      <c r="AF46">
        <v>0</v>
      </c>
      <c r="AG46">
        <v>0</v>
      </c>
      <c r="AH46">
        <v>364</v>
      </c>
      <c r="AI46">
        <v>1353</v>
      </c>
      <c r="AJ46">
        <v>633</v>
      </c>
      <c r="AK46">
        <v>0</v>
      </c>
      <c r="AL46">
        <v>833</v>
      </c>
      <c r="AM46">
        <v>0</v>
      </c>
      <c r="AN46">
        <v>733</v>
      </c>
      <c r="AO46">
        <v>0</v>
      </c>
      <c r="AP46">
        <v>934</v>
      </c>
      <c r="AQ46">
        <v>0</v>
      </c>
      <c r="AR46">
        <v>0</v>
      </c>
      <c r="AS46">
        <v>192</v>
      </c>
      <c r="AT46">
        <v>132</v>
      </c>
      <c r="AU46">
        <v>0</v>
      </c>
      <c r="AV46">
        <v>35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8</v>
      </c>
      <c r="BD46">
        <v>0</v>
      </c>
      <c r="BE46">
        <v>0</v>
      </c>
      <c r="BF46">
        <v>0</v>
      </c>
      <c r="BG46">
        <v>63</v>
      </c>
      <c r="BH46">
        <v>15</v>
      </c>
      <c r="BI46">
        <v>0</v>
      </c>
      <c r="BJ46">
        <v>0</v>
      </c>
      <c r="BK46">
        <v>13</v>
      </c>
      <c r="BL46">
        <v>0</v>
      </c>
      <c r="BM46">
        <v>0</v>
      </c>
      <c r="BN46">
        <v>0</v>
      </c>
      <c r="BO46">
        <v>0</v>
      </c>
      <c r="BP46">
        <v>2</v>
      </c>
      <c r="BQ46">
        <v>6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14</v>
      </c>
      <c r="CD46">
        <v>0</v>
      </c>
      <c r="CE46">
        <v>17</v>
      </c>
      <c r="CF46">
        <v>4</v>
      </c>
      <c r="CG46">
        <v>0</v>
      </c>
      <c r="CH46">
        <v>0</v>
      </c>
      <c r="CI46">
        <v>3</v>
      </c>
      <c r="CJ46">
        <v>4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1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3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</row>
    <row r="47" spans="1:159" x14ac:dyDescent="0.3">
      <c r="A47" t="s">
        <v>203</v>
      </c>
      <c r="B47">
        <v>0</v>
      </c>
      <c r="C47">
        <v>97569</v>
      </c>
      <c r="D47">
        <v>0</v>
      </c>
      <c r="E47">
        <v>0</v>
      </c>
      <c r="F47">
        <v>60116</v>
      </c>
      <c r="G47">
        <v>20293</v>
      </c>
      <c r="H47">
        <v>0</v>
      </c>
      <c r="I47">
        <v>1931</v>
      </c>
      <c r="J47">
        <v>0</v>
      </c>
      <c r="K47">
        <v>3497</v>
      </c>
      <c r="L47">
        <v>2376</v>
      </c>
      <c r="M47">
        <v>1986</v>
      </c>
      <c r="N47">
        <v>3268</v>
      </c>
      <c r="O47">
        <v>0</v>
      </c>
      <c r="P47">
        <v>0</v>
      </c>
      <c r="Q47">
        <v>2146</v>
      </c>
      <c r="R47">
        <v>1509</v>
      </c>
      <c r="S47">
        <v>1775</v>
      </c>
      <c r="T47">
        <v>909</v>
      </c>
      <c r="U47">
        <v>0</v>
      </c>
      <c r="V47">
        <v>0</v>
      </c>
      <c r="W47">
        <v>2199</v>
      </c>
      <c r="X47">
        <v>0</v>
      </c>
      <c r="Y47">
        <v>0</v>
      </c>
      <c r="Z47">
        <v>0</v>
      </c>
      <c r="AA47">
        <v>1880</v>
      </c>
      <c r="AB47">
        <v>3700</v>
      </c>
      <c r="AC47">
        <v>0</v>
      </c>
      <c r="AD47">
        <v>0</v>
      </c>
      <c r="AE47">
        <v>0</v>
      </c>
      <c r="AF47">
        <v>1739</v>
      </c>
      <c r="AG47">
        <v>0</v>
      </c>
      <c r="AH47">
        <v>0</v>
      </c>
      <c r="AI47">
        <v>0</v>
      </c>
      <c r="AJ47">
        <v>0</v>
      </c>
      <c r="AK47">
        <v>1181</v>
      </c>
      <c r="AL47">
        <v>0</v>
      </c>
      <c r="AM47">
        <v>944</v>
      </c>
      <c r="AN47">
        <v>0</v>
      </c>
      <c r="AO47">
        <v>1402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33</v>
      </c>
      <c r="AV47">
        <v>0</v>
      </c>
      <c r="AW47">
        <v>55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61</v>
      </c>
      <c r="BF47">
        <v>60</v>
      </c>
      <c r="BG47">
        <v>0</v>
      </c>
      <c r="BH47">
        <v>0</v>
      </c>
      <c r="BI47">
        <v>36</v>
      </c>
      <c r="BJ47">
        <v>24</v>
      </c>
      <c r="BK47">
        <v>0</v>
      </c>
      <c r="BL47">
        <v>0</v>
      </c>
      <c r="BM47">
        <v>13</v>
      </c>
      <c r="BN47">
        <v>0</v>
      </c>
      <c r="BO47">
        <v>0</v>
      </c>
      <c r="BP47">
        <v>0</v>
      </c>
      <c r="BQ47">
        <v>0</v>
      </c>
      <c r="BR47">
        <v>3</v>
      </c>
      <c r="BS47">
        <v>0</v>
      </c>
      <c r="BT47">
        <v>0</v>
      </c>
      <c r="BU47">
        <v>26</v>
      </c>
      <c r="BV47">
        <v>0</v>
      </c>
      <c r="BW47">
        <v>0</v>
      </c>
      <c r="BX47">
        <v>23</v>
      </c>
      <c r="BY47">
        <v>9</v>
      </c>
      <c r="BZ47">
        <v>3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3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</row>
    <row r="48" spans="1:159" x14ac:dyDescent="0.3">
      <c r="A48" t="s">
        <v>204</v>
      </c>
      <c r="B48">
        <v>10364</v>
      </c>
      <c r="C48">
        <v>0</v>
      </c>
      <c r="D48">
        <v>61216</v>
      </c>
      <c r="E48">
        <v>59831</v>
      </c>
      <c r="F48">
        <v>0</v>
      </c>
      <c r="G48">
        <v>0</v>
      </c>
      <c r="H48">
        <v>1947</v>
      </c>
      <c r="I48">
        <v>0</v>
      </c>
      <c r="J48">
        <v>31185</v>
      </c>
      <c r="K48">
        <v>0</v>
      </c>
      <c r="L48">
        <v>0</v>
      </c>
      <c r="M48">
        <v>0</v>
      </c>
      <c r="N48">
        <v>0</v>
      </c>
      <c r="O48">
        <v>7836</v>
      </c>
      <c r="P48">
        <v>1952</v>
      </c>
      <c r="Q48">
        <v>0</v>
      </c>
      <c r="R48">
        <v>0</v>
      </c>
      <c r="S48">
        <v>0</v>
      </c>
      <c r="T48">
        <v>0</v>
      </c>
      <c r="U48">
        <v>2407</v>
      </c>
      <c r="V48">
        <v>965</v>
      </c>
      <c r="W48">
        <v>0</v>
      </c>
      <c r="X48">
        <v>1626</v>
      </c>
      <c r="Y48">
        <v>0</v>
      </c>
      <c r="Z48">
        <v>1293</v>
      </c>
      <c r="AA48">
        <v>0</v>
      </c>
      <c r="AB48">
        <v>0</v>
      </c>
      <c r="AC48">
        <v>3031</v>
      </c>
      <c r="AD48">
        <v>1937</v>
      </c>
      <c r="AE48">
        <v>2251</v>
      </c>
      <c r="AF48">
        <v>0</v>
      </c>
      <c r="AG48">
        <v>0</v>
      </c>
      <c r="AH48">
        <v>1034</v>
      </c>
      <c r="AI48">
        <v>1855</v>
      </c>
      <c r="AJ48">
        <v>967</v>
      </c>
      <c r="AK48">
        <v>0</v>
      </c>
      <c r="AL48">
        <v>1288</v>
      </c>
      <c r="AM48">
        <v>0</v>
      </c>
      <c r="AN48">
        <v>1065</v>
      </c>
      <c r="AO48">
        <v>0</v>
      </c>
      <c r="AP48">
        <v>0</v>
      </c>
      <c r="AQ48">
        <v>0</v>
      </c>
      <c r="AR48">
        <v>0</v>
      </c>
      <c r="AS48">
        <v>275</v>
      </c>
      <c r="AT48">
        <v>186</v>
      </c>
      <c r="AU48">
        <v>0</v>
      </c>
      <c r="AV48">
        <v>126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28</v>
      </c>
      <c r="BD48">
        <v>0</v>
      </c>
      <c r="BE48">
        <v>0</v>
      </c>
      <c r="BF48">
        <v>0</v>
      </c>
      <c r="BG48">
        <v>0</v>
      </c>
      <c r="BH48">
        <v>31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4</v>
      </c>
      <c r="BP48">
        <v>0</v>
      </c>
      <c r="BQ48">
        <v>4</v>
      </c>
      <c r="BR48">
        <v>0</v>
      </c>
      <c r="BS48">
        <v>4</v>
      </c>
      <c r="BT48">
        <v>0</v>
      </c>
      <c r="BU48">
        <v>0</v>
      </c>
      <c r="BV48">
        <v>9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4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2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</row>
    <row r="49" spans="1:159" x14ac:dyDescent="0.3">
      <c r="A49" t="s">
        <v>205</v>
      </c>
      <c r="B49">
        <v>0</v>
      </c>
      <c r="C49">
        <v>7934</v>
      </c>
      <c r="D49">
        <v>0</v>
      </c>
      <c r="E49">
        <v>0</v>
      </c>
      <c r="F49">
        <v>93888</v>
      </c>
      <c r="G49">
        <v>37459</v>
      </c>
      <c r="H49">
        <v>0</v>
      </c>
      <c r="I49">
        <v>1451</v>
      </c>
      <c r="J49">
        <v>0</v>
      </c>
      <c r="K49">
        <v>5888</v>
      </c>
      <c r="L49">
        <v>4036</v>
      </c>
      <c r="M49">
        <v>3410</v>
      </c>
      <c r="N49">
        <v>2825</v>
      </c>
      <c r="O49">
        <v>0</v>
      </c>
      <c r="P49">
        <v>0</v>
      </c>
      <c r="Q49">
        <v>1960</v>
      </c>
      <c r="R49">
        <v>1403</v>
      </c>
      <c r="S49">
        <v>1380</v>
      </c>
      <c r="T49">
        <v>4220</v>
      </c>
      <c r="U49">
        <v>0</v>
      </c>
      <c r="V49">
        <v>0</v>
      </c>
      <c r="W49">
        <v>1690</v>
      </c>
      <c r="X49">
        <v>0</v>
      </c>
      <c r="Y49">
        <v>0</v>
      </c>
      <c r="Z49">
        <v>0</v>
      </c>
      <c r="AA49">
        <v>1698</v>
      </c>
      <c r="AB49">
        <v>3190</v>
      </c>
      <c r="AC49">
        <v>0</v>
      </c>
      <c r="AD49">
        <v>0</v>
      </c>
      <c r="AE49">
        <v>0</v>
      </c>
      <c r="AF49">
        <v>1587</v>
      </c>
      <c r="AG49">
        <v>0</v>
      </c>
      <c r="AH49">
        <v>0</v>
      </c>
      <c r="AI49">
        <v>0</v>
      </c>
      <c r="AJ49">
        <v>0</v>
      </c>
      <c r="AK49">
        <v>980</v>
      </c>
      <c r="AL49">
        <v>0</v>
      </c>
      <c r="AM49">
        <v>919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44</v>
      </c>
      <c r="AV49">
        <v>0</v>
      </c>
      <c r="AW49">
        <v>78</v>
      </c>
      <c r="AX49">
        <v>61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60</v>
      </c>
      <c r="BF49">
        <v>0</v>
      </c>
      <c r="BG49">
        <v>0</v>
      </c>
      <c r="BH49">
        <v>0</v>
      </c>
      <c r="BI49">
        <v>28</v>
      </c>
      <c r="BJ49">
        <v>14</v>
      </c>
      <c r="BK49">
        <v>0</v>
      </c>
      <c r="BL49">
        <v>0</v>
      </c>
      <c r="BM49">
        <v>12</v>
      </c>
      <c r="BN49">
        <v>0</v>
      </c>
      <c r="BO49">
        <v>0</v>
      </c>
      <c r="BP49">
        <v>0</v>
      </c>
      <c r="BQ49">
        <v>0</v>
      </c>
      <c r="BR49">
        <v>6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2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2</v>
      </c>
      <c r="CL49">
        <v>0</v>
      </c>
      <c r="CM49">
        <v>0</v>
      </c>
      <c r="CN49">
        <v>0</v>
      </c>
      <c r="CO49">
        <v>9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1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2</v>
      </c>
    </row>
    <row r="50" spans="1:159" x14ac:dyDescent="0.3">
      <c r="A50" t="s">
        <v>206</v>
      </c>
      <c r="B50">
        <v>78211</v>
      </c>
      <c r="C50">
        <v>0</v>
      </c>
      <c r="D50">
        <v>0</v>
      </c>
      <c r="E50">
        <v>19351</v>
      </c>
      <c r="F50">
        <v>26586</v>
      </c>
      <c r="G50">
        <v>0</v>
      </c>
      <c r="H50">
        <v>12460</v>
      </c>
      <c r="I50">
        <v>0</v>
      </c>
      <c r="J50">
        <v>4741</v>
      </c>
      <c r="K50">
        <v>4451</v>
      </c>
      <c r="L50">
        <v>3122</v>
      </c>
      <c r="M50">
        <v>2903</v>
      </c>
      <c r="N50">
        <v>2756</v>
      </c>
      <c r="O50">
        <v>2880</v>
      </c>
      <c r="P50">
        <v>2618</v>
      </c>
      <c r="Q50">
        <v>2254</v>
      </c>
      <c r="R50">
        <v>1627</v>
      </c>
      <c r="S50">
        <v>0</v>
      </c>
      <c r="T50">
        <v>0</v>
      </c>
      <c r="U50">
        <v>0</v>
      </c>
      <c r="V50">
        <v>0</v>
      </c>
      <c r="W50">
        <v>1051</v>
      </c>
      <c r="X50">
        <v>0</v>
      </c>
      <c r="Y50">
        <v>1166</v>
      </c>
      <c r="Z50">
        <v>0</v>
      </c>
      <c r="AA50">
        <v>1064</v>
      </c>
      <c r="AB50">
        <v>0</v>
      </c>
      <c r="AC50">
        <v>1056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468</v>
      </c>
      <c r="AL50">
        <v>0</v>
      </c>
      <c r="AM50">
        <v>358</v>
      </c>
      <c r="AN50">
        <v>0</v>
      </c>
      <c r="AO50">
        <v>156</v>
      </c>
      <c r="AP50">
        <v>0</v>
      </c>
      <c r="AQ50">
        <v>52</v>
      </c>
      <c r="AR50">
        <v>30</v>
      </c>
      <c r="AS50">
        <v>49</v>
      </c>
      <c r="AT50">
        <v>26</v>
      </c>
      <c r="AU50">
        <v>0</v>
      </c>
      <c r="AV50">
        <v>0</v>
      </c>
      <c r="AW50">
        <v>29</v>
      </c>
      <c r="AX50">
        <v>0</v>
      </c>
      <c r="AY50">
        <v>0</v>
      </c>
      <c r="AZ50">
        <v>17</v>
      </c>
      <c r="BA50">
        <v>0</v>
      </c>
      <c r="BB50">
        <v>14</v>
      </c>
      <c r="BC50">
        <v>29</v>
      </c>
      <c r="BD50">
        <v>0</v>
      </c>
      <c r="BE50">
        <v>13</v>
      </c>
      <c r="BF50">
        <v>0</v>
      </c>
      <c r="BG50">
        <v>12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8</v>
      </c>
      <c r="BN50">
        <v>0</v>
      </c>
      <c r="BO50">
        <v>4</v>
      </c>
      <c r="BP50">
        <v>0</v>
      </c>
      <c r="BQ50">
        <v>2</v>
      </c>
      <c r="BR50">
        <v>2</v>
      </c>
      <c r="BS50">
        <v>5</v>
      </c>
      <c r="BT50">
        <v>0</v>
      </c>
      <c r="BU50">
        <v>0</v>
      </c>
      <c r="BV50">
        <v>0</v>
      </c>
      <c r="BW50">
        <v>0</v>
      </c>
      <c r="BX50">
        <v>3</v>
      </c>
      <c r="BY50">
        <v>1</v>
      </c>
      <c r="BZ50">
        <v>0</v>
      </c>
      <c r="CA50">
        <v>0</v>
      </c>
      <c r="CB50">
        <v>1</v>
      </c>
      <c r="CC50">
        <v>4</v>
      </c>
      <c r="CD50">
        <v>0</v>
      </c>
      <c r="CE50">
        <v>0</v>
      </c>
      <c r="CF50">
        <v>4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1</v>
      </c>
      <c r="DA50">
        <v>0</v>
      </c>
      <c r="DB50">
        <v>1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58"/>
  <sheetViews>
    <sheetView workbookViewId="0">
      <selection sqref="A1:XFD58"/>
    </sheetView>
  </sheetViews>
  <sheetFormatPr defaultRowHeight="14.4" x14ac:dyDescent="0.3"/>
  <cols>
    <col min="1" max="2" width="52.33203125" customWidth="1"/>
    <col min="3" max="3" width="43.5546875" customWidth="1"/>
    <col min="4" max="4" width="11" customWidth="1"/>
    <col min="20" max="20" width="15.44140625" customWidth="1"/>
    <col min="21" max="21" width="13.5546875" customWidth="1"/>
    <col min="22" max="22" width="11.109375" customWidth="1"/>
    <col min="23" max="23" width="13.33203125" customWidth="1"/>
    <col min="24" max="24" width="15.109375" customWidth="1"/>
    <col min="25" max="25" width="13.33203125" customWidth="1"/>
    <col min="26" max="26" width="16.109375" customWidth="1"/>
    <col min="27" max="27" width="14.5546875" customWidth="1"/>
  </cols>
  <sheetData>
    <row r="1" spans="1:27" s="1" customFormat="1" x14ac:dyDescent="0.3">
      <c r="A1" s="1" t="s">
        <v>208</v>
      </c>
      <c r="B1" s="1" t="s">
        <v>209</v>
      </c>
      <c r="C1" s="1" t="s">
        <v>207</v>
      </c>
      <c r="D1" s="1" t="s">
        <v>174</v>
      </c>
      <c r="E1" s="1" t="s">
        <v>176</v>
      </c>
      <c r="F1" s="1" t="s">
        <v>178</v>
      </c>
      <c r="G1" s="1" t="s">
        <v>180</v>
      </c>
      <c r="H1" s="1" t="s">
        <v>182</v>
      </c>
      <c r="I1" s="1" t="s">
        <v>184</v>
      </c>
      <c r="J1" s="1" t="s">
        <v>186</v>
      </c>
      <c r="K1" s="1" t="s">
        <v>188</v>
      </c>
      <c r="L1" s="1" t="s">
        <v>158</v>
      </c>
      <c r="M1" s="1" t="s">
        <v>160</v>
      </c>
      <c r="N1" s="1" t="s">
        <v>162</v>
      </c>
      <c r="O1" s="1" t="s">
        <v>164</v>
      </c>
      <c r="P1" s="1" t="s">
        <v>166</v>
      </c>
      <c r="Q1" s="1" t="s">
        <v>168</v>
      </c>
      <c r="R1" s="1" t="s">
        <v>170</v>
      </c>
      <c r="S1" s="1" t="s">
        <v>172</v>
      </c>
      <c r="T1" s="1" t="s">
        <v>190</v>
      </c>
      <c r="U1" s="1" t="s">
        <v>192</v>
      </c>
      <c r="V1" s="1" t="s">
        <v>194</v>
      </c>
      <c r="W1" s="1" t="s">
        <v>196</v>
      </c>
      <c r="X1" s="1" t="s">
        <v>198</v>
      </c>
      <c r="Y1" s="1" t="s">
        <v>200</v>
      </c>
      <c r="Z1" s="1" t="s">
        <v>202</v>
      </c>
      <c r="AA1" s="1" t="s">
        <v>204</v>
      </c>
    </row>
    <row r="2" spans="1:27" x14ac:dyDescent="0.3">
      <c r="A2" t="s">
        <v>0</v>
      </c>
      <c r="B2" s="2" t="s">
        <v>210</v>
      </c>
      <c r="C2">
        <f t="shared" ref="C2:C33" si="0">SUM(D2:AA2)</f>
        <v>2110489</v>
      </c>
      <c r="D2">
        <v>35473</v>
      </c>
      <c r="E2">
        <v>188064</v>
      </c>
      <c r="F2">
        <v>17155</v>
      </c>
      <c r="G2">
        <v>4878</v>
      </c>
      <c r="H2">
        <v>354600</v>
      </c>
      <c r="I2">
        <v>295124</v>
      </c>
      <c r="J2">
        <v>348014</v>
      </c>
      <c r="K2">
        <v>107809</v>
      </c>
      <c r="L2">
        <v>31293</v>
      </c>
      <c r="M2">
        <v>65997</v>
      </c>
      <c r="N2">
        <v>113008</v>
      </c>
      <c r="O2">
        <v>10981</v>
      </c>
      <c r="P2">
        <v>32116</v>
      </c>
      <c r="Q2">
        <v>65016</v>
      </c>
      <c r="R2">
        <v>108246</v>
      </c>
      <c r="S2">
        <v>10148</v>
      </c>
      <c r="T2">
        <v>18397</v>
      </c>
      <c r="U2">
        <v>60076</v>
      </c>
      <c r="V2">
        <v>66758</v>
      </c>
      <c r="W2">
        <v>9805</v>
      </c>
      <c r="X2">
        <v>18671</v>
      </c>
      <c r="Y2">
        <v>60770</v>
      </c>
      <c r="Z2">
        <v>77726</v>
      </c>
      <c r="AA2">
        <v>10364</v>
      </c>
    </row>
    <row r="3" spans="1:27" x14ac:dyDescent="0.3">
      <c r="A3" t="s">
        <v>2</v>
      </c>
      <c r="B3" s="2" t="s">
        <v>211</v>
      </c>
      <c r="C3">
        <f t="shared" si="0"/>
        <v>674455</v>
      </c>
      <c r="D3">
        <v>2979</v>
      </c>
      <c r="E3">
        <v>2215</v>
      </c>
      <c r="F3">
        <v>1623</v>
      </c>
      <c r="G3">
        <v>11624</v>
      </c>
      <c r="H3">
        <v>5198</v>
      </c>
      <c r="I3">
        <v>6456</v>
      </c>
      <c r="J3">
        <v>14067</v>
      </c>
      <c r="K3">
        <v>75882</v>
      </c>
      <c r="L3">
        <v>13702</v>
      </c>
      <c r="M3">
        <v>20189</v>
      </c>
      <c r="N3">
        <v>53017</v>
      </c>
      <c r="O3">
        <v>100988</v>
      </c>
      <c r="P3">
        <v>13740</v>
      </c>
      <c r="Q3">
        <v>19943</v>
      </c>
      <c r="R3">
        <v>52726</v>
      </c>
      <c r="S3">
        <v>92195</v>
      </c>
      <c r="T3">
        <v>4538</v>
      </c>
      <c r="U3">
        <v>11063</v>
      </c>
      <c r="V3">
        <v>19401</v>
      </c>
      <c r="W3">
        <v>52265</v>
      </c>
      <c r="X3">
        <v>5122</v>
      </c>
      <c r="Y3">
        <v>11455</v>
      </c>
      <c r="Z3">
        <v>22851</v>
      </c>
      <c r="AA3">
        <v>61216</v>
      </c>
    </row>
    <row r="4" spans="1:27" x14ac:dyDescent="0.3">
      <c r="A4" t="s">
        <v>3</v>
      </c>
      <c r="B4" s="2" t="s">
        <v>212</v>
      </c>
      <c r="C4">
        <f t="shared" si="0"/>
        <v>577676</v>
      </c>
      <c r="D4">
        <v>4882</v>
      </c>
      <c r="E4">
        <v>375</v>
      </c>
      <c r="F4">
        <v>251</v>
      </c>
      <c r="G4">
        <v>1624</v>
      </c>
      <c r="H4">
        <v>10630</v>
      </c>
      <c r="I4">
        <v>727</v>
      </c>
      <c r="J4">
        <v>1563</v>
      </c>
      <c r="K4">
        <v>1922</v>
      </c>
      <c r="L4">
        <v>70708</v>
      </c>
      <c r="M4">
        <v>7458</v>
      </c>
      <c r="N4">
        <v>7740</v>
      </c>
      <c r="O4">
        <v>16840</v>
      </c>
      <c r="P4">
        <v>82201</v>
      </c>
      <c r="Q4">
        <v>6047</v>
      </c>
      <c r="R4">
        <v>11254</v>
      </c>
      <c r="S4">
        <v>25940</v>
      </c>
      <c r="T4">
        <v>81378</v>
      </c>
      <c r="U4">
        <v>13763</v>
      </c>
      <c r="V4">
        <v>11063</v>
      </c>
      <c r="W4">
        <v>35269</v>
      </c>
      <c r="X4">
        <v>96013</v>
      </c>
      <c r="Y4">
        <v>12040</v>
      </c>
      <c r="Z4">
        <v>18157</v>
      </c>
      <c r="AA4">
        <v>59831</v>
      </c>
    </row>
    <row r="5" spans="1:27" x14ac:dyDescent="0.3">
      <c r="A5" t="s">
        <v>6</v>
      </c>
      <c r="B5" s="2" t="s">
        <v>213</v>
      </c>
      <c r="C5">
        <f t="shared" si="0"/>
        <v>326703</v>
      </c>
      <c r="D5">
        <v>109029</v>
      </c>
      <c r="E5">
        <v>4705</v>
      </c>
      <c r="F5">
        <v>3313</v>
      </c>
      <c r="G5">
        <v>293</v>
      </c>
      <c r="H5">
        <v>44423</v>
      </c>
      <c r="I5">
        <v>1154</v>
      </c>
      <c r="J5">
        <v>833</v>
      </c>
      <c r="K5">
        <v>58429</v>
      </c>
      <c r="L5">
        <v>14333</v>
      </c>
      <c r="M5">
        <v>10773</v>
      </c>
      <c r="N5">
        <v>8906</v>
      </c>
      <c r="O5">
        <v>11974</v>
      </c>
      <c r="P5">
        <v>13370</v>
      </c>
      <c r="Q5">
        <v>11379</v>
      </c>
      <c r="R5">
        <v>15264</v>
      </c>
      <c r="S5">
        <v>8556</v>
      </c>
      <c r="T5">
        <v>1173</v>
      </c>
      <c r="U5">
        <v>1516</v>
      </c>
      <c r="V5">
        <v>653</v>
      </c>
      <c r="W5">
        <v>1204</v>
      </c>
      <c r="X5">
        <v>1076</v>
      </c>
      <c r="Y5">
        <v>1348</v>
      </c>
      <c r="Z5">
        <v>1052</v>
      </c>
      <c r="AA5">
        <v>1947</v>
      </c>
    </row>
    <row r="6" spans="1:27" x14ac:dyDescent="0.3">
      <c r="A6" t="s">
        <v>8</v>
      </c>
      <c r="B6" s="2" t="s">
        <v>214</v>
      </c>
      <c r="C6">
        <f t="shared" si="0"/>
        <v>223788</v>
      </c>
      <c r="D6">
        <v>256</v>
      </c>
      <c r="E6">
        <v>658</v>
      </c>
      <c r="F6">
        <v>184</v>
      </c>
      <c r="G6">
        <v>253</v>
      </c>
      <c r="H6">
        <v>690</v>
      </c>
      <c r="I6">
        <v>672</v>
      </c>
      <c r="J6">
        <v>67</v>
      </c>
      <c r="K6">
        <v>1023</v>
      </c>
      <c r="L6">
        <v>1265</v>
      </c>
      <c r="M6">
        <v>949</v>
      </c>
      <c r="N6">
        <v>799</v>
      </c>
      <c r="O6">
        <v>705</v>
      </c>
      <c r="P6">
        <v>1169</v>
      </c>
      <c r="Q6">
        <v>898</v>
      </c>
      <c r="R6">
        <v>662</v>
      </c>
      <c r="S6">
        <v>777</v>
      </c>
      <c r="T6">
        <v>26139</v>
      </c>
      <c r="U6">
        <v>31412</v>
      </c>
      <c r="V6">
        <v>17617</v>
      </c>
      <c r="W6">
        <v>27274</v>
      </c>
      <c r="X6">
        <v>25812</v>
      </c>
      <c r="Y6">
        <v>31129</v>
      </c>
      <c r="Z6">
        <v>22193</v>
      </c>
      <c r="AA6">
        <v>31185</v>
      </c>
    </row>
    <row r="7" spans="1:27" x14ac:dyDescent="0.3">
      <c r="A7" t="s">
        <v>13</v>
      </c>
      <c r="B7" s="2" t="s">
        <v>215</v>
      </c>
      <c r="C7">
        <f t="shared" si="0"/>
        <v>91143</v>
      </c>
      <c r="D7">
        <v>887</v>
      </c>
      <c r="E7">
        <v>0</v>
      </c>
      <c r="F7">
        <v>17</v>
      </c>
      <c r="G7">
        <v>743</v>
      </c>
      <c r="H7">
        <v>2791</v>
      </c>
      <c r="I7">
        <v>114</v>
      </c>
      <c r="J7">
        <v>15</v>
      </c>
      <c r="K7">
        <v>138</v>
      </c>
      <c r="L7">
        <v>5965</v>
      </c>
      <c r="M7">
        <v>0</v>
      </c>
      <c r="N7">
        <v>1082</v>
      </c>
      <c r="O7">
        <v>3625</v>
      </c>
      <c r="P7">
        <v>6084</v>
      </c>
      <c r="Q7">
        <v>248</v>
      </c>
      <c r="R7">
        <v>318</v>
      </c>
      <c r="S7">
        <v>1270</v>
      </c>
      <c r="T7">
        <v>17911</v>
      </c>
      <c r="U7">
        <v>0</v>
      </c>
      <c r="V7">
        <v>3942</v>
      </c>
      <c r="W7">
        <v>18066</v>
      </c>
      <c r="X7">
        <v>18551</v>
      </c>
      <c r="Y7">
        <v>1540</v>
      </c>
      <c r="Z7">
        <v>0</v>
      </c>
      <c r="AA7">
        <v>7836</v>
      </c>
    </row>
    <row r="8" spans="1:27" x14ac:dyDescent="0.3">
      <c r="A8" t="s">
        <v>14</v>
      </c>
      <c r="B8" s="2" t="s">
        <v>216</v>
      </c>
      <c r="C8">
        <f t="shared" si="0"/>
        <v>90931</v>
      </c>
      <c r="D8">
        <v>236</v>
      </c>
      <c r="E8">
        <v>2718</v>
      </c>
      <c r="F8">
        <v>3</v>
      </c>
      <c r="G8">
        <v>0</v>
      </c>
      <c r="H8">
        <v>388</v>
      </c>
      <c r="I8">
        <v>289</v>
      </c>
      <c r="J8">
        <v>39</v>
      </c>
      <c r="K8">
        <v>745</v>
      </c>
      <c r="L8">
        <v>11543</v>
      </c>
      <c r="M8">
        <v>9047</v>
      </c>
      <c r="N8">
        <v>8467</v>
      </c>
      <c r="O8">
        <v>8758</v>
      </c>
      <c r="P8">
        <v>12357</v>
      </c>
      <c r="Q8">
        <v>8310</v>
      </c>
      <c r="R8">
        <v>7760</v>
      </c>
      <c r="S8">
        <v>7541</v>
      </c>
      <c r="T8">
        <v>1707</v>
      </c>
      <c r="U8">
        <v>1663</v>
      </c>
      <c r="V8">
        <v>1056</v>
      </c>
      <c r="W8">
        <v>1513</v>
      </c>
      <c r="X8">
        <v>1645</v>
      </c>
      <c r="Y8">
        <v>1918</v>
      </c>
      <c r="Z8">
        <v>1276</v>
      </c>
      <c r="AA8">
        <v>1952</v>
      </c>
    </row>
    <row r="9" spans="1:27" x14ac:dyDescent="0.3">
      <c r="A9" t="s">
        <v>19</v>
      </c>
      <c r="B9" s="2" t="s">
        <v>217</v>
      </c>
      <c r="C9">
        <f t="shared" si="0"/>
        <v>51271</v>
      </c>
      <c r="D9">
        <v>124</v>
      </c>
      <c r="E9">
        <v>157</v>
      </c>
      <c r="F9">
        <v>0</v>
      </c>
      <c r="G9">
        <v>2</v>
      </c>
      <c r="H9">
        <v>118</v>
      </c>
      <c r="I9">
        <v>137</v>
      </c>
      <c r="J9">
        <v>11</v>
      </c>
      <c r="K9">
        <v>4</v>
      </c>
      <c r="L9">
        <v>1625</v>
      </c>
      <c r="M9">
        <v>2268</v>
      </c>
      <c r="N9">
        <v>215</v>
      </c>
      <c r="O9">
        <v>429</v>
      </c>
      <c r="P9">
        <v>1736</v>
      </c>
      <c r="Q9">
        <v>2315</v>
      </c>
      <c r="R9">
        <v>201</v>
      </c>
      <c r="S9">
        <v>422</v>
      </c>
      <c r="T9">
        <v>5496</v>
      </c>
      <c r="U9">
        <v>11684</v>
      </c>
      <c r="V9">
        <v>740</v>
      </c>
      <c r="W9">
        <v>2059</v>
      </c>
      <c r="X9">
        <v>5944</v>
      </c>
      <c r="Y9">
        <v>12348</v>
      </c>
      <c r="Z9">
        <v>829</v>
      </c>
      <c r="AA9">
        <v>2407</v>
      </c>
    </row>
    <row r="10" spans="1:27" x14ac:dyDescent="0.3">
      <c r="A10" t="s">
        <v>20</v>
      </c>
      <c r="B10" s="2" t="s">
        <v>218</v>
      </c>
      <c r="C10">
        <f t="shared" si="0"/>
        <v>38813</v>
      </c>
      <c r="D10">
        <v>1189</v>
      </c>
      <c r="E10">
        <v>126</v>
      </c>
      <c r="F10">
        <v>105</v>
      </c>
      <c r="G10">
        <v>258</v>
      </c>
      <c r="H10">
        <v>3</v>
      </c>
      <c r="I10">
        <v>7116</v>
      </c>
      <c r="J10">
        <v>0</v>
      </c>
      <c r="K10">
        <v>16129</v>
      </c>
      <c r="L10">
        <v>940</v>
      </c>
      <c r="M10">
        <v>841</v>
      </c>
      <c r="N10">
        <v>582</v>
      </c>
      <c r="O10">
        <v>647</v>
      </c>
      <c r="P10">
        <v>885</v>
      </c>
      <c r="Q10">
        <v>1102</v>
      </c>
      <c r="R10">
        <v>855</v>
      </c>
      <c r="S10">
        <v>788</v>
      </c>
      <c r="T10">
        <v>866</v>
      </c>
      <c r="U10">
        <v>1080</v>
      </c>
      <c r="V10">
        <v>573</v>
      </c>
      <c r="W10">
        <v>1013</v>
      </c>
      <c r="X10">
        <v>862</v>
      </c>
      <c r="Y10">
        <v>1128</v>
      </c>
      <c r="Z10">
        <v>760</v>
      </c>
      <c r="AA10">
        <v>965</v>
      </c>
    </row>
    <row r="11" spans="1:27" x14ac:dyDescent="0.3">
      <c r="A11" t="s">
        <v>22</v>
      </c>
      <c r="B11" s="2" t="s">
        <v>217</v>
      </c>
      <c r="C11">
        <f t="shared" si="0"/>
        <v>37026</v>
      </c>
      <c r="D11">
        <v>139</v>
      </c>
      <c r="E11">
        <v>154</v>
      </c>
      <c r="F11">
        <v>0</v>
      </c>
      <c r="G11">
        <v>0</v>
      </c>
      <c r="H11">
        <v>257</v>
      </c>
      <c r="I11">
        <v>420</v>
      </c>
      <c r="J11">
        <v>0</v>
      </c>
      <c r="K11">
        <v>56</v>
      </c>
      <c r="L11">
        <v>1155</v>
      </c>
      <c r="M11">
        <v>1693</v>
      </c>
      <c r="N11">
        <v>158</v>
      </c>
      <c r="O11">
        <v>273</v>
      </c>
      <c r="P11">
        <v>1249</v>
      </c>
      <c r="Q11">
        <v>1495</v>
      </c>
      <c r="R11">
        <v>143</v>
      </c>
      <c r="S11">
        <v>285</v>
      </c>
      <c r="T11">
        <v>3915</v>
      </c>
      <c r="U11">
        <v>8302</v>
      </c>
      <c r="V11">
        <v>506</v>
      </c>
      <c r="W11">
        <v>1412</v>
      </c>
      <c r="X11">
        <v>4154</v>
      </c>
      <c r="Y11">
        <v>8993</v>
      </c>
      <c r="Z11">
        <v>641</v>
      </c>
      <c r="AA11">
        <v>1626</v>
      </c>
    </row>
    <row r="12" spans="1:27" x14ac:dyDescent="0.3">
      <c r="A12" t="s">
        <v>23</v>
      </c>
      <c r="B12" s="2" t="s">
        <v>218</v>
      </c>
      <c r="C12">
        <f t="shared" si="0"/>
        <v>35759</v>
      </c>
      <c r="D12">
        <v>0</v>
      </c>
      <c r="E12">
        <v>0</v>
      </c>
      <c r="F12">
        <v>0</v>
      </c>
      <c r="G12">
        <v>0</v>
      </c>
      <c r="H12">
        <v>35759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">
      <c r="A13" t="s">
        <v>24</v>
      </c>
      <c r="B13" s="2" t="s">
        <v>217</v>
      </c>
      <c r="C13">
        <f t="shared" si="0"/>
        <v>34088</v>
      </c>
      <c r="D13">
        <v>442</v>
      </c>
      <c r="E13">
        <v>580</v>
      </c>
      <c r="F13">
        <v>5</v>
      </c>
      <c r="G13">
        <v>30</v>
      </c>
      <c r="H13">
        <v>2781</v>
      </c>
      <c r="I13">
        <v>757</v>
      </c>
      <c r="J13">
        <v>19</v>
      </c>
      <c r="K13">
        <v>219</v>
      </c>
      <c r="L13">
        <v>932</v>
      </c>
      <c r="M13">
        <v>1304</v>
      </c>
      <c r="N13">
        <v>97</v>
      </c>
      <c r="O13">
        <v>239</v>
      </c>
      <c r="P13">
        <v>996</v>
      </c>
      <c r="Q13">
        <v>1227</v>
      </c>
      <c r="R13">
        <v>110</v>
      </c>
      <c r="S13">
        <v>196</v>
      </c>
      <c r="T13">
        <v>3247</v>
      </c>
      <c r="U13">
        <v>6793</v>
      </c>
      <c r="V13">
        <v>410</v>
      </c>
      <c r="W13">
        <v>1206</v>
      </c>
      <c r="X13">
        <v>3434</v>
      </c>
      <c r="Y13">
        <v>7235</v>
      </c>
      <c r="Z13">
        <v>536</v>
      </c>
      <c r="AA13">
        <v>1293</v>
      </c>
    </row>
    <row r="14" spans="1:27" x14ac:dyDescent="0.3">
      <c r="A14" t="s">
        <v>27</v>
      </c>
      <c r="B14" s="2" t="s">
        <v>219</v>
      </c>
      <c r="C14">
        <f t="shared" si="0"/>
        <v>31099</v>
      </c>
      <c r="D14">
        <v>50</v>
      </c>
      <c r="E14">
        <v>113</v>
      </c>
      <c r="F14">
        <v>4</v>
      </c>
      <c r="G14">
        <v>43</v>
      </c>
      <c r="H14">
        <v>434</v>
      </c>
      <c r="I14">
        <v>584</v>
      </c>
      <c r="J14">
        <v>17</v>
      </c>
      <c r="K14">
        <v>177</v>
      </c>
      <c r="L14">
        <v>1563</v>
      </c>
      <c r="M14">
        <v>1047</v>
      </c>
      <c r="N14">
        <v>881</v>
      </c>
      <c r="O14">
        <v>886</v>
      </c>
      <c r="P14">
        <v>1525</v>
      </c>
      <c r="Q14">
        <v>1650</v>
      </c>
      <c r="R14">
        <v>857</v>
      </c>
      <c r="S14">
        <v>856</v>
      </c>
      <c r="T14">
        <v>2300</v>
      </c>
      <c r="U14">
        <v>2856</v>
      </c>
      <c r="V14">
        <v>1834</v>
      </c>
      <c r="W14">
        <v>2517</v>
      </c>
      <c r="X14">
        <v>2793</v>
      </c>
      <c r="Y14">
        <v>3018</v>
      </c>
      <c r="Z14">
        <v>2063</v>
      </c>
      <c r="AA14">
        <v>3031</v>
      </c>
    </row>
    <row r="15" spans="1:27" x14ac:dyDescent="0.3">
      <c r="A15" t="s">
        <v>28</v>
      </c>
      <c r="B15" s="2" t="s">
        <v>220</v>
      </c>
      <c r="C15">
        <f t="shared" si="0"/>
        <v>27398</v>
      </c>
      <c r="D15">
        <v>388</v>
      </c>
      <c r="E15">
        <v>0</v>
      </c>
      <c r="F15">
        <v>6</v>
      </c>
      <c r="G15">
        <v>0</v>
      </c>
      <c r="H15">
        <v>2146</v>
      </c>
      <c r="I15">
        <v>0</v>
      </c>
      <c r="J15">
        <v>24</v>
      </c>
      <c r="K15">
        <v>3135</v>
      </c>
      <c r="L15">
        <v>1394</v>
      </c>
      <c r="M15">
        <v>1042</v>
      </c>
      <c r="N15">
        <v>930</v>
      </c>
      <c r="O15">
        <v>919</v>
      </c>
      <c r="P15">
        <v>1400</v>
      </c>
      <c r="Q15">
        <v>1046</v>
      </c>
      <c r="R15">
        <v>852</v>
      </c>
      <c r="S15">
        <v>791</v>
      </c>
      <c r="T15">
        <v>1602</v>
      </c>
      <c r="U15">
        <v>2058</v>
      </c>
      <c r="V15">
        <v>1219</v>
      </c>
      <c r="W15">
        <v>1640</v>
      </c>
      <c r="X15">
        <v>1767</v>
      </c>
      <c r="Y15">
        <v>1931</v>
      </c>
      <c r="Z15">
        <v>1171</v>
      </c>
      <c r="AA15">
        <v>1937</v>
      </c>
    </row>
    <row r="16" spans="1:27" x14ac:dyDescent="0.3">
      <c r="A16" t="s">
        <v>29</v>
      </c>
      <c r="B16" s="2" t="s">
        <v>221</v>
      </c>
      <c r="C16">
        <f t="shared" si="0"/>
        <v>24365</v>
      </c>
      <c r="D16">
        <v>26</v>
      </c>
      <c r="E16">
        <v>108</v>
      </c>
      <c r="F16">
        <v>10</v>
      </c>
      <c r="G16">
        <v>43</v>
      </c>
      <c r="H16">
        <v>237</v>
      </c>
      <c r="I16">
        <v>569</v>
      </c>
      <c r="J16">
        <v>755</v>
      </c>
      <c r="K16">
        <v>2257</v>
      </c>
      <c r="L16">
        <v>700</v>
      </c>
      <c r="M16">
        <v>483</v>
      </c>
      <c r="N16">
        <v>419</v>
      </c>
      <c r="O16">
        <v>479</v>
      </c>
      <c r="P16">
        <v>632</v>
      </c>
      <c r="Q16">
        <v>444</v>
      </c>
      <c r="R16">
        <v>392</v>
      </c>
      <c r="S16">
        <v>452</v>
      </c>
      <c r="T16">
        <v>2288</v>
      </c>
      <c r="U16">
        <v>2137</v>
      </c>
      <c r="V16">
        <v>1696</v>
      </c>
      <c r="W16">
        <v>2043</v>
      </c>
      <c r="X16">
        <v>2089</v>
      </c>
      <c r="Y16">
        <v>2238</v>
      </c>
      <c r="Z16">
        <v>1617</v>
      </c>
      <c r="AA16">
        <v>2251</v>
      </c>
    </row>
    <row r="17" spans="1:27" x14ac:dyDescent="0.3">
      <c r="A17" t="s">
        <v>32</v>
      </c>
      <c r="B17" s="2" t="s">
        <v>217</v>
      </c>
      <c r="C17">
        <f t="shared" si="0"/>
        <v>22442</v>
      </c>
      <c r="D17">
        <v>129</v>
      </c>
      <c r="E17">
        <v>78</v>
      </c>
      <c r="F17">
        <v>2</v>
      </c>
      <c r="G17">
        <v>3</v>
      </c>
      <c r="H17">
        <v>1111</v>
      </c>
      <c r="I17">
        <v>76</v>
      </c>
      <c r="J17">
        <v>0</v>
      </c>
      <c r="K17">
        <v>0</v>
      </c>
      <c r="L17">
        <v>651</v>
      </c>
      <c r="M17">
        <v>907</v>
      </c>
      <c r="N17">
        <v>90</v>
      </c>
      <c r="O17">
        <v>189</v>
      </c>
      <c r="P17">
        <v>713</v>
      </c>
      <c r="Q17">
        <v>892</v>
      </c>
      <c r="R17">
        <v>79</v>
      </c>
      <c r="S17">
        <v>132</v>
      </c>
      <c r="T17">
        <v>2245</v>
      </c>
      <c r="U17">
        <v>5014</v>
      </c>
      <c r="V17">
        <v>317</v>
      </c>
      <c r="W17">
        <v>831</v>
      </c>
      <c r="X17">
        <v>2468</v>
      </c>
      <c r="Y17">
        <v>5117</v>
      </c>
      <c r="Z17">
        <v>364</v>
      </c>
      <c r="AA17">
        <v>1034</v>
      </c>
    </row>
    <row r="18" spans="1:27" x14ac:dyDescent="0.3">
      <c r="A18" t="s">
        <v>33</v>
      </c>
      <c r="B18" s="2" t="s">
        <v>222</v>
      </c>
      <c r="C18">
        <f t="shared" si="0"/>
        <v>21745</v>
      </c>
      <c r="D18">
        <v>168</v>
      </c>
      <c r="E18">
        <v>201</v>
      </c>
      <c r="F18">
        <v>135</v>
      </c>
      <c r="G18">
        <v>162</v>
      </c>
      <c r="H18">
        <v>2860</v>
      </c>
      <c r="I18">
        <v>1326</v>
      </c>
      <c r="J18">
        <v>315</v>
      </c>
      <c r="K18">
        <v>1710</v>
      </c>
      <c r="L18">
        <v>317</v>
      </c>
      <c r="M18">
        <v>194</v>
      </c>
      <c r="N18">
        <v>165</v>
      </c>
      <c r="O18">
        <v>144</v>
      </c>
      <c r="P18">
        <v>264</v>
      </c>
      <c r="Q18">
        <v>230</v>
      </c>
      <c r="R18">
        <v>165</v>
      </c>
      <c r="S18">
        <v>185</v>
      </c>
      <c r="T18">
        <v>1378</v>
      </c>
      <c r="U18">
        <v>1891</v>
      </c>
      <c r="V18">
        <v>1015</v>
      </c>
      <c r="W18">
        <v>1679</v>
      </c>
      <c r="X18">
        <v>1680</v>
      </c>
      <c r="Y18">
        <v>2353</v>
      </c>
      <c r="Z18">
        <v>1353</v>
      </c>
      <c r="AA18">
        <v>1855</v>
      </c>
    </row>
    <row r="19" spans="1:27" x14ac:dyDescent="0.3">
      <c r="A19" t="s">
        <v>34</v>
      </c>
      <c r="B19" s="2" t="s">
        <v>223</v>
      </c>
      <c r="C19">
        <f t="shared" si="0"/>
        <v>16716</v>
      </c>
      <c r="D19">
        <v>0</v>
      </c>
      <c r="E19">
        <v>137</v>
      </c>
      <c r="F19">
        <v>0</v>
      </c>
      <c r="G19">
        <v>59</v>
      </c>
      <c r="H19">
        <v>0</v>
      </c>
      <c r="I19">
        <v>3038</v>
      </c>
      <c r="J19">
        <v>2328</v>
      </c>
      <c r="K19">
        <v>0</v>
      </c>
      <c r="L19">
        <v>723</v>
      </c>
      <c r="M19">
        <v>573</v>
      </c>
      <c r="N19">
        <v>524</v>
      </c>
      <c r="O19">
        <v>509</v>
      </c>
      <c r="P19">
        <v>744</v>
      </c>
      <c r="Q19">
        <v>499</v>
      </c>
      <c r="R19">
        <v>468</v>
      </c>
      <c r="S19">
        <v>480</v>
      </c>
      <c r="T19">
        <v>826</v>
      </c>
      <c r="U19">
        <v>1041</v>
      </c>
      <c r="V19">
        <v>580</v>
      </c>
      <c r="W19">
        <v>773</v>
      </c>
      <c r="X19">
        <v>882</v>
      </c>
      <c r="Y19">
        <v>932</v>
      </c>
      <c r="Z19">
        <v>633</v>
      </c>
      <c r="AA19">
        <v>967</v>
      </c>
    </row>
    <row r="20" spans="1:27" x14ac:dyDescent="0.3">
      <c r="A20" t="s">
        <v>36</v>
      </c>
      <c r="B20" t="s">
        <v>224</v>
      </c>
      <c r="C20">
        <f t="shared" si="0"/>
        <v>10021</v>
      </c>
      <c r="D20">
        <v>6</v>
      </c>
      <c r="E20">
        <v>33</v>
      </c>
      <c r="F20">
        <v>5</v>
      </c>
      <c r="G20">
        <v>54</v>
      </c>
      <c r="H20">
        <v>222</v>
      </c>
      <c r="I20">
        <v>29</v>
      </c>
      <c r="J20">
        <v>63</v>
      </c>
      <c r="K20">
        <v>904</v>
      </c>
      <c r="L20">
        <v>57</v>
      </c>
      <c r="M20">
        <v>48</v>
      </c>
      <c r="N20">
        <v>38</v>
      </c>
      <c r="O20">
        <v>27</v>
      </c>
      <c r="P20">
        <v>50</v>
      </c>
      <c r="Q20">
        <v>48</v>
      </c>
      <c r="R20">
        <v>24</v>
      </c>
      <c r="S20">
        <v>36</v>
      </c>
      <c r="T20">
        <v>964</v>
      </c>
      <c r="U20">
        <v>1214</v>
      </c>
      <c r="V20">
        <v>715</v>
      </c>
      <c r="W20">
        <v>1083</v>
      </c>
      <c r="X20">
        <v>1011</v>
      </c>
      <c r="Y20">
        <v>1269</v>
      </c>
      <c r="Z20">
        <v>833</v>
      </c>
      <c r="AA20">
        <v>1288</v>
      </c>
    </row>
    <row r="21" spans="1:27" x14ac:dyDescent="0.3">
      <c r="A21" t="s">
        <v>38</v>
      </c>
      <c r="B21" s="2" t="s">
        <v>225</v>
      </c>
      <c r="C21">
        <f t="shared" si="0"/>
        <v>8579</v>
      </c>
      <c r="D21">
        <v>195</v>
      </c>
      <c r="E21">
        <v>37</v>
      </c>
      <c r="F21">
        <v>5</v>
      </c>
      <c r="G21">
        <v>65</v>
      </c>
      <c r="H21">
        <v>134</v>
      </c>
      <c r="I21">
        <v>313</v>
      </c>
      <c r="J21">
        <v>26</v>
      </c>
      <c r="K21">
        <v>119</v>
      </c>
      <c r="L21">
        <v>35</v>
      </c>
      <c r="M21">
        <v>42</v>
      </c>
      <c r="N21">
        <v>17</v>
      </c>
      <c r="O21">
        <v>19</v>
      </c>
      <c r="P21">
        <v>29</v>
      </c>
      <c r="Q21">
        <v>25</v>
      </c>
      <c r="R21">
        <v>23</v>
      </c>
      <c r="S21">
        <v>22</v>
      </c>
      <c r="T21">
        <v>1051</v>
      </c>
      <c r="U21">
        <v>1078</v>
      </c>
      <c r="V21">
        <v>667</v>
      </c>
      <c r="W21">
        <v>986</v>
      </c>
      <c r="X21">
        <v>835</v>
      </c>
      <c r="Y21">
        <v>1058</v>
      </c>
      <c r="Z21">
        <v>733</v>
      </c>
      <c r="AA21">
        <v>1065</v>
      </c>
    </row>
    <row r="22" spans="1:27" x14ac:dyDescent="0.3">
      <c r="A22" t="s">
        <v>40</v>
      </c>
      <c r="B22" s="2" t="s">
        <v>226</v>
      </c>
      <c r="C22">
        <f t="shared" si="0"/>
        <v>3491</v>
      </c>
      <c r="D22">
        <v>0</v>
      </c>
      <c r="E22">
        <v>0</v>
      </c>
      <c r="F22">
        <v>0</v>
      </c>
      <c r="G22">
        <v>0</v>
      </c>
      <c r="H22">
        <v>292</v>
      </c>
      <c r="I22">
        <v>0</v>
      </c>
      <c r="J22">
        <v>3</v>
      </c>
      <c r="K22">
        <v>0</v>
      </c>
      <c r="L22">
        <v>0</v>
      </c>
      <c r="M22">
        <v>0</v>
      </c>
      <c r="N22">
        <v>0</v>
      </c>
      <c r="O22">
        <v>0</v>
      </c>
      <c r="P22">
        <v>514</v>
      </c>
      <c r="Q22">
        <v>0</v>
      </c>
      <c r="R22">
        <v>482</v>
      </c>
      <c r="S22">
        <v>0</v>
      </c>
      <c r="T22">
        <v>0</v>
      </c>
      <c r="U22">
        <v>0</v>
      </c>
      <c r="V22">
        <v>0</v>
      </c>
      <c r="W22">
        <v>0</v>
      </c>
      <c r="X22">
        <v>1266</v>
      </c>
      <c r="Y22">
        <v>0</v>
      </c>
      <c r="Z22">
        <v>934</v>
      </c>
      <c r="AA22">
        <v>0</v>
      </c>
    </row>
    <row r="23" spans="1:27" x14ac:dyDescent="0.3">
      <c r="A23" t="s">
        <v>41</v>
      </c>
      <c r="B23" s="2" t="s">
        <v>218</v>
      </c>
      <c r="C23">
        <f t="shared" si="0"/>
        <v>2832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2832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">
      <c r="A24" t="s">
        <v>43</v>
      </c>
      <c r="B24" s="2" t="s">
        <v>214</v>
      </c>
      <c r="C24">
        <f t="shared" si="0"/>
        <v>1534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274</v>
      </c>
      <c r="V24">
        <v>139</v>
      </c>
      <c r="W24">
        <v>219</v>
      </c>
      <c r="X24">
        <v>186</v>
      </c>
      <c r="Y24">
        <v>249</v>
      </c>
      <c r="Z24">
        <v>192</v>
      </c>
      <c r="AA24">
        <v>275</v>
      </c>
    </row>
    <row r="25" spans="1:27" s="3" customFormat="1" x14ac:dyDescent="0.3">
      <c r="A25" s="3" t="s">
        <v>44</v>
      </c>
      <c r="B25" s="4" t="s">
        <v>227</v>
      </c>
      <c r="C25" s="3">
        <f t="shared" si="0"/>
        <v>1228</v>
      </c>
      <c r="D25" s="3">
        <v>0</v>
      </c>
      <c r="E25" s="3">
        <v>0</v>
      </c>
      <c r="F25" s="3">
        <v>0</v>
      </c>
      <c r="G25" s="3">
        <v>1</v>
      </c>
      <c r="H25" s="3">
        <v>2</v>
      </c>
      <c r="I25" s="3">
        <v>1</v>
      </c>
      <c r="J25" s="3">
        <v>0</v>
      </c>
      <c r="K25" s="3">
        <v>0</v>
      </c>
      <c r="L25" s="3">
        <v>9</v>
      </c>
      <c r="M25" s="3">
        <v>0</v>
      </c>
      <c r="N25" s="3">
        <v>5</v>
      </c>
      <c r="O25" s="3">
        <v>4</v>
      </c>
      <c r="P25" s="3">
        <v>6</v>
      </c>
      <c r="Q25" s="3">
        <v>4</v>
      </c>
      <c r="R25" s="3">
        <v>0</v>
      </c>
      <c r="S25" s="3">
        <v>6</v>
      </c>
      <c r="T25" s="3">
        <v>141</v>
      </c>
      <c r="U25" s="3">
        <v>165</v>
      </c>
      <c r="V25" s="3">
        <v>103</v>
      </c>
      <c r="W25" s="3">
        <v>144</v>
      </c>
      <c r="X25" s="3">
        <v>142</v>
      </c>
      <c r="Y25" s="3">
        <v>177</v>
      </c>
      <c r="Z25" s="3">
        <v>132</v>
      </c>
      <c r="AA25" s="3">
        <v>186</v>
      </c>
    </row>
    <row r="26" spans="1:27" s="3" customFormat="1" x14ac:dyDescent="0.3">
      <c r="A26" s="3" t="s">
        <v>46</v>
      </c>
      <c r="B26" s="4" t="s">
        <v>228</v>
      </c>
      <c r="C26" s="3">
        <f t="shared" si="0"/>
        <v>1197</v>
      </c>
      <c r="D26" s="3">
        <v>15</v>
      </c>
      <c r="E26" s="3">
        <v>10</v>
      </c>
      <c r="F26" s="3">
        <v>5</v>
      </c>
      <c r="G26" s="3">
        <v>34</v>
      </c>
      <c r="H26" s="3">
        <v>17</v>
      </c>
      <c r="I26" s="3">
        <v>3</v>
      </c>
      <c r="J26" s="3">
        <v>3</v>
      </c>
      <c r="K26" s="3">
        <v>5</v>
      </c>
      <c r="L26" s="3">
        <v>108</v>
      </c>
      <c r="M26" s="3">
        <v>17</v>
      </c>
      <c r="N26" s="3">
        <v>16</v>
      </c>
      <c r="O26" s="3">
        <v>24</v>
      </c>
      <c r="P26" s="3">
        <v>131</v>
      </c>
      <c r="Q26" s="3">
        <v>8</v>
      </c>
      <c r="R26" s="3">
        <v>25</v>
      </c>
      <c r="S26" s="3">
        <v>46</v>
      </c>
      <c r="T26" s="3">
        <v>190</v>
      </c>
      <c r="U26" s="3">
        <v>27</v>
      </c>
      <c r="V26" s="3">
        <v>21</v>
      </c>
      <c r="W26" s="3">
        <v>73</v>
      </c>
      <c r="X26" s="3">
        <v>220</v>
      </c>
      <c r="Y26" s="3">
        <v>38</v>
      </c>
      <c r="Z26" s="3">
        <v>35</v>
      </c>
      <c r="AA26" s="3">
        <v>126</v>
      </c>
    </row>
    <row r="27" spans="1:27" x14ac:dyDescent="0.3">
      <c r="A27" t="s">
        <v>49</v>
      </c>
      <c r="B27" s="2" t="s">
        <v>229</v>
      </c>
      <c r="C27">
        <f t="shared" si="0"/>
        <v>931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375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467</v>
      </c>
      <c r="V27">
        <v>0</v>
      </c>
      <c r="W27">
        <v>89</v>
      </c>
      <c r="X27">
        <v>0</v>
      </c>
      <c r="Y27">
        <v>0</v>
      </c>
      <c r="Z27">
        <v>0</v>
      </c>
      <c r="AA27">
        <v>0</v>
      </c>
    </row>
    <row r="28" spans="1:27" x14ac:dyDescent="0.3">
      <c r="A28" t="s">
        <v>51</v>
      </c>
      <c r="B28" s="2" t="s">
        <v>212</v>
      </c>
      <c r="C28">
        <f t="shared" si="0"/>
        <v>641</v>
      </c>
      <c r="D28">
        <v>0</v>
      </c>
      <c r="E28">
        <v>0</v>
      </c>
      <c r="F28">
        <v>0</v>
      </c>
      <c r="G28">
        <v>8</v>
      </c>
      <c r="H28">
        <v>0</v>
      </c>
      <c r="I28">
        <v>0</v>
      </c>
      <c r="J28">
        <v>0</v>
      </c>
      <c r="K28">
        <v>11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58</v>
      </c>
      <c r="S28">
        <v>0</v>
      </c>
      <c r="T28">
        <v>483</v>
      </c>
      <c r="U28">
        <v>0</v>
      </c>
      <c r="V28">
        <v>0</v>
      </c>
      <c r="W28">
        <v>0</v>
      </c>
      <c r="X28">
        <v>0</v>
      </c>
      <c r="Y28">
        <v>81</v>
      </c>
      <c r="Z28">
        <v>0</v>
      </c>
      <c r="AA28">
        <v>0</v>
      </c>
    </row>
    <row r="29" spans="1:27" x14ac:dyDescent="0.3">
      <c r="A29" t="s">
        <v>53</v>
      </c>
      <c r="B29" s="2" t="s">
        <v>230</v>
      </c>
      <c r="C29">
        <f t="shared" si="0"/>
        <v>335</v>
      </c>
      <c r="D29">
        <v>0</v>
      </c>
      <c r="E29">
        <v>0</v>
      </c>
      <c r="F29">
        <v>0</v>
      </c>
      <c r="G29">
        <v>0</v>
      </c>
      <c r="H29">
        <v>13</v>
      </c>
      <c r="I29">
        <v>22</v>
      </c>
      <c r="J29">
        <v>12</v>
      </c>
      <c r="K29">
        <v>21</v>
      </c>
      <c r="L29">
        <v>28</v>
      </c>
      <c r="M29">
        <v>7</v>
      </c>
      <c r="N29">
        <v>8</v>
      </c>
      <c r="O29">
        <v>10</v>
      </c>
      <c r="P29">
        <v>12</v>
      </c>
      <c r="Q29">
        <v>8</v>
      </c>
      <c r="R29">
        <v>10</v>
      </c>
      <c r="S29">
        <v>8</v>
      </c>
      <c r="T29">
        <v>20</v>
      </c>
      <c r="U29">
        <v>31</v>
      </c>
      <c r="V29">
        <v>15</v>
      </c>
      <c r="W29">
        <v>23</v>
      </c>
      <c r="X29">
        <v>17</v>
      </c>
      <c r="Y29">
        <v>34</v>
      </c>
      <c r="Z29">
        <v>8</v>
      </c>
      <c r="AA29">
        <v>28</v>
      </c>
    </row>
    <row r="30" spans="1:27" s="3" customFormat="1" x14ac:dyDescent="0.3">
      <c r="A30" s="3" t="s">
        <v>58</v>
      </c>
      <c r="B30" s="4" t="s">
        <v>231</v>
      </c>
      <c r="C30" s="3">
        <f t="shared" si="0"/>
        <v>247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2</v>
      </c>
      <c r="J30" s="3">
        <v>2</v>
      </c>
      <c r="K30" s="3">
        <v>19</v>
      </c>
      <c r="L30" s="3">
        <v>9</v>
      </c>
      <c r="M30" s="3">
        <v>8</v>
      </c>
      <c r="N30" s="3">
        <v>16</v>
      </c>
      <c r="O30" s="3">
        <v>41</v>
      </c>
      <c r="P30" s="3">
        <v>3</v>
      </c>
      <c r="Q30" s="3">
        <v>4</v>
      </c>
      <c r="R30" s="3">
        <v>16</v>
      </c>
      <c r="S30" s="3">
        <v>28</v>
      </c>
      <c r="T30" s="3">
        <v>2</v>
      </c>
      <c r="U30" s="3">
        <v>5</v>
      </c>
      <c r="V30" s="3">
        <v>14</v>
      </c>
      <c r="W30" s="3">
        <v>25</v>
      </c>
      <c r="X30" s="3">
        <v>2</v>
      </c>
      <c r="Y30" s="3">
        <v>5</v>
      </c>
      <c r="Z30" s="3">
        <v>15</v>
      </c>
      <c r="AA30" s="3">
        <v>31</v>
      </c>
    </row>
    <row r="31" spans="1:27" x14ac:dyDescent="0.3">
      <c r="A31" t="s">
        <v>57</v>
      </c>
      <c r="B31" s="2" t="s">
        <v>226</v>
      </c>
      <c r="C31">
        <f t="shared" si="0"/>
        <v>236</v>
      </c>
      <c r="D31">
        <v>0</v>
      </c>
      <c r="E31">
        <v>0</v>
      </c>
      <c r="F31">
        <v>0</v>
      </c>
      <c r="G31">
        <v>0</v>
      </c>
      <c r="H31">
        <v>60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16</v>
      </c>
      <c r="Q31">
        <v>0</v>
      </c>
      <c r="R31">
        <v>24</v>
      </c>
      <c r="S31">
        <v>0</v>
      </c>
      <c r="T31">
        <v>0</v>
      </c>
      <c r="U31">
        <v>0</v>
      </c>
      <c r="V31">
        <v>0</v>
      </c>
      <c r="W31">
        <v>0</v>
      </c>
      <c r="X31">
        <v>72</v>
      </c>
      <c r="Y31">
        <v>0</v>
      </c>
      <c r="Z31">
        <v>63</v>
      </c>
      <c r="AA31">
        <v>0</v>
      </c>
    </row>
    <row r="32" spans="1:27" x14ac:dyDescent="0.3">
      <c r="A32" t="s">
        <v>61</v>
      </c>
      <c r="B32" s="2" t="s">
        <v>232</v>
      </c>
      <c r="C32">
        <f t="shared" si="0"/>
        <v>174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54</v>
      </c>
      <c r="P32">
        <v>0</v>
      </c>
      <c r="Q32">
        <v>47</v>
      </c>
      <c r="R32">
        <v>0</v>
      </c>
      <c r="S32">
        <v>41</v>
      </c>
      <c r="T32">
        <v>13</v>
      </c>
      <c r="U32">
        <v>0</v>
      </c>
      <c r="V32">
        <v>0</v>
      </c>
      <c r="W32">
        <v>0</v>
      </c>
      <c r="X32">
        <v>6</v>
      </c>
      <c r="Y32">
        <v>0</v>
      </c>
      <c r="Z32">
        <v>13</v>
      </c>
      <c r="AA32">
        <v>0</v>
      </c>
    </row>
    <row r="33" spans="1:27" x14ac:dyDescent="0.3">
      <c r="A33" t="s">
        <v>62</v>
      </c>
      <c r="B33" s="2" t="s">
        <v>217</v>
      </c>
      <c r="C33">
        <f t="shared" si="0"/>
        <v>168</v>
      </c>
      <c r="D33">
        <v>14</v>
      </c>
      <c r="E33">
        <v>51</v>
      </c>
      <c r="F33">
        <v>0</v>
      </c>
      <c r="G33">
        <v>0</v>
      </c>
      <c r="H33">
        <v>77</v>
      </c>
      <c r="I33">
        <v>26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s="3" customFormat="1" x14ac:dyDescent="0.3">
      <c r="A34" s="3" t="s">
        <v>66</v>
      </c>
      <c r="B34" s="4" t="s">
        <v>233</v>
      </c>
      <c r="C34" s="3">
        <f t="shared" ref="C34:C58" si="1">SUM(D34:AA34)</f>
        <v>140</v>
      </c>
      <c r="D34" s="3">
        <v>8</v>
      </c>
      <c r="E34" s="3">
        <v>91</v>
      </c>
      <c r="F34" s="3">
        <v>0</v>
      </c>
      <c r="G34" s="3">
        <v>0</v>
      </c>
      <c r="H34" s="3">
        <v>8</v>
      </c>
      <c r="I34" s="3">
        <v>17</v>
      </c>
      <c r="J34" s="3">
        <v>1</v>
      </c>
      <c r="K34" s="3">
        <v>0</v>
      </c>
      <c r="L34" s="3">
        <v>2</v>
      </c>
      <c r="M34" s="3">
        <v>1</v>
      </c>
      <c r="N34" s="3">
        <v>0</v>
      </c>
      <c r="O34" s="3">
        <v>1</v>
      </c>
      <c r="P34" s="3">
        <v>0</v>
      </c>
      <c r="Q34" s="3">
        <v>0</v>
      </c>
      <c r="R34" s="3">
        <v>1</v>
      </c>
      <c r="S34" s="3">
        <v>0</v>
      </c>
      <c r="T34" s="3">
        <v>0</v>
      </c>
      <c r="U34" s="3">
        <v>6</v>
      </c>
      <c r="V34" s="3">
        <v>0</v>
      </c>
      <c r="W34" s="3">
        <v>0</v>
      </c>
      <c r="X34" s="3">
        <v>0</v>
      </c>
      <c r="Y34" s="3">
        <v>2</v>
      </c>
      <c r="Z34" s="3">
        <v>2</v>
      </c>
      <c r="AA34" s="3">
        <v>0</v>
      </c>
    </row>
    <row r="35" spans="1:27" x14ac:dyDescent="0.3">
      <c r="A35" t="s">
        <v>65</v>
      </c>
      <c r="B35" s="2" t="s">
        <v>216</v>
      </c>
      <c r="C35">
        <f t="shared" si="1"/>
        <v>139</v>
      </c>
      <c r="D35">
        <v>0</v>
      </c>
      <c r="E35">
        <v>4</v>
      </c>
      <c r="F35">
        <v>0</v>
      </c>
      <c r="G35">
        <v>0</v>
      </c>
      <c r="H35">
        <v>2</v>
      </c>
      <c r="I35">
        <v>2</v>
      </c>
      <c r="J35">
        <v>0</v>
      </c>
      <c r="K35">
        <v>0</v>
      </c>
      <c r="L35">
        <v>9</v>
      </c>
      <c r="M35">
        <v>11</v>
      </c>
      <c r="N35">
        <v>14</v>
      </c>
      <c r="O35">
        <v>16</v>
      </c>
      <c r="P35">
        <v>26</v>
      </c>
      <c r="Q35">
        <v>12</v>
      </c>
      <c r="R35">
        <v>10</v>
      </c>
      <c r="S35">
        <v>11</v>
      </c>
      <c r="T35">
        <v>0</v>
      </c>
      <c r="U35">
        <v>9</v>
      </c>
      <c r="V35">
        <v>2</v>
      </c>
      <c r="W35">
        <v>3</v>
      </c>
      <c r="X35">
        <v>1</v>
      </c>
      <c r="Y35">
        <v>3</v>
      </c>
      <c r="Z35">
        <v>0</v>
      </c>
      <c r="AA35">
        <v>4</v>
      </c>
    </row>
    <row r="36" spans="1:27" s="3" customFormat="1" x14ac:dyDescent="0.3">
      <c r="A36" s="3" t="s">
        <v>67</v>
      </c>
      <c r="B36" s="4" t="s">
        <v>234</v>
      </c>
      <c r="C36" s="3">
        <f t="shared" si="1"/>
        <v>138</v>
      </c>
      <c r="D36" s="3">
        <v>0</v>
      </c>
      <c r="E36" s="3">
        <v>29</v>
      </c>
      <c r="F36" s="3">
        <v>14</v>
      </c>
      <c r="G36" s="3">
        <v>1</v>
      </c>
      <c r="H36" s="3">
        <v>8</v>
      </c>
      <c r="I36" s="3">
        <v>39</v>
      </c>
      <c r="J36" s="3">
        <v>1</v>
      </c>
      <c r="K36" s="3">
        <v>0</v>
      </c>
      <c r="L36" s="3">
        <v>0</v>
      </c>
      <c r="M36" s="3">
        <v>0</v>
      </c>
      <c r="N36" s="3">
        <v>2</v>
      </c>
      <c r="O36" s="3">
        <v>0</v>
      </c>
      <c r="P36" s="3">
        <v>0</v>
      </c>
      <c r="Q36" s="3">
        <v>2</v>
      </c>
      <c r="R36" s="3">
        <v>5</v>
      </c>
      <c r="S36" s="3">
        <v>0</v>
      </c>
      <c r="T36" s="3">
        <v>2</v>
      </c>
      <c r="U36" s="3">
        <v>4</v>
      </c>
      <c r="V36" s="3">
        <v>5</v>
      </c>
      <c r="W36" s="3">
        <v>6</v>
      </c>
      <c r="X36" s="3">
        <v>6</v>
      </c>
      <c r="Y36" s="3">
        <v>4</v>
      </c>
      <c r="Z36" s="3">
        <v>6</v>
      </c>
      <c r="AA36" s="3">
        <v>4</v>
      </c>
    </row>
    <row r="37" spans="1:27" x14ac:dyDescent="0.3">
      <c r="A37" t="s">
        <v>70</v>
      </c>
      <c r="B37" s="2" t="s">
        <v>215</v>
      </c>
      <c r="C37">
        <f t="shared" si="1"/>
        <v>118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118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3">
      <c r="A38" t="s">
        <v>69</v>
      </c>
      <c r="B38" s="5" t="s">
        <v>218</v>
      </c>
      <c r="C38">
        <f t="shared" si="1"/>
        <v>117</v>
      </c>
      <c r="D38">
        <v>5</v>
      </c>
      <c r="E38">
        <v>0</v>
      </c>
      <c r="F38">
        <v>0</v>
      </c>
      <c r="G38">
        <v>17</v>
      </c>
      <c r="H38">
        <v>0</v>
      </c>
      <c r="I38">
        <v>34</v>
      </c>
      <c r="J38">
        <v>16</v>
      </c>
      <c r="K38">
        <v>0</v>
      </c>
      <c r="L38">
        <v>0</v>
      </c>
      <c r="M38">
        <v>0</v>
      </c>
      <c r="N38">
        <v>3</v>
      </c>
      <c r="O38">
        <v>3</v>
      </c>
      <c r="P38">
        <v>4</v>
      </c>
      <c r="Q38">
        <v>2</v>
      </c>
      <c r="R38">
        <v>5</v>
      </c>
      <c r="S38">
        <v>6</v>
      </c>
      <c r="T38">
        <v>2</v>
      </c>
      <c r="U38">
        <v>5</v>
      </c>
      <c r="V38">
        <v>6</v>
      </c>
      <c r="W38">
        <v>0</v>
      </c>
      <c r="X38">
        <v>5</v>
      </c>
      <c r="Y38">
        <v>0</v>
      </c>
      <c r="Z38">
        <v>0</v>
      </c>
      <c r="AA38">
        <v>4</v>
      </c>
    </row>
    <row r="39" spans="1:27" s="3" customFormat="1" x14ac:dyDescent="0.3">
      <c r="A39" s="3" t="s">
        <v>72</v>
      </c>
      <c r="B39" s="4" t="s">
        <v>228</v>
      </c>
      <c r="C39" s="3">
        <f t="shared" si="1"/>
        <v>108</v>
      </c>
      <c r="D39" s="3">
        <v>0</v>
      </c>
      <c r="E39" s="3">
        <v>0</v>
      </c>
      <c r="F39" s="3">
        <v>0</v>
      </c>
      <c r="G39" s="3">
        <v>0</v>
      </c>
      <c r="H39" s="3">
        <v>4</v>
      </c>
      <c r="I39" s="3">
        <v>0</v>
      </c>
      <c r="J39" s="3">
        <v>0</v>
      </c>
      <c r="K39" s="3">
        <v>0</v>
      </c>
      <c r="L39" s="3">
        <v>8</v>
      </c>
      <c r="M39" s="3">
        <v>0</v>
      </c>
      <c r="N39" s="3">
        <v>0</v>
      </c>
      <c r="O39" s="3">
        <v>0</v>
      </c>
      <c r="P39" s="3">
        <v>15</v>
      </c>
      <c r="Q39" s="3">
        <v>0</v>
      </c>
      <c r="R39" s="3">
        <v>0</v>
      </c>
      <c r="S39" s="3">
        <v>3</v>
      </c>
      <c r="T39" s="3">
        <v>18</v>
      </c>
      <c r="U39" s="3">
        <v>0</v>
      </c>
      <c r="V39" s="3">
        <v>4</v>
      </c>
      <c r="W39" s="3">
        <v>15</v>
      </c>
      <c r="X39" s="3">
        <v>30</v>
      </c>
      <c r="Y39" s="3">
        <v>2</v>
      </c>
      <c r="Z39" s="3">
        <v>0</v>
      </c>
      <c r="AA39" s="3">
        <v>9</v>
      </c>
    </row>
    <row r="40" spans="1:27" x14ac:dyDescent="0.3">
      <c r="A40" t="s">
        <v>73</v>
      </c>
      <c r="B40" s="5" t="s">
        <v>217</v>
      </c>
      <c r="C40">
        <f t="shared" si="1"/>
        <v>94</v>
      </c>
      <c r="D40">
        <v>0</v>
      </c>
      <c r="E40">
        <v>0</v>
      </c>
      <c r="F40">
        <v>0</v>
      </c>
      <c r="G40">
        <v>0</v>
      </c>
      <c r="H40">
        <v>94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3">
      <c r="A41" t="s">
        <v>77</v>
      </c>
      <c r="B41" s="5" t="s">
        <v>218</v>
      </c>
      <c r="C41">
        <f t="shared" si="1"/>
        <v>73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73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s="3" customFormat="1" x14ac:dyDescent="0.3">
      <c r="A42" s="3" t="s">
        <v>78</v>
      </c>
      <c r="B42" s="4" t="s">
        <v>228</v>
      </c>
      <c r="C42" s="3">
        <f t="shared" si="1"/>
        <v>71</v>
      </c>
      <c r="D42" s="3">
        <v>0</v>
      </c>
      <c r="E42" s="3">
        <v>45</v>
      </c>
      <c r="F42" s="3">
        <v>5</v>
      </c>
      <c r="G42" s="3">
        <v>0</v>
      </c>
      <c r="H42" s="3">
        <v>0</v>
      </c>
      <c r="I42" s="3">
        <v>19</v>
      </c>
      <c r="J42" s="3">
        <v>2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 x14ac:dyDescent="0.3">
      <c r="A43" t="s">
        <v>79</v>
      </c>
      <c r="B43" s="5" t="s">
        <v>226</v>
      </c>
      <c r="C43">
        <f t="shared" si="1"/>
        <v>65</v>
      </c>
      <c r="D43">
        <v>0</v>
      </c>
      <c r="E43">
        <v>0</v>
      </c>
      <c r="F43">
        <v>0</v>
      </c>
      <c r="G43">
        <v>0</v>
      </c>
      <c r="H43">
        <v>41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14</v>
      </c>
      <c r="AA43">
        <v>0</v>
      </c>
    </row>
    <row r="44" spans="1:27" x14ac:dyDescent="0.3">
      <c r="A44" t="s">
        <v>81</v>
      </c>
      <c r="B44" s="5" t="s">
        <v>226</v>
      </c>
      <c r="C44">
        <f t="shared" si="1"/>
        <v>63</v>
      </c>
      <c r="D44">
        <v>0</v>
      </c>
      <c r="E44">
        <v>0</v>
      </c>
      <c r="F44">
        <v>0</v>
      </c>
      <c r="G44">
        <v>0</v>
      </c>
      <c r="H44">
        <v>13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3</v>
      </c>
      <c r="Q44">
        <v>0</v>
      </c>
      <c r="R44">
        <v>6</v>
      </c>
      <c r="S44">
        <v>0</v>
      </c>
      <c r="T44">
        <v>0</v>
      </c>
      <c r="U44">
        <v>0</v>
      </c>
      <c r="V44">
        <v>0</v>
      </c>
      <c r="W44">
        <v>0</v>
      </c>
      <c r="X44">
        <v>23</v>
      </c>
      <c r="Y44">
        <v>0</v>
      </c>
      <c r="Z44">
        <v>17</v>
      </c>
      <c r="AA44">
        <v>0</v>
      </c>
    </row>
    <row r="45" spans="1:27" s="3" customFormat="1" x14ac:dyDescent="0.3">
      <c r="A45" s="3" t="s">
        <v>82</v>
      </c>
      <c r="B45" s="4" t="s">
        <v>228</v>
      </c>
      <c r="C45" s="3">
        <f t="shared" si="1"/>
        <v>52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6</v>
      </c>
      <c r="L45" s="3">
        <v>0</v>
      </c>
      <c r="M45" s="3">
        <v>2</v>
      </c>
      <c r="N45" s="3">
        <v>0</v>
      </c>
      <c r="O45" s="3">
        <v>0</v>
      </c>
      <c r="P45" s="3">
        <v>3</v>
      </c>
      <c r="Q45" s="3">
        <v>6</v>
      </c>
      <c r="R45" s="3">
        <v>5</v>
      </c>
      <c r="S45" s="3">
        <v>2</v>
      </c>
      <c r="T45" s="3">
        <v>4</v>
      </c>
      <c r="U45" s="3">
        <v>6</v>
      </c>
      <c r="V45" s="3">
        <v>0</v>
      </c>
      <c r="W45" s="3">
        <v>7</v>
      </c>
      <c r="X45" s="3">
        <v>7</v>
      </c>
      <c r="Y45" s="3">
        <v>0</v>
      </c>
      <c r="Z45" s="3">
        <v>4</v>
      </c>
      <c r="AA45" s="3">
        <v>0</v>
      </c>
    </row>
    <row r="46" spans="1:27" x14ac:dyDescent="0.3">
      <c r="A46" t="s">
        <v>83</v>
      </c>
      <c r="B46" s="5" t="s">
        <v>226</v>
      </c>
      <c r="C46">
        <f t="shared" si="1"/>
        <v>45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3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14</v>
      </c>
      <c r="S46">
        <v>0</v>
      </c>
      <c r="T46">
        <v>0</v>
      </c>
      <c r="U46">
        <v>0</v>
      </c>
      <c r="V46">
        <v>0</v>
      </c>
      <c r="W46">
        <v>0</v>
      </c>
      <c r="X46">
        <v>28</v>
      </c>
      <c r="Y46">
        <v>0</v>
      </c>
      <c r="Z46">
        <v>0</v>
      </c>
      <c r="AA46">
        <v>0</v>
      </c>
    </row>
    <row r="47" spans="1:27" x14ac:dyDescent="0.3">
      <c r="A47" t="s">
        <v>85</v>
      </c>
      <c r="B47" s="5" t="s">
        <v>218</v>
      </c>
      <c r="C47">
        <f t="shared" si="1"/>
        <v>40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3</v>
      </c>
      <c r="N47">
        <v>0</v>
      </c>
      <c r="O47">
        <v>2</v>
      </c>
      <c r="P47">
        <v>1</v>
      </c>
      <c r="Q47">
        <v>2</v>
      </c>
      <c r="R47">
        <v>3</v>
      </c>
      <c r="S47">
        <v>4</v>
      </c>
      <c r="T47">
        <v>0</v>
      </c>
      <c r="U47">
        <v>6</v>
      </c>
      <c r="V47">
        <v>4</v>
      </c>
      <c r="W47">
        <v>7</v>
      </c>
      <c r="X47">
        <v>0</v>
      </c>
      <c r="Y47">
        <v>1</v>
      </c>
      <c r="Z47">
        <v>3</v>
      </c>
      <c r="AA47">
        <v>4</v>
      </c>
    </row>
    <row r="48" spans="1:27" x14ac:dyDescent="0.3">
      <c r="A48" t="s">
        <v>86</v>
      </c>
      <c r="B48" s="5" t="s">
        <v>221</v>
      </c>
      <c r="C48">
        <f t="shared" si="1"/>
        <v>39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4</v>
      </c>
      <c r="K48">
        <v>17</v>
      </c>
      <c r="L48">
        <v>4</v>
      </c>
      <c r="M48">
        <v>0</v>
      </c>
      <c r="N48">
        <v>1</v>
      </c>
      <c r="O48">
        <v>0</v>
      </c>
      <c r="P48">
        <v>2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3</v>
      </c>
      <c r="X48">
        <v>3</v>
      </c>
      <c r="Y48">
        <v>0</v>
      </c>
      <c r="Z48">
        <v>4</v>
      </c>
      <c r="AA48">
        <v>0</v>
      </c>
    </row>
    <row r="49" spans="1:27" x14ac:dyDescent="0.3">
      <c r="A49" t="s">
        <v>89</v>
      </c>
      <c r="B49" s="5" t="s">
        <v>217</v>
      </c>
      <c r="C49">
        <f t="shared" si="1"/>
        <v>35</v>
      </c>
      <c r="D49">
        <v>35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3">
      <c r="A50" t="s">
        <v>90</v>
      </c>
      <c r="B50" s="5" t="s">
        <v>218</v>
      </c>
      <c r="C50">
        <f t="shared" si="1"/>
        <v>35</v>
      </c>
      <c r="D50">
        <v>0</v>
      </c>
      <c r="E50">
        <v>35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s="3" customFormat="1" x14ac:dyDescent="0.3">
      <c r="A51" s="3" t="s">
        <v>94</v>
      </c>
      <c r="B51" s="4" t="s">
        <v>228</v>
      </c>
      <c r="C51" s="3">
        <f t="shared" si="1"/>
        <v>29</v>
      </c>
      <c r="D51" s="3">
        <v>6</v>
      </c>
      <c r="E51" s="3">
        <v>15</v>
      </c>
      <c r="F51" s="3">
        <v>0</v>
      </c>
      <c r="G51" s="3">
        <v>0</v>
      </c>
      <c r="H51" s="3">
        <v>4</v>
      </c>
      <c r="I51" s="3">
        <v>3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1</v>
      </c>
      <c r="Z51" s="3">
        <v>0</v>
      </c>
      <c r="AA51" s="3">
        <v>0</v>
      </c>
    </row>
    <row r="52" spans="1:27" x14ac:dyDescent="0.3">
      <c r="A52" t="s">
        <v>95</v>
      </c>
      <c r="B52" s="5" t="s">
        <v>218</v>
      </c>
      <c r="C52">
        <f t="shared" si="1"/>
        <v>27</v>
      </c>
      <c r="D52">
        <v>0</v>
      </c>
      <c r="E52">
        <v>0</v>
      </c>
      <c r="F52">
        <v>0</v>
      </c>
      <c r="G52">
        <v>0</v>
      </c>
      <c r="H52">
        <v>0</v>
      </c>
      <c r="I52">
        <v>27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3">
      <c r="A53" t="s">
        <v>96</v>
      </c>
      <c r="B53" s="5" t="s">
        <v>216</v>
      </c>
      <c r="C53">
        <f t="shared" si="1"/>
        <v>26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26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3">
      <c r="A54" t="s">
        <v>97</v>
      </c>
      <c r="B54" s="5" t="s">
        <v>217</v>
      </c>
      <c r="C54">
        <f t="shared" si="1"/>
        <v>26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26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3">
      <c r="A55" t="s">
        <v>98</v>
      </c>
      <c r="B55" s="5" t="s">
        <v>222</v>
      </c>
      <c r="C55">
        <f t="shared" si="1"/>
        <v>25</v>
      </c>
      <c r="D55">
        <v>4</v>
      </c>
      <c r="E55">
        <v>0</v>
      </c>
      <c r="F55">
        <v>0</v>
      </c>
      <c r="G55">
        <v>16</v>
      </c>
      <c r="H55">
        <v>3</v>
      </c>
      <c r="I55">
        <v>0</v>
      </c>
      <c r="J55">
        <v>0</v>
      </c>
      <c r="K55">
        <v>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3">
      <c r="A56" t="s">
        <v>102</v>
      </c>
      <c r="B56" s="5" t="s">
        <v>218</v>
      </c>
      <c r="C56">
        <f t="shared" si="1"/>
        <v>21</v>
      </c>
      <c r="D56">
        <v>0</v>
      </c>
      <c r="E56">
        <v>2</v>
      </c>
      <c r="F56">
        <v>0</v>
      </c>
      <c r="G56">
        <v>0</v>
      </c>
      <c r="H56">
        <v>0</v>
      </c>
      <c r="I56">
        <v>4</v>
      </c>
      <c r="J56">
        <v>0</v>
      </c>
      <c r="K56">
        <v>11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3</v>
      </c>
      <c r="X56">
        <v>0</v>
      </c>
      <c r="Y56">
        <v>0</v>
      </c>
      <c r="Z56">
        <v>1</v>
      </c>
      <c r="AA56">
        <v>0</v>
      </c>
    </row>
    <row r="57" spans="1:27" s="3" customFormat="1" x14ac:dyDescent="0.3">
      <c r="A57" s="3" t="s">
        <v>104</v>
      </c>
      <c r="B57" s="4" t="s">
        <v>228</v>
      </c>
      <c r="C57" s="3">
        <f t="shared" si="1"/>
        <v>12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3</v>
      </c>
      <c r="J57" s="3">
        <v>0</v>
      </c>
      <c r="K57" s="3">
        <v>0</v>
      </c>
      <c r="L57" s="3">
        <v>0</v>
      </c>
      <c r="M57" s="3">
        <v>0</v>
      </c>
      <c r="N57" s="3">
        <v>1</v>
      </c>
      <c r="O57" s="3">
        <v>2</v>
      </c>
      <c r="P57" s="3">
        <v>0</v>
      </c>
      <c r="Q57" s="3">
        <v>0</v>
      </c>
      <c r="R57" s="3">
        <v>1</v>
      </c>
      <c r="S57" s="3">
        <v>1</v>
      </c>
      <c r="T57" s="3">
        <v>1</v>
      </c>
      <c r="U57" s="3">
        <v>0</v>
      </c>
      <c r="V57" s="3">
        <v>0</v>
      </c>
      <c r="W57" s="3">
        <v>0</v>
      </c>
      <c r="X57" s="3">
        <v>1</v>
      </c>
      <c r="Y57" s="3">
        <v>0</v>
      </c>
      <c r="Z57" s="3">
        <v>0</v>
      </c>
      <c r="AA57" s="3">
        <v>2</v>
      </c>
    </row>
    <row r="58" spans="1:27" s="3" customFormat="1" x14ac:dyDescent="0.3">
      <c r="A58" s="3" t="s">
        <v>108</v>
      </c>
      <c r="B58" s="4" t="s">
        <v>228</v>
      </c>
      <c r="C58" s="3">
        <f t="shared" si="1"/>
        <v>11</v>
      </c>
      <c r="D58" s="3">
        <v>0</v>
      </c>
      <c r="E58" s="3">
        <v>11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</sheetData>
  <sortState xmlns:xlrd2="http://schemas.microsoft.com/office/spreadsheetml/2017/richdata2" ref="A2:AA159">
    <sortCondition descending="1" ref="C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239"/>
  <sheetViews>
    <sheetView zoomScaleNormal="100" workbookViewId="0">
      <selection activeCell="H266" sqref="H266"/>
    </sheetView>
  </sheetViews>
  <sheetFormatPr defaultRowHeight="14.4" x14ac:dyDescent="0.3"/>
  <cols>
    <col min="1" max="1" width="68.44140625" customWidth="1"/>
    <col min="2" max="2" width="41.6640625" customWidth="1"/>
    <col min="3" max="3" width="20.6640625" customWidth="1"/>
    <col min="4" max="4" width="18.5546875" customWidth="1"/>
    <col min="6" max="6" width="19.33203125" customWidth="1"/>
    <col min="7" max="7" width="12.33203125" customWidth="1"/>
    <col min="8" max="8" width="20.44140625" customWidth="1"/>
  </cols>
  <sheetData>
    <row r="1" spans="1:58" x14ac:dyDescent="0.3">
      <c r="C1" s="11" t="s">
        <v>235</v>
      </c>
      <c r="D1" s="11"/>
      <c r="E1" s="11"/>
      <c r="F1" s="11"/>
      <c r="G1" s="11"/>
      <c r="H1" s="11"/>
      <c r="I1" s="11"/>
      <c r="J1" s="11" t="s">
        <v>236</v>
      </c>
      <c r="K1" s="11"/>
      <c r="L1" s="11"/>
      <c r="M1" s="11"/>
      <c r="N1" s="11"/>
      <c r="O1" s="11"/>
      <c r="P1" s="11"/>
      <c r="Q1" s="11" t="s">
        <v>237</v>
      </c>
      <c r="R1" s="11"/>
      <c r="S1" s="11"/>
      <c r="T1" s="11"/>
      <c r="U1" s="11"/>
      <c r="V1" s="11"/>
      <c r="W1" s="11"/>
      <c r="X1" s="11" t="s">
        <v>238</v>
      </c>
      <c r="Y1" s="11"/>
      <c r="Z1" s="11"/>
      <c r="AA1" s="11"/>
      <c r="AB1" s="11"/>
      <c r="AC1" s="11"/>
      <c r="AD1" s="11"/>
      <c r="AE1" s="11" t="s">
        <v>239</v>
      </c>
      <c r="AF1" s="11"/>
      <c r="AG1" s="11"/>
      <c r="AH1" s="11"/>
      <c r="AI1" s="11"/>
      <c r="AJ1" s="11"/>
      <c r="AK1" s="11"/>
      <c r="AL1" s="11" t="s">
        <v>240</v>
      </c>
      <c r="AM1" s="11"/>
      <c r="AN1" s="11"/>
      <c r="AO1" s="11"/>
      <c r="AP1" s="11"/>
      <c r="AQ1" s="11"/>
      <c r="AR1" s="11"/>
      <c r="AS1" s="11" t="s">
        <v>241</v>
      </c>
      <c r="AT1" s="11"/>
      <c r="AU1" s="11"/>
      <c r="AV1" s="11"/>
      <c r="AW1" s="11"/>
      <c r="AX1" s="11"/>
      <c r="AY1" s="11"/>
      <c r="AZ1" s="11" t="s">
        <v>242</v>
      </c>
      <c r="BA1" s="11"/>
      <c r="BB1" s="11"/>
      <c r="BC1" s="11"/>
      <c r="BD1" s="11"/>
      <c r="BE1" s="11"/>
      <c r="BF1" s="11"/>
    </row>
    <row r="2" spans="1:58" s="1" customFormat="1" x14ac:dyDescent="0.3">
      <c r="A2" s="1" t="s">
        <v>208</v>
      </c>
      <c r="B2" s="1" t="s">
        <v>209</v>
      </c>
      <c r="C2" s="1" t="s">
        <v>261</v>
      </c>
      <c r="D2" s="1" t="s">
        <v>267</v>
      </c>
      <c r="E2" s="1" t="s">
        <v>262</v>
      </c>
      <c r="F2" s="1" t="s">
        <v>267</v>
      </c>
      <c r="G2" s="1" t="s">
        <v>263</v>
      </c>
      <c r="H2" s="1" t="s">
        <v>267</v>
      </c>
      <c r="I2" s="1" t="s">
        <v>243</v>
      </c>
      <c r="J2" s="1" t="s">
        <v>176</v>
      </c>
      <c r="L2" s="1" t="s">
        <v>160</v>
      </c>
      <c r="N2" s="1" t="s">
        <v>192</v>
      </c>
      <c r="P2" s="1" t="s">
        <v>243</v>
      </c>
      <c r="Q2" s="1" t="s">
        <v>178</v>
      </c>
      <c r="S2" s="1" t="s">
        <v>162</v>
      </c>
      <c r="U2" s="1" t="s">
        <v>194</v>
      </c>
      <c r="W2" s="1" t="s">
        <v>243</v>
      </c>
      <c r="X2" s="1" t="s">
        <v>180</v>
      </c>
      <c r="Z2" s="1" t="s">
        <v>164</v>
      </c>
      <c r="AB2" s="1" t="s">
        <v>196</v>
      </c>
      <c r="AD2" s="1" t="s">
        <v>243</v>
      </c>
      <c r="AE2" s="1" t="s">
        <v>182</v>
      </c>
      <c r="AG2" s="1" t="s">
        <v>166</v>
      </c>
      <c r="AI2" s="1" t="s">
        <v>198</v>
      </c>
      <c r="AK2" s="1" t="s">
        <v>243</v>
      </c>
      <c r="AL2" s="1" t="s">
        <v>184</v>
      </c>
      <c r="AN2" s="1" t="s">
        <v>168</v>
      </c>
      <c r="AP2" s="1" t="s">
        <v>200</v>
      </c>
      <c r="AR2" s="1" t="s">
        <v>243</v>
      </c>
      <c r="AS2" s="1" t="s">
        <v>186</v>
      </c>
      <c r="AU2" s="1" t="s">
        <v>170</v>
      </c>
      <c r="AW2" s="1" t="s">
        <v>202</v>
      </c>
      <c r="AY2" s="1" t="s">
        <v>243</v>
      </c>
      <c r="AZ2" s="1" t="s">
        <v>188</v>
      </c>
      <c r="BB2" s="1" t="s">
        <v>172</v>
      </c>
      <c r="BD2" s="1" t="s">
        <v>204</v>
      </c>
      <c r="BF2" s="1" t="s">
        <v>243</v>
      </c>
    </row>
    <row r="3" spans="1:58" x14ac:dyDescent="0.3">
      <c r="A3" t="s">
        <v>61</v>
      </c>
      <c r="B3" s="2" t="s">
        <v>210</v>
      </c>
      <c r="C3">
        <v>523414</v>
      </c>
      <c r="D3" s="7">
        <f>C19*I3/100</f>
        <v>6988.31</v>
      </c>
      <c r="E3" s="8">
        <v>14333</v>
      </c>
      <c r="F3" s="8">
        <f>(E19*I3/100)</f>
        <v>1589.42</v>
      </c>
      <c r="G3" s="9">
        <v>1186</v>
      </c>
      <c r="H3" s="9">
        <f>G19*I3/100</f>
        <v>1780.57</v>
      </c>
      <c r="I3">
        <v>1</v>
      </c>
      <c r="J3">
        <v>20189</v>
      </c>
      <c r="K3" s="7">
        <f>J19*P3/100</f>
        <v>5258.88</v>
      </c>
      <c r="L3" s="8">
        <v>10773</v>
      </c>
      <c r="M3" s="8">
        <f>(L19*P3/100)</f>
        <v>1252.77</v>
      </c>
      <c r="N3" s="9">
        <v>1516</v>
      </c>
      <c r="O3" s="9">
        <f>N19*P3/100</f>
        <v>1654.33</v>
      </c>
      <c r="P3">
        <v>1</v>
      </c>
      <c r="Q3">
        <v>104405</v>
      </c>
      <c r="R3" s="7">
        <f>Q19*W3/100</f>
        <v>5241.93</v>
      </c>
      <c r="S3" s="8">
        <v>8906</v>
      </c>
      <c r="T3" s="8">
        <f>(S19*W3/100)</f>
        <v>1971.61</v>
      </c>
      <c r="U3" s="9">
        <v>653</v>
      </c>
      <c r="V3" s="9">
        <f>U19*W3/100</f>
        <v>1309.28</v>
      </c>
      <c r="W3">
        <v>1</v>
      </c>
      <c r="X3">
        <v>11105</v>
      </c>
      <c r="Y3" s="7">
        <f>X19*AD3/100</f>
        <v>4184.68</v>
      </c>
      <c r="Z3" s="8">
        <v>12028</v>
      </c>
      <c r="AA3" s="8">
        <f>(Z19*AD3/100)</f>
        <v>1587.16</v>
      </c>
      <c r="AB3" s="9">
        <v>1204</v>
      </c>
      <c r="AC3" s="9">
        <f>AB19*AD3/100</f>
        <v>1629.85</v>
      </c>
      <c r="AD3">
        <v>1</v>
      </c>
      <c r="AE3">
        <v>60423</v>
      </c>
      <c r="AF3" s="7">
        <f>AE19*AK3/101</f>
        <v>4972.6336633663368</v>
      </c>
      <c r="AG3" s="8">
        <v>13370</v>
      </c>
      <c r="AH3" s="8">
        <f>(AG19*AK3/101)</f>
        <v>1701.4653465346535</v>
      </c>
      <c r="AI3" s="9">
        <v>1082</v>
      </c>
      <c r="AJ3" s="9">
        <f>AI19*AK3/101</f>
        <v>1944.7128712871288</v>
      </c>
      <c r="AK3">
        <v>1</v>
      </c>
      <c r="AL3">
        <v>2567</v>
      </c>
      <c r="AM3" s="7">
        <f>AL19*AR3/100</f>
        <v>5223.5200000000004</v>
      </c>
      <c r="AN3" s="8">
        <v>11426</v>
      </c>
      <c r="AO3" s="8">
        <f>(AN19*AR3/100)</f>
        <v>1228.8499999999999</v>
      </c>
      <c r="AP3" s="9">
        <v>1348</v>
      </c>
      <c r="AQ3" s="9">
        <f>AP19*AR3/100</f>
        <v>1681.88</v>
      </c>
      <c r="AR3">
        <v>1</v>
      </c>
      <c r="AS3">
        <v>2107</v>
      </c>
      <c r="AT3" s="7">
        <f>AS19*AY3/101</f>
        <v>5337.287128712871</v>
      </c>
      <c r="AU3" s="8">
        <v>15264</v>
      </c>
      <c r="AV3" s="8">
        <f>(AU19*AY3/101)</f>
        <v>1990.2178217821781</v>
      </c>
      <c r="AW3" s="9">
        <v>1065</v>
      </c>
      <c r="AX3" s="9">
        <f>AW19*AY3/101</f>
        <v>1544.920792079208</v>
      </c>
      <c r="AY3">
        <v>1</v>
      </c>
      <c r="AZ3">
        <v>138424</v>
      </c>
      <c r="BA3" s="7">
        <f>AZ19*BF3/100</f>
        <v>5941.58</v>
      </c>
      <c r="BB3" s="8">
        <v>8597</v>
      </c>
      <c r="BC3" s="8">
        <f>(BB19*BF3/100)</f>
        <v>1511.42</v>
      </c>
      <c r="BD3" s="9">
        <v>1947</v>
      </c>
      <c r="BE3" s="9">
        <f>BD19*BF3/100</f>
        <v>1943.65</v>
      </c>
      <c r="BF3">
        <v>1</v>
      </c>
    </row>
    <row r="4" spans="1:58" x14ac:dyDescent="0.3">
      <c r="A4" t="s">
        <v>49</v>
      </c>
      <c r="B4" s="2" t="s">
        <v>220</v>
      </c>
      <c r="C4">
        <v>133750</v>
      </c>
      <c r="D4" s="7">
        <f>C19*I4/100</f>
        <v>69883.100000000006</v>
      </c>
      <c r="E4" s="8">
        <v>31293</v>
      </c>
      <c r="F4" s="8">
        <f>E19*I4/100</f>
        <v>15894.2</v>
      </c>
      <c r="G4" s="9">
        <v>18397</v>
      </c>
      <c r="H4" s="9">
        <f>G19*I4/100</f>
        <v>17805.7</v>
      </c>
      <c r="I4">
        <v>10</v>
      </c>
      <c r="J4">
        <v>472156</v>
      </c>
      <c r="K4" s="7">
        <f>J19*P4/100</f>
        <v>131472</v>
      </c>
      <c r="L4" s="8">
        <v>66372</v>
      </c>
      <c r="M4" s="8">
        <f>L19*P4/100</f>
        <v>31319.25</v>
      </c>
      <c r="N4" s="9">
        <v>60543</v>
      </c>
      <c r="O4" s="9">
        <f>N19*P4/100</f>
        <v>41358.25</v>
      </c>
      <c r="P4">
        <v>25</v>
      </c>
      <c r="Q4">
        <v>360755</v>
      </c>
      <c r="R4" s="7">
        <f>Q19*W4/100</f>
        <v>262096.5</v>
      </c>
      <c r="S4" s="8">
        <v>113008</v>
      </c>
      <c r="T4" s="8">
        <f>S19*W4/100</f>
        <v>98580.5</v>
      </c>
      <c r="U4" s="9">
        <v>66758</v>
      </c>
      <c r="V4" s="9">
        <f>U19*W4/100</f>
        <v>65464</v>
      </c>
      <c r="W4">
        <v>50</v>
      </c>
      <c r="X4">
        <v>110447</v>
      </c>
      <c r="Y4" s="7">
        <f>X19*AD4/100</f>
        <v>20923.400000000001</v>
      </c>
      <c r="Z4" s="8">
        <v>10981</v>
      </c>
      <c r="AA4" s="8">
        <f>Z19*AD4/100</f>
        <v>7935.8</v>
      </c>
      <c r="AB4" s="9">
        <v>9894</v>
      </c>
      <c r="AC4" s="9">
        <f>AB19*AD4/100</f>
        <v>8149.25</v>
      </c>
      <c r="AD4">
        <v>5</v>
      </c>
      <c r="AE4">
        <v>352027</v>
      </c>
      <c r="AF4" s="7">
        <f>AE19*AK4/101</f>
        <v>49726.33663366337</v>
      </c>
      <c r="AG4" s="8">
        <v>32116</v>
      </c>
      <c r="AH4" s="8">
        <f>AG19*AK4/101</f>
        <v>17014.653465346535</v>
      </c>
      <c r="AI4" s="9">
        <v>18671</v>
      </c>
      <c r="AJ4" s="9">
        <f>AI19*AK4/101</f>
        <v>19447.128712871287</v>
      </c>
      <c r="AK4">
        <v>10</v>
      </c>
      <c r="AL4">
        <v>470631</v>
      </c>
      <c r="AM4" s="7">
        <f>AL19*AR4/100</f>
        <v>130588</v>
      </c>
      <c r="AN4" s="8">
        <v>65016</v>
      </c>
      <c r="AO4" s="8">
        <f>AN19*AR4/100</f>
        <v>30721.25</v>
      </c>
      <c r="AP4" s="9">
        <v>60770</v>
      </c>
      <c r="AQ4" s="9">
        <f>AP19*AR4/100</f>
        <v>42047</v>
      </c>
      <c r="AR4">
        <v>25</v>
      </c>
      <c r="AS4">
        <v>488871</v>
      </c>
      <c r="AT4" s="7">
        <f>AS19*AY4/101</f>
        <v>266864.35643564357</v>
      </c>
      <c r="AU4" s="8">
        <v>108246</v>
      </c>
      <c r="AV4" s="8">
        <f>AU19*AY4/101</f>
        <v>99510.891089108918</v>
      </c>
      <c r="AW4" s="9">
        <v>77726</v>
      </c>
      <c r="AX4" s="9">
        <f>AW19*AY4/101</f>
        <v>77246.039603960395</v>
      </c>
      <c r="AY4">
        <v>50</v>
      </c>
      <c r="AZ4">
        <v>225881</v>
      </c>
      <c r="BA4" s="7">
        <f>AZ19*BF4/100</f>
        <v>29707.9</v>
      </c>
      <c r="BB4" s="8">
        <v>10148</v>
      </c>
      <c r="BC4" s="8">
        <f>BB19*BF4/100</f>
        <v>7557.1</v>
      </c>
      <c r="BD4" s="9">
        <v>10364</v>
      </c>
      <c r="BE4" s="9">
        <f>BD19*BF4/100</f>
        <v>9718.25</v>
      </c>
      <c r="BF4">
        <v>5</v>
      </c>
    </row>
    <row r="5" spans="1:58" x14ac:dyDescent="0.3">
      <c r="A5" t="s">
        <v>51</v>
      </c>
      <c r="B5" s="2" t="s">
        <v>212</v>
      </c>
      <c r="C5">
        <v>6714</v>
      </c>
      <c r="D5" s="7">
        <f>C19*I5/100</f>
        <v>251579.16</v>
      </c>
      <c r="E5" s="8">
        <v>70708</v>
      </c>
      <c r="F5" s="8">
        <f>E19*I5/100</f>
        <v>57219.12</v>
      </c>
      <c r="G5" s="9">
        <v>81861</v>
      </c>
      <c r="H5" s="9">
        <f>G19*I5/100</f>
        <v>64100.52</v>
      </c>
      <c r="I5">
        <v>36</v>
      </c>
      <c r="J5">
        <v>444</v>
      </c>
      <c r="K5" s="7">
        <f>J19*P5/100</f>
        <v>26294.400000000001</v>
      </c>
      <c r="L5" s="8">
        <v>7458</v>
      </c>
      <c r="M5" s="8">
        <f>L19*P5/100</f>
        <v>6263.85</v>
      </c>
      <c r="N5" s="9">
        <v>13763</v>
      </c>
      <c r="O5" s="9">
        <f>N19*P5/100</f>
        <v>8271.65</v>
      </c>
      <c r="P5">
        <v>5</v>
      </c>
      <c r="Q5">
        <v>2204</v>
      </c>
      <c r="R5" s="7">
        <f>Q19*W5/100</f>
        <v>31451.58</v>
      </c>
      <c r="S5" s="8">
        <v>7740</v>
      </c>
      <c r="T5" s="8">
        <f>S19*W5/100</f>
        <v>11829.66</v>
      </c>
      <c r="U5" s="9">
        <v>11063</v>
      </c>
      <c r="V5" s="9">
        <f>U19*W5/100</f>
        <v>7855.68</v>
      </c>
      <c r="W5">
        <v>6</v>
      </c>
      <c r="X5">
        <v>19030</v>
      </c>
      <c r="Y5" s="7">
        <f>X19*AD5/100</f>
        <v>50216.160000000003</v>
      </c>
      <c r="Z5" s="8">
        <v>16840</v>
      </c>
      <c r="AA5" s="8">
        <f>Z19*AD5/100</f>
        <v>19045.919999999998</v>
      </c>
      <c r="AB5" s="9">
        <v>35269</v>
      </c>
      <c r="AC5" s="9">
        <f>AB19*AD5/100</f>
        <v>19558.2</v>
      </c>
      <c r="AD5">
        <v>12</v>
      </c>
      <c r="AE5">
        <v>17209</v>
      </c>
      <c r="AF5" s="7">
        <f>AE19*AK5/101</f>
        <v>179014.81188118813</v>
      </c>
      <c r="AG5" s="8">
        <v>82201</v>
      </c>
      <c r="AH5" s="8">
        <f>AG19*AK5/101</f>
        <v>61252.752475247522</v>
      </c>
      <c r="AI5" s="9">
        <v>96013</v>
      </c>
      <c r="AJ5" s="9">
        <f>AI19*AK5/101</f>
        <v>70009.663366336637</v>
      </c>
      <c r="AK5">
        <v>36</v>
      </c>
      <c r="AL5">
        <v>1967</v>
      </c>
      <c r="AM5" s="7">
        <f>AL19*AR5/100</f>
        <v>20894.080000000002</v>
      </c>
      <c r="AN5" s="8">
        <v>6047</v>
      </c>
      <c r="AO5" s="8">
        <f>AN19*AR5/100</f>
        <v>4915.3999999999996</v>
      </c>
      <c r="AP5" s="9">
        <v>12121</v>
      </c>
      <c r="AQ5" s="9">
        <f>AP19*AR5/100</f>
        <v>6727.52</v>
      </c>
      <c r="AR5">
        <v>4</v>
      </c>
      <c r="AS5">
        <v>3583</v>
      </c>
      <c r="AT5" s="7">
        <f>AS19*AY5/101</f>
        <v>48035.584158415841</v>
      </c>
      <c r="AU5" s="8">
        <v>11312</v>
      </c>
      <c r="AV5" s="8">
        <f>AU19*AY5/101</f>
        <v>17911.960396039605</v>
      </c>
      <c r="AW5" s="9">
        <v>18157</v>
      </c>
      <c r="AX5" s="9">
        <f>AW19*AY5/101</f>
        <v>13904.287128712871</v>
      </c>
      <c r="AY5">
        <v>9</v>
      </c>
      <c r="AZ5">
        <v>4757</v>
      </c>
      <c r="BA5" s="7">
        <f>AZ19*BF5/100</f>
        <v>118831.6</v>
      </c>
      <c r="BB5" s="8">
        <v>25940</v>
      </c>
      <c r="BC5" s="8">
        <f>BB19*BF5/100</f>
        <v>30228.400000000001</v>
      </c>
      <c r="BD5" s="9">
        <v>59831</v>
      </c>
      <c r="BE5" s="9">
        <f>BD19*BF5/100</f>
        <v>38873</v>
      </c>
      <c r="BF5">
        <v>20</v>
      </c>
    </row>
    <row r="6" spans="1:58" x14ac:dyDescent="0.3">
      <c r="A6" t="s">
        <v>20</v>
      </c>
      <c r="B6" s="2" t="s">
        <v>218</v>
      </c>
      <c r="C6">
        <v>11734</v>
      </c>
      <c r="D6" s="7">
        <f>C19*I6/100</f>
        <v>6988.31</v>
      </c>
      <c r="E6" s="8">
        <v>940</v>
      </c>
      <c r="F6" s="8">
        <f>E19*I6/100</f>
        <v>1589.42</v>
      </c>
      <c r="G6" s="9">
        <v>868</v>
      </c>
      <c r="H6" s="9">
        <f>G19*I6/100</f>
        <v>1780.57</v>
      </c>
      <c r="I6">
        <v>1</v>
      </c>
      <c r="J6">
        <v>1146</v>
      </c>
      <c r="K6" s="7">
        <f>J19*P6/100</f>
        <v>5258.88</v>
      </c>
      <c r="L6" s="8">
        <v>844</v>
      </c>
      <c r="M6" s="8">
        <f>L19*P6/100</f>
        <v>1252.77</v>
      </c>
      <c r="N6" s="9">
        <v>1091</v>
      </c>
      <c r="O6" s="9">
        <f>N19*P6/100</f>
        <v>1654.33</v>
      </c>
      <c r="P6">
        <v>1</v>
      </c>
      <c r="Q6">
        <v>7493</v>
      </c>
      <c r="R6" s="7">
        <f>Q19*W6/100</f>
        <v>5241.93</v>
      </c>
      <c r="S6" s="8">
        <v>585</v>
      </c>
      <c r="T6" s="8">
        <f>S19*W6/100</f>
        <v>1971.61</v>
      </c>
      <c r="U6" s="9">
        <v>583</v>
      </c>
      <c r="V6" s="9">
        <f>U19*W6/100</f>
        <v>1309.28</v>
      </c>
      <c r="W6">
        <v>1</v>
      </c>
      <c r="X6">
        <v>10174</v>
      </c>
      <c r="Y6" s="7">
        <f>X19*AD6/100</f>
        <v>4184.68</v>
      </c>
      <c r="Z6" s="8">
        <v>652</v>
      </c>
      <c r="AA6" s="8">
        <f>Z19*AD6/100</f>
        <v>1587.16</v>
      </c>
      <c r="AB6" s="9">
        <v>1023</v>
      </c>
      <c r="AC6" s="9">
        <f>AB19*AD6/100</f>
        <v>1629.85</v>
      </c>
      <c r="AD6">
        <v>1</v>
      </c>
      <c r="AE6">
        <v>45183</v>
      </c>
      <c r="AF6" s="7">
        <f>AE19*AK6/101</f>
        <v>4972.6336633663368</v>
      </c>
      <c r="AG6" s="8">
        <v>890</v>
      </c>
      <c r="AH6" s="8">
        <f>AG19*AK6/101</f>
        <v>1701.4653465346535</v>
      </c>
      <c r="AI6" s="9">
        <v>867</v>
      </c>
      <c r="AJ6" s="9">
        <f>AI19*AK6/101</f>
        <v>1944.7128712871288</v>
      </c>
      <c r="AK6">
        <v>1</v>
      </c>
      <c r="AL6">
        <v>16356</v>
      </c>
      <c r="AM6" s="7">
        <f>AL19*AR6/100</f>
        <v>5223.5200000000004</v>
      </c>
      <c r="AN6" s="8">
        <v>1106</v>
      </c>
      <c r="AO6" s="8">
        <f>AN19*AR6/100</f>
        <v>1228.8499999999999</v>
      </c>
      <c r="AP6" s="9">
        <v>1129</v>
      </c>
      <c r="AQ6" s="9">
        <f>AP19*AR6/100</f>
        <v>1681.88</v>
      </c>
      <c r="AR6">
        <v>1</v>
      </c>
      <c r="AS6">
        <v>5687</v>
      </c>
      <c r="AT6" s="7">
        <f>AS19*AY6/101</f>
        <v>5337.287128712871</v>
      </c>
      <c r="AU6" s="8">
        <v>863</v>
      </c>
      <c r="AV6" s="8">
        <f>AU19*AY6/101</f>
        <v>1990.2178217821781</v>
      </c>
      <c r="AW6" s="9">
        <v>764</v>
      </c>
      <c r="AX6" s="9">
        <f>AW19*AY6/101</f>
        <v>1544.920792079208</v>
      </c>
      <c r="AY6">
        <v>1</v>
      </c>
      <c r="AZ6">
        <v>41034</v>
      </c>
      <c r="BA6" s="7">
        <f>AZ19*BF6/100</f>
        <v>5941.58</v>
      </c>
      <c r="BB6" s="8">
        <v>798</v>
      </c>
      <c r="BC6" s="8">
        <f>BB19*BF6/100</f>
        <v>1511.42</v>
      </c>
      <c r="BD6" s="9">
        <v>973</v>
      </c>
      <c r="BE6" s="9">
        <f>BD19*BF6/100</f>
        <v>1943.65</v>
      </c>
      <c r="BF6">
        <v>1</v>
      </c>
    </row>
    <row r="7" spans="1:58" x14ac:dyDescent="0.3">
      <c r="A7" t="s">
        <v>81</v>
      </c>
      <c r="B7" s="5" t="s">
        <v>226</v>
      </c>
      <c r="C7">
        <v>0</v>
      </c>
      <c r="D7" s="7">
        <f>C19*I7/100</f>
        <v>0</v>
      </c>
      <c r="E7" s="8">
        <v>0</v>
      </c>
      <c r="F7" s="8">
        <v>0</v>
      </c>
      <c r="G7" s="9">
        <v>0</v>
      </c>
      <c r="H7" s="9">
        <v>0</v>
      </c>
      <c r="I7">
        <v>0</v>
      </c>
      <c r="J7">
        <v>0</v>
      </c>
      <c r="K7" s="7">
        <v>0</v>
      </c>
      <c r="L7" s="8">
        <v>0</v>
      </c>
      <c r="M7" s="8">
        <v>0</v>
      </c>
      <c r="N7" s="9">
        <v>0</v>
      </c>
      <c r="O7" s="9">
        <v>0</v>
      </c>
      <c r="P7">
        <v>0</v>
      </c>
      <c r="Q7">
        <v>0</v>
      </c>
      <c r="R7" s="7">
        <v>0</v>
      </c>
      <c r="S7" s="8">
        <v>0</v>
      </c>
      <c r="T7" s="8">
        <v>0</v>
      </c>
      <c r="U7" s="9">
        <v>0</v>
      </c>
      <c r="V7" s="9">
        <v>0</v>
      </c>
      <c r="W7">
        <v>0</v>
      </c>
      <c r="X7">
        <v>0</v>
      </c>
      <c r="Y7" s="7">
        <v>0</v>
      </c>
      <c r="Z7" s="8">
        <v>0</v>
      </c>
      <c r="AA7" s="8">
        <v>0</v>
      </c>
      <c r="AB7" s="9">
        <v>0</v>
      </c>
      <c r="AC7" s="9">
        <v>0</v>
      </c>
      <c r="AD7">
        <v>0</v>
      </c>
      <c r="AE7">
        <v>913</v>
      </c>
      <c r="AF7" s="7">
        <f>(AE19*AK7/101)</f>
        <v>4972.6336633663368</v>
      </c>
      <c r="AG7" s="8">
        <v>543</v>
      </c>
      <c r="AH7" s="8">
        <f>AG19*AK7/101</f>
        <v>1701.4653465346535</v>
      </c>
      <c r="AI7" s="9">
        <v>1389</v>
      </c>
      <c r="AJ7" s="9">
        <f>AI19*AK7/101</f>
        <v>1944.7128712871288</v>
      </c>
      <c r="AK7">
        <v>1</v>
      </c>
      <c r="AL7">
        <v>0</v>
      </c>
      <c r="AM7" s="7">
        <v>0</v>
      </c>
      <c r="AN7" s="8">
        <v>0</v>
      </c>
      <c r="AO7" s="8">
        <v>0</v>
      </c>
      <c r="AP7" s="9">
        <v>0</v>
      </c>
      <c r="AQ7" s="9">
        <v>0</v>
      </c>
      <c r="AR7">
        <v>0</v>
      </c>
      <c r="AS7">
        <v>20</v>
      </c>
      <c r="AT7" s="7">
        <f>(AS19*AY7/101)</f>
        <v>5337.287128712871</v>
      </c>
      <c r="AU7" s="8">
        <v>526</v>
      </c>
      <c r="AV7" s="8">
        <f>AU19*AY7/101</f>
        <v>1990.2178217821781</v>
      </c>
      <c r="AW7" s="9">
        <v>1028</v>
      </c>
      <c r="AX7" s="9">
        <f>AW19*AY7/101</f>
        <v>1544.920792079208</v>
      </c>
      <c r="AY7">
        <v>1</v>
      </c>
      <c r="AZ7">
        <v>0</v>
      </c>
      <c r="BA7" s="7">
        <v>0</v>
      </c>
      <c r="BB7" s="8">
        <v>0</v>
      </c>
      <c r="BC7" s="8">
        <v>0</v>
      </c>
      <c r="BD7" s="9">
        <v>0</v>
      </c>
      <c r="BE7" s="9">
        <v>0</v>
      </c>
      <c r="BF7">
        <v>0</v>
      </c>
    </row>
    <row r="8" spans="1:58" x14ac:dyDescent="0.3">
      <c r="A8" t="s">
        <v>19</v>
      </c>
      <c r="B8" s="5" t="s">
        <v>217</v>
      </c>
      <c r="C8">
        <v>4770</v>
      </c>
      <c r="D8" s="7">
        <f>C19*I8/100</f>
        <v>174707.75</v>
      </c>
      <c r="E8" s="8">
        <v>4363</v>
      </c>
      <c r="F8" s="8">
        <f>E19*I8/100</f>
        <v>39735.5</v>
      </c>
      <c r="G8" s="9">
        <v>14903</v>
      </c>
      <c r="H8" s="9">
        <f>G19*I8/100</f>
        <v>44514.25</v>
      </c>
      <c r="I8">
        <v>25</v>
      </c>
      <c r="J8">
        <v>4104</v>
      </c>
      <c r="K8" s="7">
        <f>J19*P8/100</f>
        <v>262944</v>
      </c>
      <c r="L8" s="8">
        <v>6172</v>
      </c>
      <c r="M8" s="8">
        <f>L19*P8/100</f>
        <v>62638.5</v>
      </c>
      <c r="N8" s="9">
        <v>31793</v>
      </c>
      <c r="O8" s="9">
        <f>N19*P8/100</f>
        <v>82716.5</v>
      </c>
      <c r="P8">
        <v>50</v>
      </c>
      <c r="Q8">
        <v>223</v>
      </c>
      <c r="R8" s="7">
        <f>Q19*W8/100</f>
        <v>26209.65</v>
      </c>
      <c r="S8" s="8">
        <v>560</v>
      </c>
      <c r="T8" s="8">
        <f>S19*W8/100</f>
        <v>9858.0499999999993</v>
      </c>
      <c r="U8" s="9">
        <v>1973</v>
      </c>
      <c r="V8" s="9">
        <f>U19*W8/100</f>
        <v>6546.4</v>
      </c>
      <c r="W8">
        <v>5</v>
      </c>
      <c r="X8">
        <v>1579</v>
      </c>
      <c r="Y8" s="7">
        <f>X19*AD8/100</f>
        <v>41846.800000000003</v>
      </c>
      <c r="Z8" s="8">
        <v>1130</v>
      </c>
      <c r="AA8" s="8">
        <f>Z19*AD8/100</f>
        <v>15871.6</v>
      </c>
      <c r="AB8" s="9">
        <v>5508</v>
      </c>
      <c r="AC8" s="9">
        <f>AB19*AD8/100</f>
        <v>16298.5</v>
      </c>
      <c r="AD8">
        <v>10</v>
      </c>
      <c r="AE8">
        <v>5253</v>
      </c>
      <c r="AF8" s="7">
        <f>AE19*AK8/101</f>
        <v>124315.84158415842</v>
      </c>
      <c r="AG8" s="8">
        <v>4694</v>
      </c>
      <c r="AH8" s="8">
        <f>AG19*AK8/101</f>
        <v>42536.633663366338</v>
      </c>
      <c r="AI8" s="9">
        <v>16000</v>
      </c>
      <c r="AJ8" s="9">
        <f>AI19*AK8/101</f>
        <v>48617.821782178216</v>
      </c>
      <c r="AK8">
        <v>25</v>
      </c>
      <c r="AL8">
        <v>2960</v>
      </c>
      <c r="AM8" s="7">
        <f>AL19*AR8/100</f>
        <v>261176</v>
      </c>
      <c r="AN8" s="8">
        <v>5929</v>
      </c>
      <c r="AO8" s="8">
        <f>AN19*AR8/100</f>
        <v>61442.5</v>
      </c>
      <c r="AP8" s="9">
        <v>33693</v>
      </c>
      <c r="AQ8" s="9">
        <f>AP19*AR8/100</f>
        <v>84094</v>
      </c>
      <c r="AR8">
        <v>50</v>
      </c>
      <c r="AS8">
        <v>77</v>
      </c>
      <c r="AT8" s="7">
        <f>AS19*AY8/101</f>
        <v>26686.435643564357</v>
      </c>
      <c r="AU8" s="8">
        <v>533</v>
      </c>
      <c r="AV8" s="8">
        <f>AU19*AY8/101</f>
        <v>9951.0891089108918</v>
      </c>
      <c r="AW8" s="9">
        <v>2370</v>
      </c>
      <c r="AX8" s="9">
        <f>AW19*AY8/101</f>
        <v>7724.6039603960398</v>
      </c>
      <c r="AY8">
        <v>5</v>
      </c>
      <c r="AZ8">
        <v>724</v>
      </c>
      <c r="BA8" s="7">
        <f>AZ19*BF8/100</f>
        <v>59415.8</v>
      </c>
      <c r="BB8" s="8">
        <v>1035</v>
      </c>
      <c r="BC8" s="8">
        <f>BB19*BF8/100</f>
        <v>15114.2</v>
      </c>
      <c r="BD8" s="9">
        <v>6360</v>
      </c>
      <c r="BE8" s="9">
        <f>BD19*BF8/100</f>
        <v>19436.5</v>
      </c>
      <c r="BF8">
        <v>10</v>
      </c>
    </row>
    <row r="9" spans="1:58" x14ac:dyDescent="0.3">
      <c r="A9" t="s">
        <v>14</v>
      </c>
      <c r="B9" s="2" t="s">
        <v>216</v>
      </c>
      <c r="C9">
        <v>630</v>
      </c>
      <c r="D9" s="7">
        <f>C19*I9/100</f>
        <v>6988.31</v>
      </c>
      <c r="E9" s="8">
        <v>11552</v>
      </c>
      <c r="F9" s="8">
        <f>E19*I9/100</f>
        <v>1589.42</v>
      </c>
      <c r="G9" s="9">
        <v>1707</v>
      </c>
      <c r="H9" s="9">
        <f>G19*I9/100</f>
        <v>1780.57</v>
      </c>
      <c r="I9">
        <v>1</v>
      </c>
      <c r="J9">
        <v>17331</v>
      </c>
      <c r="K9" s="7">
        <f>J19*P9/100</f>
        <v>5258.88</v>
      </c>
      <c r="L9" s="8">
        <v>9084</v>
      </c>
      <c r="M9" s="8">
        <f>L19*P9/100</f>
        <v>1252.77</v>
      </c>
      <c r="N9" s="9">
        <v>1672</v>
      </c>
      <c r="O9" s="9">
        <f>N19*P9/100</f>
        <v>1654.33</v>
      </c>
      <c r="P9">
        <v>1</v>
      </c>
      <c r="Q9">
        <v>175</v>
      </c>
      <c r="R9" s="7">
        <f>Q19*W9/100</f>
        <v>5241.93</v>
      </c>
      <c r="S9" s="8">
        <v>8481</v>
      </c>
      <c r="T9" s="8">
        <f>S19*W9/100</f>
        <v>1971.61</v>
      </c>
      <c r="U9" s="9">
        <v>1058</v>
      </c>
      <c r="V9" s="9">
        <f>U19*W9/100</f>
        <v>1309.28</v>
      </c>
      <c r="W9">
        <v>1</v>
      </c>
      <c r="X9">
        <v>302</v>
      </c>
      <c r="Y9" s="7">
        <f>X19*AD9/100</f>
        <v>4184.68</v>
      </c>
      <c r="Z9" s="8">
        <v>8774</v>
      </c>
      <c r="AA9" s="8">
        <f>Z19*AD9/100</f>
        <v>1587.16</v>
      </c>
      <c r="AB9" s="9">
        <v>1516</v>
      </c>
      <c r="AC9" s="9">
        <f>AB19*AD9/100</f>
        <v>1629.85</v>
      </c>
      <c r="AD9">
        <v>1</v>
      </c>
      <c r="AE9">
        <v>463</v>
      </c>
      <c r="AF9" s="7">
        <f>AE19*AK9/101</f>
        <v>4972.6336633663368</v>
      </c>
      <c r="AG9" s="8">
        <v>12383</v>
      </c>
      <c r="AH9" s="8">
        <f>AG19*AK9/101</f>
        <v>1701.4653465346535</v>
      </c>
      <c r="AI9" s="9">
        <v>1646</v>
      </c>
      <c r="AJ9" s="9">
        <f>AI19*AK9/101</f>
        <v>1944.7128712871288</v>
      </c>
      <c r="AK9">
        <v>1</v>
      </c>
      <c r="AL9">
        <v>638</v>
      </c>
      <c r="AM9" s="7">
        <f>AL19*AR9/100</f>
        <v>5223.5200000000004</v>
      </c>
      <c r="AN9" s="8">
        <v>8322</v>
      </c>
      <c r="AO9" s="8">
        <f>AN19*AR9/100</f>
        <v>1228.8499999999999</v>
      </c>
      <c r="AP9" s="9">
        <v>1921</v>
      </c>
      <c r="AQ9" s="9">
        <f>AP19*AR9/100</f>
        <v>1681.88</v>
      </c>
      <c r="AR9">
        <v>1</v>
      </c>
      <c r="AS9">
        <v>48</v>
      </c>
      <c r="AT9" s="7">
        <f>AS19*AY9/101</f>
        <v>5337.287128712871</v>
      </c>
      <c r="AU9" s="8">
        <v>7770</v>
      </c>
      <c r="AV9" s="8">
        <f>AU19*AY9/101</f>
        <v>1990.2178217821781</v>
      </c>
      <c r="AW9" s="9">
        <v>1276</v>
      </c>
      <c r="AX9" s="9">
        <f>AW19*AY9/101</f>
        <v>1544.920792079208</v>
      </c>
      <c r="AY9">
        <v>1</v>
      </c>
      <c r="AZ9">
        <v>1759</v>
      </c>
      <c r="BA9" s="7">
        <f>AZ19*BF9/100</f>
        <v>5941.58</v>
      </c>
      <c r="BB9" s="8">
        <v>7552</v>
      </c>
      <c r="BC9" s="8">
        <f>BB19*BF9/100</f>
        <v>1511.42</v>
      </c>
      <c r="BD9" s="9">
        <v>1956</v>
      </c>
      <c r="BE9" s="9">
        <f>BD19*BF9/100</f>
        <v>1943.65</v>
      </c>
      <c r="BF9">
        <v>1</v>
      </c>
    </row>
    <row r="10" spans="1:58" x14ac:dyDescent="0.3">
      <c r="A10" t="s">
        <v>38</v>
      </c>
      <c r="B10" s="2" t="s">
        <v>225</v>
      </c>
      <c r="C10">
        <v>310</v>
      </c>
      <c r="D10" s="7">
        <f>C19*I10/100</f>
        <v>6988.31</v>
      </c>
      <c r="E10" s="8">
        <v>35</v>
      </c>
      <c r="F10" s="8">
        <f>E19*I10/100</f>
        <v>1589.42</v>
      </c>
      <c r="G10" s="9">
        <v>1051</v>
      </c>
      <c r="H10" s="9">
        <f>G19*I10/100</f>
        <v>1780.57</v>
      </c>
      <c r="I10">
        <v>1</v>
      </c>
      <c r="J10">
        <v>94</v>
      </c>
      <c r="K10" s="7">
        <f>J19*P10/100</f>
        <v>5258.88</v>
      </c>
      <c r="L10" s="8">
        <v>42</v>
      </c>
      <c r="M10" s="8">
        <f>L19*P10/100</f>
        <v>1252.77</v>
      </c>
      <c r="N10" s="9">
        <v>1078</v>
      </c>
      <c r="O10" s="9">
        <f>N19*P10/100</f>
        <v>1654.33</v>
      </c>
      <c r="P10">
        <v>1</v>
      </c>
      <c r="Q10">
        <v>94</v>
      </c>
      <c r="R10" s="7">
        <f>Q19*W10/100</f>
        <v>5241.93</v>
      </c>
      <c r="S10" s="8">
        <v>17</v>
      </c>
      <c r="T10" s="8">
        <f>S19*W10/100</f>
        <v>1971.61</v>
      </c>
      <c r="U10" s="9">
        <v>667</v>
      </c>
      <c r="V10" s="9">
        <f>U19*W10/100</f>
        <v>1309.28</v>
      </c>
      <c r="W10">
        <v>1</v>
      </c>
      <c r="X10">
        <v>2210</v>
      </c>
      <c r="Y10" s="7">
        <f>X19*AD10/100</f>
        <v>4184.68</v>
      </c>
      <c r="Z10" s="8">
        <v>19</v>
      </c>
      <c r="AA10" s="8">
        <f>Z19*AD10/100</f>
        <v>1587.16</v>
      </c>
      <c r="AB10" s="9">
        <v>986</v>
      </c>
      <c r="AC10" s="9">
        <f>AB19*AD10/100</f>
        <v>1629.85</v>
      </c>
      <c r="AD10">
        <v>1</v>
      </c>
      <c r="AE10">
        <v>217</v>
      </c>
      <c r="AF10" s="7">
        <f>AE19*AK10/101</f>
        <v>4972.6336633663368</v>
      </c>
      <c r="AG10" s="8">
        <v>29</v>
      </c>
      <c r="AH10" s="8">
        <f>AG19*AK10/101</f>
        <v>1701.4653465346535</v>
      </c>
      <c r="AI10" s="9">
        <v>835</v>
      </c>
      <c r="AJ10" s="9">
        <f>AI19*AK10/101</f>
        <v>1944.7128712871288</v>
      </c>
      <c r="AK10">
        <v>1</v>
      </c>
      <c r="AL10">
        <v>706</v>
      </c>
      <c r="AM10" s="7">
        <f>AL19*AR10/100</f>
        <v>5223.5200000000004</v>
      </c>
      <c r="AN10" s="8">
        <v>25</v>
      </c>
      <c r="AO10" s="8">
        <f>AN19*AR10/100</f>
        <v>1228.8499999999999</v>
      </c>
      <c r="AP10" s="9">
        <v>1058</v>
      </c>
      <c r="AQ10" s="9">
        <f>AP19*AR10/100</f>
        <v>1681.88</v>
      </c>
      <c r="AR10">
        <v>1</v>
      </c>
      <c r="AS10">
        <v>45</v>
      </c>
      <c r="AT10" s="7">
        <f>AS19*AY10/101</f>
        <v>5337.287128712871</v>
      </c>
      <c r="AU10" s="8">
        <v>23</v>
      </c>
      <c r="AV10" s="8">
        <f>AU19*AY10/101</f>
        <v>1990.2178217821781</v>
      </c>
      <c r="AW10" s="9">
        <v>733</v>
      </c>
      <c r="AX10" s="9">
        <f>AW19*AY10/101</f>
        <v>1544.920792079208</v>
      </c>
      <c r="AY10">
        <v>1</v>
      </c>
      <c r="AZ10">
        <v>296</v>
      </c>
      <c r="BA10" s="7">
        <f>AZ19*BF10/100</f>
        <v>5941.58</v>
      </c>
      <c r="BB10" s="8">
        <v>22</v>
      </c>
      <c r="BC10" s="8">
        <f>BB19*BF10/100</f>
        <v>1511.42</v>
      </c>
      <c r="BD10" s="9">
        <v>1065</v>
      </c>
      <c r="BE10" s="9">
        <f>BD19*BF10/100</f>
        <v>1943.65</v>
      </c>
      <c r="BF10">
        <v>1</v>
      </c>
    </row>
    <row r="11" spans="1:58" x14ac:dyDescent="0.3">
      <c r="A11" t="s">
        <v>29</v>
      </c>
      <c r="B11" s="2" t="s">
        <v>221</v>
      </c>
      <c r="C11">
        <v>250</v>
      </c>
      <c r="D11" s="7">
        <f>C19*I11/100</f>
        <v>6988.31</v>
      </c>
      <c r="E11" s="8">
        <v>704</v>
      </c>
      <c r="F11" s="8">
        <f>E19*I11/100</f>
        <v>1589.42</v>
      </c>
      <c r="G11" s="9">
        <v>2288</v>
      </c>
      <c r="H11" s="9">
        <f>G19*I11/100</f>
        <v>1780.57</v>
      </c>
      <c r="I11">
        <v>1</v>
      </c>
      <c r="J11">
        <v>525</v>
      </c>
      <c r="K11" s="7">
        <f>J19*P11/100</f>
        <v>5258.88</v>
      </c>
      <c r="L11" s="8">
        <v>483</v>
      </c>
      <c r="M11" s="8">
        <f>L19*P11/100</f>
        <v>1252.77</v>
      </c>
      <c r="N11" s="9">
        <v>2137</v>
      </c>
      <c r="O11" s="9">
        <f>N19*P11/100</f>
        <v>1654.33</v>
      </c>
      <c r="P11">
        <v>1</v>
      </c>
      <c r="Q11">
        <v>231</v>
      </c>
      <c r="R11" s="7">
        <f>Q19*W11/100</f>
        <v>5241.93</v>
      </c>
      <c r="S11" s="8">
        <v>420</v>
      </c>
      <c r="T11" s="8">
        <f>S19*W11/100</f>
        <v>1971.61</v>
      </c>
      <c r="U11" s="9">
        <v>1696</v>
      </c>
      <c r="V11" s="9">
        <f>U19*W11/100</f>
        <v>1309.28</v>
      </c>
      <c r="W11">
        <v>1</v>
      </c>
      <c r="X11">
        <v>1790</v>
      </c>
      <c r="Y11" s="7">
        <f>X19*AD11/100</f>
        <v>4184.68</v>
      </c>
      <c r="Z11" s="8">
        <v>479</v>
      </c>
      <c r="AA11" s="8">
        <f>Z19*AD11/100</f>
        <v>1587.16</v>
      </c>
      <c r="AB11" s="9">
        <v>2046</v>
      </c>
      <c r="AC11" s="9">
        <f>AB19*AD11/100</f>
        <v>1629.85</v>
      </c>
      <c r="AD11">
        <v>1</v>
      </c>
      <c r="AE11">
        <v>404</v>
      </c>
      <c r="AF11" s="7">
        <f>AE19*AK11/101</f>
        <v>4972.6336633663368</v>
      </c>
      <c r="AG11" s="8">
        <v>634</v>
      </c>
      <c r="AH11" s="8">
        <f>AG19*AK11/101</f>
        <v>1701.4653465346535</v>
      </c>
      <c r="AI11" s="9">
        <v>2092</v>
      </c>
      <c r="AJ11" s="9">
        <f>AI19*AK11/101</f>
        <v>1944.7128712871288</v>
      </c>
      <c r="AK11">
        <v>1</v>
      </c>
      <c r="AL11">
        <v>1534</v>
      </c>
      <c r="AM11" s="7">
        <f>AL19*AR11/100</f>
        <v>5223.5200000000004</v>
      </c>
      <c r="AN11" s="8">
        <v>444</v>
      </c>
      <c r="AO11" s="8">
        <f>AN19*AR11/100</f>
        <v>1228.8499999999999</v>
      </c>
      <c r="AP11" s="9">
        <v>2238</v>
      </c>
      <c r="AQ11" s="9">
        <f>AP19*AR11/100</f>
        <v>1681.88</v>
      </c>
      <c r="AR11">
        <v>1</v>
      </c>
      <c r="AS11">
        <v>2027</v>
      </c>
      <c r="AT11" s="7">
        <f>AS19*AY11/101</f>
        <v>5337.287128712871</v>
      </c>
      <c r="AU11" s="8">
        <v>393</v>
      </c>
      <c r="AV11" s="8">
        <f>AU19*AY11/101</f>
        <v>1990.2178217821781</v>
      </c>
      <c r="AW11" s="9">
        <v>1621</v>
      </c>
      <c r="AX11" s="9">
        <f>AW19*AY11/101</f>
        <v>1544.920792079208</v>
      </c>
      <c r="AY11">
        <v>1</v>
      </c>
      <c r="AZ11">
        <v>6069</v>
      </c>
      <c r="BA11" s="7">
        <f>AZ19*BF11/100</f>
        <v>5941.58</v>
      </c>
      <c r="BB11" s="8">
        <v>452</v>
      </c>
      <c r="BC11" s="8">
        <f>BB19*BF11/100</f>
        <v>1511.42</v>
      </c>
      <c r="BD11" s="9">
        <v>2251</v>
      </c>
      <c r="BE11" s="9">
        <f>BD19*BF11/100</f>
        <v>1943.65</v>
      </c>
      <c r="BF11">
        <v>1</v>
      </c>
    </row>
    <row r="12" spans="1:58" x14ac:dyDescent="0.3">
      <c r="A12" t="s">
        <v>2</v>
      </c>
      <c r="B12" s="2" t="s">
        <v>211</v>
      </c>
      <c r="C12">
        <v>10382</v>
      </c>
      <c r="D12" s="7">
        <f>C19*I12/100</f>
        <v>34941.550000000003</v>
      </c>
      <c r="E12" s="8">
        <v>13702</v>
      </c>
      <c r="F12" s="8">
        <f>E19*I12/100</f>
        <v>7947.1</v>
      </c>
      <c r="G12" s="9">
        <v>4538</v>
      </c>
      <c r="H12" s="9">
        <f>G19*I12/100</f>
        <v>8902.85</v>
      </c>
      <c r="I12">
        <v>5</v>
      </c>
      <c r="J12">
        <v>4720</v>
      </c>
      <c r="K12" s="7">
        <f>J19*P12/100</f>
        <v>52588.800000000003</v>
      </c>
      <c r="L12" s="8">
        <v>20189</v>
      </c>
      <c r="M12" s="8">
        <f>L19*P12/100</f>
        <v>12527.7</v>
      </c>
      <c r="N12" s="9">
        <v>11063</v>
      </c>
      <c r="O12" s="9">
        <f>N19*P12/100</f>
        <v>16543.3</v>
      </c>
      <c r="P12">
        <v>10</v>
      </c>
      <c r="Q12">
        <v>33523</v>
      </c>
      <c r="R12" s="7">
        <f>Q19*W12/100</f>
        <v>131048.25</v>
      </c>
      <c r="S12" s="8">
        <v>53017</v>
      </c>
      <c r="T12" s="8">
        <f>S19*W12/100</f>
        <v>49290.25</v>
      </c>
      <c r="U12" s="9">
        <v>19401</v>
      </c>
      <c r="V12" s="9">
        <f>U19*W12/100</f>
        <v>32732</v>
      </c>
      <c r="W12">
        <v>25</v>
      </c>
      <c r="X12">
        <v>232863</v>
      </c>
      <c r="Y12" s="7">
        <f>X19*AD12/100</f>
        <v>209234</v>
      </c>
      <c r="Z12" s="8">
        <v>100988</v>
      </c>
      <c r="AA12" s="8">
        <f>Z19*AD12/100</f>
        <v>79358</v>
      </c>
      <c r="AB12" s="9">
        <v>52265</v>
      </c>
      <c r="AC12" s="9">
        <f>AB19*AD12/100</f>
        <v>81492.5</v>
      </c>
      <c r="AD12">
        <v>50</v>
      </c>
      <c r="AE12">
        <v>7480</v>
      </c>
      <c r="AF12" s="7">
        <f>AE19*AK12/101</f>
        <v>24863.168316831685</v>
      </c>
      <c r="AG12" s="8">
        <v>13740</v>
      </c>
      <c r="AH12" s="8">
        <f>AG19*AK12/101</f>
        <v>8507.3267326732675</v>
      </c>
      <c r="AI12" s="9">
        <v>5122</v>
      </c>
      <c r="AJ12" s="9">
        <f>AI19*AK12/101</f>
        <v>9723.5643564356433</v>
      </c>
      <c r="AK12">
        <v>5</v>
      </c>
      <c r="AL12">
        <v>14034</v>
      </c>
      <c r="AM12" s="7">
        <f>AL19*AR12/100</f>
        <v>52235.199999999997</v>
      </c>
      <c r="AN12" s="8">
        <v>19943</v>
      </c>
      <c r="AO12" s="8">
        <f>AN19*AR12/100</f>
        <v>12288.5</v>
      </c>
      <c r="AP12" s="9">
        <v>11455</v>
      </c>
      <c r="AQ12" s="9">
        <f>AP19*AR12/100</f>
        <v>16818.8</v>
      </c>
      <c r="AR12">
        <v>10</v>
      </c>
      <c r="AS12">
        <v>32029</v>
      </c>
      <c r="AT12" s="7">
        <f>AS19*AY12/101</f>
        <v>133432.17821782178</v>
      </c>
      <c r="AU12" s="8">
        <v>52726</v>
      </c>
      <c r="AV12" s="8">
        <f>AU19*AY12/101</f>
        <v>49755.445544554459</v>
      </c>
      <c r="AW12" s="9">
        <v>22851</v>
      </c>
      <c r="AX12" s="9">
        <f>AW19*AY12/101</f>
        <v>38623.019801980197</v>
      </c>
      <c r="AY12">
        <v>25</v>
      </c>
      <c r="AZ12">
        <v>159702</v>
      </c>
      <c r="BA12" s="7">
        <f>AZ19*BF12/100</f>
        <v>297079</v>
      </c>
      <c r="BB12" s="8">
        <v>92195</v>
      </c>
      <c r="BC12" s="8">
        <f>BB19*BF12/100</f>
        <v>75571</v>
      </c>
      <c r="BD12" s="9">
        <v>61216</v>
      </c>
      <c r="BE12" s="9">
        <f>BD19*BF12/100</f>
        <v>97182.5</v>
      </c>
      <c r="BF12">
        <v>50</v>
      </c>
    </row>
    <row r="13" spans="1:58" x14ac:dyDescent="0.3">
      <c r="A13" t="s">
        <v>43</v>
      </c>
      <c r="B13" s="2" t="s">
        <v>214</v>
      </c>
      <c r="C13">
        <v>1741</v>
      </c>
      <c r="D13" s="7">
        <f>C19*I13/100</f>
        <v>6988.31</v>
      </c>
      <c r="E13" s="8">
        <v>1265</v>
      </c>
      <c r="F13" s="8">
        <f>E19*I13/100</f>
        <v>1589.42</v>
      </c>
      <c r="G13" s="9">
        <v>26139</v>
      </c>
      <c r="H13" s="9">
        <f>G19*I13/100</f>
        <v>1780.57</v>
      </c>
      <c r="I13">
        <v>1</v>
      </c>
      <c r="J13">
        <v>3476</v>
      </c>
      <c r="K13" s="7">
        <f>J19*P13/100</f>
        <v>5258.88</v>
      </c>
      <c r="L13" s="8">
        <v>949</v>
      </c>
      <c r="M13" s="8">
        <f>L19*P13/100</f>
        <v>1252.77</v>
      </c>
      <c r="N13" s="9">
        <v>31686</v>
      </c>
      <c r="O13" s="9">
        <f>N19*P13/100</f>
        <v>1654.33</v>
      </c>
      <c r="P13">
        <v>1</v>
      </c>
      <c r="Q13">
        <v>9183</v>
      </c>
      <c r="R13" s="7">
        <f>Q19*W13/100</f>
        <v>5241.93</v>
      </c>
      <c r="S13" s="8">
        <v>799</v>
      </c>
      <c r="T13" s="8">
        <f>S19*W13/100</f>
        <v>1971.61</v>
      </c>
      <c r="U13" s="9">
        <v>17756</v>
      </c>
      <c r="V13" s="9">
        <f>U19*W13/100</f>
        <v>1309.28</v>
      </c>
      <c r="W13">
        <v>1</v>
      </c>
      <c r="X13">
        <v>6446</v>
      </c>
      <c r="Y13" s="7">
        <f>X19*AD13/100</f>
        <v>4184.68</v>
      </c>
      <c r="Z13" s="8">
        <v>705</v>
      </c>
      <c r="AA13" s="8">
        <f>Z19*AD13/100</f>
        <v>1587.16</v>
      </c>
      <c r="AB13" s="9">
        <v>27493</v>
      </c>
      <c r="AC13" s="9">
        <f>AB19*AD13/100</f>
        <v>1629.85</v>
      </c>
      <c r="AD13">
        <v>1</v>
      </c>
      <c r="AE13">
        <v>1031</v>
      </c>
      <c r="AF13" s="7">
        <f>AE19*AK13/101</f>
        <v>4972.6336633663368</v>
      </c>
      <c r="AG13" s="8">
        <v>1169</v>
      </c>
      <c r="AH13" s="8">
        <f>AG19*AK13/101</f>
        <v>1701.4653465346535</v>
      </c>
      <c r="AI13" s="9">
        <v>25998</v>
      </c>
      <c r="AJ13" s="9">
        <f>AI19*AK13/101</f>
        <v>1944.7128712871288</v>
      </c>
      <c r="AK13">
        <v>1</v>
      </c>
      <c r="AL13">
        <v>1619</v>
      </c>
      <c r="AM13" s="7">
        <f>AL19*AR13/100</f>
        <v>5223.5200000000004</v>
      </c>
      <c r="AN13" s="8">
        <v>898</v>
      </c>
      <c r="AO13" s="8">
        <f>AN19*AR13/100</f>
        <v>1228.8499999999999</v>
      </c>
      <c r="AP13" s="9">
        <v>31378</v>
      </c>
      <c r="AQ13" s="9">
        <f>AP19*AR13/100</f>
        <v>1681.88</v>
      </c>
      <c r="AR13">
        <v>1</v>
      </c>
      <c r="AS13">
        <v>142</v>
      </c>
      <c r="AT13" s="7">
        <f>AS19*AY13/101</f>
        <v>5337.287128712871</v>
      </c>
      <c r="AU13" s="8">
        <v>662</v>
      </c>
      <c r="AV13" s="8">
        <f>AU19*AY13/101</f>
        <v>1990.2178217821781</v>
      </c>
      <c r="AW13" s="9">
        <v>22385</v>
      </c>
      <c r="AX13" s="9">
        <f>AW19*AY13/101</f>
        <v>1544.920792079208</v>
      </c>
      <c r="AY13">
        <v>1</v>
      </c>
      <c r="AZ13">
        <v>2831</v>
      </c>
      <c r="BA13" s="7">
        <f>AZ19*BF13/100</f>
        <v>5941.58</v>
      </c>
      <c r="BB13" s="8">
        <v>777</v>
      </c>
      <c r="BC13" s="8">
        <f>BB19*BF13/100</f>
        <v>1511.42</v>
      </c>
      <c r="BD13" s="9">
        <v>31460</v>
      </c>
      <c r="BE13" s="9">
        <f>BD19*BF13/100</f>
        <v>1943.65</v>
      </c>
      <c r="BF13">
        <v>1</v>
      </c>
    </row>
    <row r="14" spans="1:58" x14ac:dyDescent="0.3">
      <c r="A14" t="s">
        <v>13</v>
      </c>
      <c r="B14" s="2" t="s">
        <v>215</v>
      </c>
      <c r="C14">
        <v>2077</v>
      </c>
      <c r="D14" s="7">
        <f>C19*I14/100</f>
        <v>97836.34</v>
      </c>
      <c r="E14" s="8">
        <v>5965</v>
      </c>
      <c r="F14" s="8">
        <f>E19*I14/100</f>
        <v>22251.88</v>
      </c>
      <c r="G14" s="9">
        <v>18029</v>
      </c>
      <c r="H14" s="9">
        <f>G19*I14/100</f>
        <v>24927.98</v>
      </c>
      <c r="I14">
        <v>14</v>
      </c>
      <c r="J14">
        <v>0</v>
      </c>
      <c r="K14" s="7">
        <f>J19*P14/100</f>
        <v>0</v>
      </c>
      <c r="L14" s="8">
        <v>0</v>
      </c>
      <c r="M14" s="8">
        <f>L19*P14/100</f>
        <v>0</v>
      </c>
      <c r="N14" s="9">
        <v>0</v>
      </c>
      <c r="O14" s="9">
        <f>N19*P14/100</f>
        <v>0</v>
      </c>
      <c r="P14">
        <v>0</v>
      </c>
      <c r="Q14">
        <v>271</v>
      </c>
      <c r="R14" s="7">
        <f>Q19*W14/100</f>
        <v>20967.72</v>
      </c>
      <c r="S14" s="8">
        <v>1082</v>
      </c>
      <c r="T14" s="8">
        <f>S19*W14/100</f>
        <v>7886.44</v>
      </c>
      <c r="U14" s="9">
        <v>3942</v>
      </c>
      <c r="V14" s="9">
        <f>U19*W14/100</f>
        <v>5237.12</v>
      </c>
      <c r="W14">
        <v>4</v>
      </c>
      <c r="X14">
        <v>11505</v>
      </c>
      <c r="Y14" s="7">
        <f>X19*AD14/100</f>
        <v>54400.84</v>
      </c>
      <c r="Z14" s="8">
        <v>3625</v>
      </c>
      <c r="AA14" s="8">
        <f>Z19*AD14/100</f>
        <v>20633.080000000002</v>
      </c>
      <c r="AB14" s="9">
        <v>18066</v>
      </c>
      <c r="AC14" s="9">
        <f>AB19*AD14/100</f>
        <v>21188.05</v>
      </c>
      <c r="AD14">
        <v>13</v>
      </c>
      <c r="AE14">
        <v>4673</v>
      </c>
      <c r="AF14" s="7">
        <f>AE19*AK14/101</f>
        <v>69616.871287128713</v>
      </c>
      <c r="AG14" s="8">
        <v>6084</v>
      </c>
      <c r="AH14" s="8">
        <f>AG19*AK14/101</f>
        <v>23820.51485148515</v>
      </c>
      <c r="AI14" s="9">
        <v>18551</v>
      </c>
      <c r="AJ14" s="9">
        <f>AI19*AK14/101</f>
        <v>27225.980198019803</v>
      </c>
      <c r="AK14">
        <v>14</v>
      </c>
      <c r="AL14">
        <v>351</v>
      </c>
      <c r="AM14" s="7">
        <f>AL19*AR14/100</f>
        <v>5223.5200000000004</v>
      </c>
      <c r="AN14" s="8">
        <v>248</v>
      </c>
      <c r="AO14" s="8">
        <f>AN19*AR14/100</f>
        <v>1228.8499999999999</v>
      </c>
      <c r="AP14" s="9">
        <v>1540</v>
      </c>
      <c r="AQ14" s="9">
        <f>AP19*AR14/100</f>
        <v>1681.88</v>
      </c>
      <c r="AR14">
        <v>1</v>
      </c>
      <c r="AS14">
        <v>34</v>
      </c>
      <c r="AT14" s="7">
        <f>AS19*AY14/101</f>
        <v>5337.287128712871</v>
      </c>
      <c r="AU14" s="8">
        <v>318</v>
      </c>
      <c r="AV14" s="8">
        <f>AU19*AY14/101</f>
        <v>1990.2178217821781</v>
      </c>
      <c r="AW14" s="9">
        <v>0</v>
      </c>
      <c r="AX14" s="9">
        <f>AW19*AY14/101</f>
        <v>1544.920792079208</v>
      </c>
      <c r="AY14">
        <v>1</v>
      </c>
      <c r="AZ14">
        <v>428</v>
      </c>
      <c r="BA14" s="7">
        <f>AZ19*BF14/100</f>
        <v>29707.9</v>
      </c>
      <c r="BB14" s="8">
        <v>1270</v>
      </c>
      <c r="BC14" s="8">
        <f>BB19*BF14/100</f>
        <v>7557.1</v>
      </c>
      <c r="BD14" s="9">
        <v>7836</v>
      </c>
      <c r="BE14" s="9">
        <f>BD19*BF14/100</f>
        <v>9718.25</v>
      </c>
      <c r="BF14">
        <v>5</v>
      </c>
    </row>
    <row r="15" spans="1:58" x14ac:dyDescent="0.3">
      <c r="A15" t="s">
        <v>36</v>
      </c>
      <c r="B15" t="s">
        <v>224</v>
      </c>
      <c r="C15">
        <v>39</v>
      </c>
      <c r="D15" s="7">
        <f>C19*I15/100</f>
        <v>6988.31</v>
      </c>
      <c r="E15" s="8">
        <v>57</v>
      </c>
      <c r="F15" s="8">
        <f>E19*I15/100</f>
        <v>1589.42</v>
      </c>
      <c r="G15" s="9">
        <v>964</v>
      </c>
      <c r="H15" s="9">
        <f>G19*I15/100</f>
        <v>1780.57</v>
      </c>
      <c r="I15">
        <v>1</v>
      </c>
      <c r="J15">
        <v>96</v>
      </c>
      <c r="K15" s="7">
        <f>J19*P15/100</f>
        <v>5258.88</v>
      </c>
      <c r="L15" s="8">
        <v>48</v>
      </c>
      <c r="M15" s="8">
        <f>L19*P15/100</f>
        <v>1252.77</v>
      </c>
      <c r="N15" s="9">
        <v>1214</v>
      </c>
      <c r="O15" s="9">
        <f>N19*P15/100</f>
        <v>1654.33</v>
      </c>
      <c r="P15">
        <v>1</v>
      </c>
      <c r="Q15">
        <v>128</v>
      </c>
      <c r="R15" s="7">
        <f>Q19*W15/100</f>
        <v>5241.93</v>
      </c>
      <c r="S15" s="8">
        <v>38</v>
      </c>
      <c r="T15" s="8">
        <f>S19*W15/100</f>
        <v>1971.61</v>
      </c>
      <c r="U15" s="9">
        <v>715</v>
      </c>
      <c r="V15" s="9">
        <f>U19*W15/100</f>
        <v>1309.28</v>
      </c>
      <c r="W15">
        <v>1</v>
      </c>
      <c r="X15">
        <v>2014</v>
      </c>
      <c r="Y15" s="7">
        <f>X19*AD15/100</f>
        <v>4184.68</v>
      </c>
      <c r="Z15" s="8">
        <v>27</v>
      </c>
      <c r="AA15" s="8">
        <f>Z19*AD15/100</f>
        <v>1587.16</v>
      </c>
      <c r="AB15" s="9">
        <v>1083</v>
      </c>
      <c r="AC15" s="9">
        <f>AB19*AD15/100</f>
        <v>1629.85</v>
      </c>
      <c r="AD15">
        <v>1</v>
      </c>
      <c r="AE15">
        <v>423</v>
      </c>
      <c r="AF15" s="7">
        <f>AE19*AK15/101</f>
        <v>4972.6336633663368</v>
      </c>
      <c r="AG15" s="8">
        <v>50</v>
      </c>
      <c r="AH15" s="8">
        <f>AG19*AK15/101</f>
        <v>1701.4653465346535</v>
      </c>
      <c r="AI15" s="9">
        <v>1011</v>
      </c>
      <c r="AJ15" s="9">
        <f>AI19*AK15/101</f>
        <v>1944.7128712871288</v>
      </c>
      <c r="AK15">
        <v>1</v>
      </c>
      <c r="AL15">
        <v>90</v>
      </c>
      <c r="AM15" s="7">
        <f>AL19*AR15/100</f>
        <v>5223.5200000000004</v>
      </c>
      <c r="AN15" s="8">
        <v>48</v>
      </c>
      <c r="AO15" s="8">
        <f>AN19*AR15/100</f>
        <v>1228.8499999999999</v>
      </c>
      <c r="AP15" s="9">
        <v>1269</v>
      </c>
      <c r="AQ15" s="9">
        <f>AP19*AR15/100</f>
        <v>1681.88</v>
      </c>
      <c r="AR15">
        <v>1</v>
      </c>
      <c r="AS15">
        <v>148</v>
      </c>
      <c r="AT15" s="7">
        <f>AS19*AY15/101</f>
        <v>5337.287128712871</v>
      </c>
      <c r="AU15" s="8">
        <v>24</v>
      </c>
      <c r="AV15" s="8">
        <f>AU19*AY15/101</f>
        <v>1990.2178217821781</v>
      </c>
      <c r="AW15" s="9">
        <v>833</v>
      </c>
      <c r="AX15" s="9">
        <f>AW19*AY15/101</f>
        <v>1544.920792079208</v>
      </c>
      <c r="AY15">
        <v>1</v>
      </c>
      <c r="AZ15">
        <v>2467</v>
      </c>
      <c r="BA15" s="7">
        <f>AZ19*BF15/100</f>
        <v>5941.58</v>
      </c>
      <c r="BB15" s="8">
        <v>36</v>
      </c>
      <c r="BC15" s="8">
        <f>BB19*BF15/100</f>
        <v>1511.42</v>
      </c>
      <c r="BD15" s="9">
        <v>1288</v>
      </c>
      <c r="BE15" s="9">
        <f>BD19*BF15/100</f>
        <v>1943.65</v>
      </c>
      <c r="BF15">
        <v>1</v>
      </c>
    </row>
    <row r="16" spans="1:58" x14ac:dyDescent="0.3">
      <c r="A16" t="s">
        <v>28</v>
      </c>
      <c r="B16" s="2" t="s">
        <v>213</v>
      </c>
      <c r="C16">
        <v>2504</v>
      </c>
      <c r="D16" s="7">
        <f>C19*I16/100</f>
        <v>6988.31</v>
      </c>
      <c r="E16" s="8">
        <v>2145</v>
      </c>
      <c r="F16" s="8">
        <f>E19*I16/100</f>
        <v>1589.42</v>
      </c>
      <c r="G16" s="9">
        <v>2448</v>
      </c>
      <c r="H16" s="9">
        <f>G19*I16/100</f>
        <v>1780.57</v>
      </c>
      <c r="I16">
        <v>1</v>
      </c>
      <c r="J16">
        <v>957</v>
      </c>
      <c r="K16" s="7">
        <f>J19*P16/100</f>
        <v>5258.88</v>
      </c>
      <c r="L16" s="8">
        <v>1622</v>
      </c>
      <c r="M16" s="8">
        <f>L19*P16/100</f>
        <v>1252.77</v>
      </c>
      <c r="N16" s="9">
        <v>3130</v>
      </c>
      <c r="O16" s="9">
        <f>N19*P16/100</f>
        <v>1654.33</v>
      </c>
      <c r="P16">
        <v>1</v>
      </c>
      <c r="Q16">
        <v>554</v>
      </c>
      <c r="R16" s="7">
        <f>Q19*W16/100</f>
        <v>5241.93</v>
      </c>
      <c r="S16" s="8">
        <v>1462</v>
      </c>
      <c r="T16" s="8">
        <f>S19*W16/100</f>
        <v>1971.61</v>
      </c>
      <c r="U16" s="9">
        <v>1814</v>
      </c>
      <c r="V16" s="9">
        <f>U19*W16/100</f>
        <v>1309.28</v>
      </c>
      <c r="W16">
        <v>1</v>
      </c>
      <c r="X16">
        <v>2459</v>
      </c>
      <c r="Y16" s="7">
        <f>X19*AD16/100</f>
        <v>4184.68</v>
      </c>
      <c r="Z16" s="8">
        <v>1438</v>
      </c>
      <c r="AA16" s="8">
        <f>Z19*AD16/100</f>
        <v>1587.16</v>
      </c>
      <c r="AB16" s="9">
        <v>2436</v>
      </c>
      <c r="AC16" s="9">
        <f>AB19*AD16/100</f>
        <v>1629.85</v>
      </c>
      <c r="AD16">
        <v>1</v>
      </c>
      <c r="AE16">
        <v>2527</v>
      </c>
      <c r="AF16" s="7">
        <f>AE19*AK16/101</f>
        <v>4972.6336633663368</v>
      </c>
      <c r="AG16" s="8">
        <v>2156</v>
      </c>
      <c r="AH16" s="8">
        <f>AG19*AK16/101</f>
        <v>1701.4653465346535</v>
      </c>
      <c r="AI16" s="9">
        <v>2666</v>
      </c>
      <c r="AJ16" s="9">
        <f>AI19*AK16/101</f>
        <v>1944.7128712871288</v>
      </c>
      <c r="AK16">
        <v>1</v>
      </c>
      <c r="AL16">
        <v>5206</v>
      </c>
      <c r="AM16" s="7">
        <f>AL19*AR16/100</f>
        <v>5223.5200000000004</v>
      </c>
      <c r="AN16" s="8">
        <v>1553</v>
      </c>
      <c r="AO16" s="8">
        <f>AN19*AR16/100</f>
        <v>1228.8499999999999</v>
      </c>
      <c r="AP16" s="9">
        <v>2897</v>
      </c>
      <c r="AQ16" s="9">
        <f>AP19*AR16/100</f>
        <v>1681.88</v>
      </c>
      <c r="AR16">
        <v>1</v>
      </c>
      <c r="AS16">
        <v>3749</v>
      </c>
      <c r="AT16" s="7">
        <f>AS19*AY16/101</f>
        <v>5337.287128712871</v>
      </c>
      <c r="AU16" s="8">
        <v>1330</v>
      </c>
      <c r="AV16" s="8">
        <f>AU19*AY16/101</f>
        <v>1990.2178217821781</v>
      </c>
      <c r="AW16" s="9">
        <v>1812</v>
      </c>
      <c r="AX16" s="9">
        <f>AW19*AY16/101</f>
        <v>1544.920792079208</v>
      </c>
      <c r="AY16">
        <v>1</v>
      </c>
      <c r="AZ16">
        <v>6510</v>
      </c>
      <c r="BA16" s="7">
        <f>AZ19*BF16/100</f>
        <v>5941.58</v>
      </c>
      <c r="BB16" s="8">
        <v>1279</v>
      </c>
      <c r="BC16" s="8">
        <f>BB19*BF16/100</f>
        <v>1511.42</v>
      </c>
      <c r="BD16" s="9">
        <v>2932</v>
      </c>
      <c r="BE16" s="9">
        <f>BD19*BF16/100</f>
        <v>1943.65</v>
      </c>
      <c r="BF16">
        <v>1</v>
      </c>
    </row>
    <row r="17" spans="1:58" x14ac:dyDescent="0.3">
      <c r="A17" t="s">
        <v>33</v>
      </c>
      <c r="B17" s="2" t="s">
        <v>222</v>
      </c>
      <c r="C17">
        <v>456</v>
      </c>
      <c r="D17" s="7">
        <f>C19*I17/100</f>
        <v>6988.31</v>
      </c>
      <c r="E17" s="8">
        <v>317</v>
      </c>
      <c r="F17" s="8">
        <f>E19*I17/100</f>
        <v>1589.42</v>
      </c>
      <c r="G17" s="9">
        <v>1378</v>
      </c>
      <c r="H17" s="9">
        <f>G19*I17/100</f>
        <v>1780.57</v>
      </c>
      <c r="I17">
        <v>1</v>
      </c>
      <c r="J17">
        <v>353</v>
      </c>
      <c r="K17" s="7">
        <f>J19*P17/100</f>
        <v>5258.88</v>
      </c>
      <c r="L17" s="8">
        <v>194</v>
      </c>
      <c r="M17" s="8">
        <f>L19*P17/100</f>
        <v>1252.77</v>
      </c>
      <c r="N17" s="9">
        <v>1891</v>
      </c>
      <c r="O17" s="9">
        <f>N19*P17/100</f>
        <v>1654.33</v>
      </c>
      <c r="P17">
        <v>1</v>
      </c>
      <c r="Q17">
        <v>4694</v>
      </c>
      <c r="R17" s="7">
        <f>Q19*W17/100</f>
        <v>5241.93</v>
      </c>
      <c r="S17" s="8">
        <v>165</v>
      </c>
      <c r="T17" s="8">
        <f>S19*W17/100</f>
        <v>1971.61</v>
      </c>
      <c r="U17" s="9">
        <v>1015</v>
      </c>
      <c r="V17" s="9">
        <f>U19*W17/100</f>
        <v>1309.28</v>
      </c>
      <c r="W17">
        <v>1</v>
      </c>
      <c r="X17">
        <v>5615</v>
      </c>
      <c r="Y17" s="7">
        <f>X19*AD17/100</f>
        <v>4184.68</v>
      </c>
      <c r="Z17" s="8">
        <v>144</v>
      </c>
      <c r="AA17" s="8">
        <f>Z19*AD17/100</f>
        <v>1587.16</v>
      </c>
      <c r="AB17" s="9">
        <v>1679</v>
      </c>
      <c r="AC17" s="9">
        <f>AB19*AD17/100</f>
        <v>1629.85</v>
      </c>
      <c r="AD17">
        <v>1</v>
      </c>
      <c r="AE17">
        <v>3302</v>
      </c>
      <c r="AF17" s="7">
        <f>AE19*AK17/101</f>
        <v>4972.6336633663368</v>
      </c>
      <c r="AG17" s="8">
        <v>264</v>
      </c>
      <c r="AH17" s="8">
        <f>AG19*AK17/101</f>
        <v>1701.4653465346535</v>
      </c>
      <c r="AI17" s="9">
        <v>1680</v>
      </c>
      <c r="AJ17" s="9">
        <f>AI19*AK17/101</f>
        <v>1944.7128712871288</v>
      </c>
      <c r="AK17">
        <v>1</v>
      </c>
      <c r="AL17">
        <v>2257</v>
      </c>
      <c r="AM17" s="7">
        <f>AL19*AR17/100</f>
        <v>5223.5200000000004</v>
      </c>
      <c r="AN17" s="8">
        <v>230</v>
      </c>
      <c r="AO17" s="8">
        <f>AN19*AR17/100</f>
        <v>1228.8499999999999</v>
      </c>
      <c r="AP17" s="9">
        <v>2353</v>
      </c>
      <c r="AQ17" s="9">
        <f>AP19*AR17/100</f>
        <v>1681.88</v>
      </c>
      <c r="AR17">
        <v>1</v>
      </c>
      <c r="AS17">
        <v>449</v>
      </c>
      <c r="AT17" s="7">
        <f>AS19*AY17/101</f>
        <v>5337.287128712871</v>
      </c>
      <c r="AU17" s="8">
        <v>165</v>
      </c>
      <c r="AV17" s="8">
        <f>AU19*AY17/101</f>
        <v>1990.2178217821781</v>
      </c>
      <c r="AW17" s="9">
        <v>1353</v>
      </c>
      <c r="AX17" s="9">
        <f>AW19*AY17/101</f>
        <v>1544.920792079208</v>
      </c>
      <c r="AY17">
        <v>1</v>
      </c>
      <c r="AZ17">
        <v>2812</v>
      </c>
      <c r="BA17" s="7">
        <f>AZ19*BF17/100</f>
        <v>5941.58</v>
      </c>
      <c r="BB17" s="8">
        <v>185</v>
      </c>
      <c r="BC17" s="8">
        <f>BB19*BF17/100</f>
        <v>1511.42</v>
      </c>
      <c r="BD17" s="9">
        <v>1855</v>
      </c>
      <c r="BE17" s="9">
        <f>BD19*BF17/100</f>
        <v>1943.65</v>
      </c>
      <c r="BF17">
        <v>1</v>
      </c>
    </row>
    <row r="18" spans="1:58" x14ac:dyDescent="0.3">
      <c r="A18" t="s">
        <v>27</v>
      </c>
      <c r="B18" s="2" t="s">
        <v>219</v>
      </c>
      <c r="C18">
        <v>60</v>
      </c>
      <c r="D18" s="7">
        <f>C19*I18/100</f>
        <v>6988.31</v>
      </c>
      <c r="E18" s="8">
        <v>1563</v>
      </c>
      <c r="F18" s="8">
        <f>E19*I18/100</f>
        <v>1589.42</v>
      </c>
      <c r="G18" s="9">
        <v>2300</v>
      </c>
      <c r="H18" s="9">
        <f>G19*I18/100</f>
        <v>1780.57</v>
      </c>
      <c r="I18">
        <v>1</v>
      </c>
      <c r="J18">
        <v>297</v>
      </c>
      <c r="K18" s="7">
        <f>J19*P18/100</f>
        <v>5258.88</v>
      </c>
      <c r="L18" s="8">
        <v>1047</v>
      </c>
      <c r="M18" s="8">
        <f>L19*P18/100</f>
        <v>1252.77</v>
      </c>
      <c r="N18" s="9">
        <v>2856</v>
      </c>
      <c r="O18" s="9">
        <f>N19*P18/100</f>
        <v>1654.33</v>
      </c>
      <c r="P18">
        <v>1</v>
      </c>
      <c r="Q18">
        <v>260</v>
      </c>
      <c r="R18" s="7">
        <f>Q19*W18/100</f>
        <v>5241.93</v>
      </c>
      <c r="S18" s="8">
        <v>881</v>
      </c>
      <c r="T18" s="8">
        <f>S19*W18/100</f>
        <v>1971.61</v>
      </c>
      <c r="U18" s="9">
        <v>1834</v>
      </c>
      <c r="V18" s="9">
        <f>U19*W18/100</f>
        <v>1309.28</v>
      </c>
      <c r="W18">
        <v>1</v>
      </c>
      <c r="X18">
        <v>929</v>
      </c>
      <c r="Y18" s="7">
        <f>X19*AD18/100</f>
        <v>4184.68</v>
      </c>
      <c r="Z18" s="8">
        <v>886</v>
      </c>
      <c r="AA18" s="8">
        <f>Z19*AD18/100</f>
        <v>1587.16</v>
      </c>
      <c r="AB18" s="9">
        <v>2517</v>
      </c>
      <c r="AC18" s="9">
        <f>AB19*AD18/100</f>
        <v>1629.85</v>
      </c>
      <c r="AD18">
        <v>1</v>
      </c>
      <c r="AE18">
        <v>708</v>
      </c>
      <c r="AF18" s="7">
        <f>AE19*AK18/101</f>
        <v>4972.6336633663368</v>
      </c>
      <c r="AG18" s="8">
        <v>1525</v>
      </c>
      <c r="AH18" s="8">
        <f>AG19*AK18/101</f>
        <v>1701.4653465346535</v>
      </c>
      <c r="AI18" s="9">
        <v>2793</v>
      </c>
      <c r="AJ18" s="9">
        <f>AI19*AK18/101</f>
        <v>1944.7128712871288</v>
      </c>
      <c r="AK18">
        <v>1</v>
      </c>
      <c r="AL18">
        <v>1436</v>
      </c>
      <c r="AM18" s="7">
        <f>AL19*AR18/100</f>
        <v>5223.5200000000004</v>
      </c>
      <c r="AN18" s="8">
        <v>1650</v>
      </c>
      <c r="AO18" s="8">
        <f>AN19*AR18/100</f>
        <v>1228.8499999999999</v>
      </c>
      <c r="AP18" s="9">
        <v>3018</v>
      </c>
      <c r="AQ18" s="9">
        <f>AP19*AR18/100</f>
        <v>1681.88</v>
      </c>
      <c r="AR18">
        <v>1</v>
      </c>
      <c r="AS18">
        <v>50</v>
      </c>
      <c r="AT18" s="7">
        <f>AS19*AY18/101</f>
        <v>5337.287128712871</v>
      </c>
      <c r="AU18" s="8">
        <v>857</v>
      </c>
      <c r="AV18" s="8">
        <f>AU19*AY18/101</f>
        <v>1990.2178217821781</v>
      </c>
      <c r="AW18" s="9">
        <v>2063</v>
      </c>
      <c r="AX18" s="9">
        <f>AW19*AY18/101</f>
        <v>1544.920792079208</v>
      </c>
      <c r="AY18">
        <v>1</v>
      </c>
      <c r="AZ18">
        <v>464</v>
      </c>
      <c r="BA18" s="7">
        <f>AZ19*BF18/100</f>
        <v>5941.58</v>
      </c>
      <c r="BB18" s="8">
        <v>856</v>
      </c>
      <c r="BC18" s="8">
        <f>BB19*BF18/100</f>
        <v>1511.42</v>
      </c>
      <c r="BD18" s="9">
        <v>3031</v>
      </c>
      <c r="BE18" s="9">
        <f>BD19*BF18/100</f>
        <v>1943.65</v>
      </c>
      <c r="BF18">
        <v>1</v>
      </c>
    </row>
    <row r="19" spans="1:58" x14ac:dyDescent="0.3">
      <c r="C19" s="7">
        <f>SUM(C3:C18)</f>
        <v>698831</v>
      </c>
      <c r="D19" s="7"/>
      <c r="E19" s="8">
        <f>SUM(E3:E18)</f>
        <v>158942</v>
      </c>
      <c r="F19" s="8"/>
      <c r="G19" s="9">
        <f t="shared" ref="G19:BF19" si="0">SUM(G3:G18)</f>
        <v>178057</v>
      </c>
      <c r="H19" s="9"/>
      <c r="I19">
        <f t="shared" si="0"/>
        <v>100</v>
      </c>
      <c r="J19">
        <f t="shared" si="0"/>
        <v>525888</v>
      </c>
      <c r="L19">
        <f t="shared" si="0"/>
        <v>125277</v>
      </c>
      <c r="N19">
        <f t="shared" si="0"/>
        <v>165433</v>
      </c>
      <c r="P19">
        <f t="shared" si="0"/>
        <v>100</v>
      </c>
      <c r="Q19">
        <f t="shared" si="0"/>
        <v>524193</v>
      </c>
      <c r="S19">
        <f t="shared" si="0"/>
        <v>197161</v>
      </c>
      <c r="U19">
        <f t="shared" si="0"/>
        <v>130928</v>
      </c>
      <c r="W19">
        <f t="shared" si="0"/>
        <v>100</v>
      </c>
      <c r="X19">
        <f t="shared" si="0"/>
        <v>418468</v>
      </c>
      <c r="Z19">
        <f t="shared" si="0"/>
        <v>158716</v>
      </c>
      <c r="AB19">
        <f t="shared" si="0"/>
        <v>162985</v>
      </c>
      <c r="AD19">
        <f t="shared" si="0"/>
        <v>100</v>
      </c>
      <c r="AE19">
        <f t="shared" si="0"/>
        <v>502236</v>
      </c>
      <c r="AG19">
        <f t="shared" si="0"/>
        <v>171848</v>
      </c>
      <c r="AI19">
        <f t="shared" si="0"/>
        <v>196416</v>
      </c>
      <c r="AK19">
        <f t="shared" si="0"/>
        <v>101</v>
      </c>
      <c r="AL19">
        <f t="shared" si="0"/>
        <v>522352</v>
      </c>
      <c r="AN19">
        <f t="shared" si="0"/>
        <v>122885</v>
      </c>
      <c r="AP19">
        <f t="shared" si="0"/>
        <v>168188</v>
      </c>
      <c r="AR19">
        <f t="shared" si="0"/>
        <v>100</v>
      </c>
      <c r="AS19">
        <f t="shared" si="0"/>
        <v>539066</v>
      </c>
      <c r="AU19">
        <f t="shared" si="0"/>
        <v>201012</v>
      </c>
      <c r="AW19">
        <f t="shared" si="0"/>
        <v>156037</v>
      </c>
      <c r="AY19">
        <f t="shared" si="0"/>
        <v>101</v>
      </c>
      <c r="AZ19">
        <f t="shared" si="0"/>
        <v>594158</v>
      </c>
      <c r="BB19">
        <f t="shared" si="0"/>
        <v>151142</v>
      </c>
      <c r="BD19">
        <f t="shared" si="0"/>
        <v>194365</v>
      </c>
      <c r="BF19">
        <f t="shared" si="0"/>
        <v>100</v>
      </c>
    </row>
    <row r="21" spans="1:58" x14ac:dyDescent="0.3">
      <c r="C21" t="s">
        <v>250</v>
      </c>
    </row>
    <row r="22" spans="1:58" x14ac:dyDescent="0.3">
      <c r="C22" t="s">
        <v>235</v>
      </c>
    </row>
    <row r="23" spans="1:58" x14ac:dyDescent="0.3">
      <c r="C23" s="1" t="s">
        <v>251</v>
      </c>
      <c r="D23" s="1" t="s">
        <v>252</v>
      </c>
      <c r="E23" s="1" t="s">
        <v>253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 t="s">
        <v>253</v>
      </c>
      <c r="U23" s="1" t="s">
        <v>251</v>
      </c>
      <c r="V23" s="1" t="s">
        <v>252</v>
      </c>
      <c r="W23" s="1" t="s">
        <v>253</v>
      </c>
    </row>
    <row r="24" spans="1:58" x14ac:dyDescent="0.3">
      <c r="B24" s="2" t="s">
        <v>210</v>
      </c>
      <c r="C24">
        <f>(C3-D3)*100/C19</f>
        <v>73.898509081594838</v>
      </c>
      <c r="D24">
        <f>(E3-F3)*100/E19</f>
        <v>8.0177549043047147</v>
      </c>
      <c r="E24">
        <f>(G3-H3)*100/G19</f>
        <v>-0.33392116007795253</v>
      </c>
    </row>
    <row r="25" spans="1:58" x14ac:dyDescent="0.3">
      <c r="B25" s="2" t="s">
        <v>220</v>
      </c>
      <c r="C25">
        <f>(C4-D4)*100/C19</f>
        <v>9.1391051627646736</v>
      </c>
      <c r="D25">
        <f>(E4-F4)*100/E19</f>
        <v>9.6883139761674073</v>
      </c>
      <c r="E25">
        <f>(G4-H4)*100/G19</f>
        <v>0.33208466951594112</v>
      </c>
    </row>
    <row r="26" spans="1:58" x14ac:dyDescent="0.3">
      <c r="B26" s="2" t="s">
        <v>212</v>
      </c>
      <c r="C26">
        <f>(C5-D5)*100/C19</f>
        <v>-35.039252694857552</v>
      </c>
      <c r="D26">
        <f>(E5-F5)*100/E19</f>
        <v>8.4866680927633968</v>
      </c>
      <c r="E26">
        <f>(G5-H5)*100/G19</f>
        <v>9.974603638160815</v>
      </c>
    </row>
    <row r="27" spans="1:58" x14ac:dyDescent="0.3">
      <c r="B27" s="2" t="s">
        <v>218</v>
      </c>
      <c r="C27">
        <f>(C6-D6)*100/C19</f>
        <v>0.67908979424209848</v>
      </c>
      <c r="D27">
        <f>(E6-F6)*100/E19</f>
        <v>-0.40858929672459143</v>
      </c>
      <c r="E27">
        <f>(G6-H6)*100/G19</f>
        <v>-0.51251565509920982</v>
      </c>
    </row>
    <row r="28" spans="1:58" x14ac:dyDescent="0.3">
      <c r="B28" s="5" t="s">
        <v>226</v>
      </c>
      <c r="C28">
        <f>(C7-D7)*100/C19</f>
        <v>0</v>
      </c>
      <c r="D28">
        <f>(E7-F7)*100/E19</f>
        <v>0</v>
      </c>
      <c r="E28">
        <f>(G7-H7)*100/G19</f>
        <v>0</v>
      </c>
    </row>
    <row r="29" spans="1:58" x14ac:dyDescent="0.3">
      <c r="B29" s="5" t="s">
        <v>217</v>
      </c>
      <c r="C29">
        <f>(C8-D8)*100/C19</f>
        <v>-24.317431539241962</v>
      </c>
      <c r="D29">
        <f>(E8-F8)*100/E19</f>
        <v>-22.254973512350418</v>
      </c>
      <c r="E29">
        <f>(G8-H8)*100/G19</f>
        <v>-16.630208304082402</v>
      </c>
    </row>
    <row r="30" spans="1:58" x14ac:dyDescent="0.3">
      <c r="B30" s="2" t="s">
        <v>216</v>
      </c>
      <c r="C30">
        <f>(C9-D9)*100/C19</f>
        <v>-0.9098494485791272</v>
      </c>
      <c r="D30">
        <f>(E9-F9)*100/E19</f>
        <v>6.2680600470611925</v>
      </c>
      <c r="E30">
        <f>(G9-H9)*100/G19</f>
        <v>-4.1318229555704036E-2</v>
      </c>
    </row>
    <row r="31" spans="1:58" x14ac:dyDescent="0.3">
      <c r="B31" s="2" t="s">
        <v>225</v>
      </c>
      <c r="C31">
        <f>(C10-D10)*100/C19</f>
        <v>-0.95564020485639589</v>
      </c>
      <c r="D31">
        <f>(E10-F10)*100/E19</f>
        <v>-0.97797938870783052</v>
      </c>
      <c r="E31">
        <f>(G10-H10)*100/G19</f>
        <v>-0.40973957777565612</v>
      </c>
    </row>
    <row r="32" spans="1:58" x14ac:dyDescent="0.3">
      <c r="B32" s="2" t="s">
        <v>221</v>
      </c>
      <c r="C32">
        <f>(C11-D11)*100/C19</f>
        <v>-0.96422597165838375</v>
      </c>
      <c r="D32">
        <f>(E11-F11)*100/E19</f>
        <v>-0.5570711328660769</v>
      </c>
      <c r="E32">
        <f>(G11-H11)*100/G19</f>
        <v>0.28498177549885717</v>
      </c>
    </row>
    <row r="33" spans="2:5" x14ac:dyDescent="0.3">
      <c r="B33" s="2" t="s">
        <v>211</v>
      </c>
      <c r="C33">
        <f>(C12-D12)*100/C19</f>
        <v>-3.5143761510293627</v>
      </c>
      <c r="D33">
        <f>(E12-F12)*100/E19</f>
        <v>3.6207547407230312</v>
      </c>
      <c r="E33">
        <f>(G12-H12)*100/G19</f>
        <v>-2.4513779295394174</v>
      </c>
    </row>
    <row r="34" spans="2:5" x14ac:dyDescent="0.3">
      <c r="B34" s="2" t="s">
        <v>214</v>
      </c>
      <c r="C34">
        <f>(C13-D13)*100/C19</f>
        <v>-0.75086966662898469</v>
      </c>
      <c r="D34">
        <f>(E13-F13)*100/E19</f>
        <v>-0.20411219186873203</v>
      </c>
      <c r="E34">
        <f>(G13-H13)*100/G19</f>
        <v>13.680130520002022</v>
      </c>
    </row>
    <row r="35" spans="2:5" x14ac:dyDescent="0.3">
      <c r="B35" s="2" t="s">
        <v>215</v>
      </c>
      <c r="C35">
        <f>(C14-D14)*100/C19</f>
        <v>-13.702789372537852</v>
      </c>
      <c r="D35">
        <f>(E14-F14)*100/E19</f>
        <v>-10.247058675491688</v>
      </c>
      <c r="E35">
        <f>(G14-H14)*100/G19</f>
        <v>-3.8745907209489094</v>
      </c>
    </row>
    <row r="36" spans="2:5" x14ac:dyDescent="0.3">
      <c r="B36" t="s">
        <v>224</v>
      </c>
      <c r="C36">
        <f>(C15-D15)*100/C19</f>
        <v>-0.99441925157870792</v>
      </c>
      <c r="D36">
        <f>(E15-F15)*100/E19</f>
        <v>-0.96413786160989545</v>
      </c>
      <c r="E36">
        <f>(G15-H15)*100/G19</f>
        <v>-0.45860033584750953</v>
      </c>
    </row>
    <row r="37" spans="2:5" x14ac:dyDescent="0.3">
      <c r="B37" s="2" t="s">
        <v>213</v>
      </c>
      <c r="C37">
        <f>(C16-D16)*100/C19</f>
        <v>-0.6416873321303721</v>
      </c>
      <c r="D37">
        <f>(E16-F16)*100/E19</f>
        <v>0.34954889204867179</v>
      </c>
      <c r="E37">
        <f>(G16-H16)*100/G19</f>
        <v>0.37484064091835761</v>
      </c>
    </row>
    <row r="38" spans="2:5" x14ac:dyDescent="0.3">
      <c r="B38" s="2" t="s">
        <v>222</v>
      </c>
      <c r="C38">
        <f>(C17-D17)*100/C19</f>
        <v>-0.93474817230489204</v>
      </c>
      <c r="D38">
        <f>(E17-F17)*100/E19</f>
        <v>-0.80055617772520793</v>
      </c>
      <c r="E38">
        <f>(G17-H17)*100/G19</f>
        <v>-0.22609052157455192</v>
      </c>
    </row>
    <row r="39" spans="2:5" x14ac:dyDescent="0.3">
      <c r="B39" s="2" t="s">
        <v>219</v>
      </c>
      <c r="C39">
        <f>(C18-D18)*100/C19</f>
        <v>-0.99141423319801214</v>
      </c>
      <c r="D39">
        <f>(E18-F18)*100/E19</f>
        <v>-1.6622415723974829E-2</v>
      </c>
      <c r="E39">
        <f>(G18-H18)*100/G19</f>
        <v>0.29172119040531969</v>
      </c>
    </row>
    <row r="41" spans="2:5" x14ac:dyDescent="0.3">
      <c r="C41" s="1" t="s">
        <v>251</v>
      </c>
      <c r="D41" s="1" t="s">
        <v>252</v>
      </c>
      <c r="E41" s="1" t="s">
        <v>253</v>
      </c>
    </row>
    <row r="42" spans="2:5" x14ac:dyDescent="0.3">
      <c r="B42" s="2" t="s">
        <v>210</v>
      </c>
      <c r="C42">
        <f>(J3-K3)*100/J19</f>
        <v>2.8390303638797616</v>
      </c>
      <c r="D42">
        <f>(L3-M3)*100/L19</f>
        <v>7.5993438540194926</v>
      </c>
      <c r="E42">
        <f>(N3-O3)*100/N19</f>
        <v>-8.3616932534621227E-2</v>
      </c>
    </row>
    <row r="43" spans="2:5" x14ac:dyDescent="0.3">
      <c r="B43" s="2" t="s">
        <v>220</v>
      </c>
      <c r="C43">
        <f>(J4-K4)*100/J19</f>
        <v>64.782615309723738</v>
      </c>
      <c r="D43">
        <f>(L4-M4)*100/L19</f>
        <v>27.980195885916807</v>
      </c>
      <c r="E43">
        <f>(N4-O4)*100/N19</f>
        <v>11.596688689681018</v>
      </c>
    </row>
    <row r="44" spans="2:5" x14ac:dyDescent="0.3">
      <c r="B44" s="2" t="s">
        <v>212</v>
      </c>
      <c r="C44">
        <f>(J5-K5)*100/J19</f>
        <v>-4.9155713764147499</v>
      </c>
      <c r="D44">
        <f>(L5-M5)*100/L19</f>
        <v>0.95320769175507059</v>
      </c>
      <c r="E44">
        <f>(N5-O5)*100/N19</f>
        <v>3.3193800511385274</v>
      </c>
    </row>
    <row r="45" spans="2:5" x14ac:dyDescent="0.3">
      <c r="B45" s="2" t="s">
        <v>218</v>
      </c>
      <c r="C45">
        <f>(J6-K6)*100/J19</f>
        <v>-0.78208287696239498</v>
      </c>
      <c r="D45">
        <f>(L6-M6)*100/L19</f>
        <v>-0.3262929348563583</v>
      </c>
      <c r="E45">
        <f>(N6-O6)*100/N19</f>
        <v>-0.34051851807075972</v>
      </c>
    </row>
    <row r="46" spans="2:5" x14ac:dyDescent="0.3">
      <c r="B46" s="5" t="s">
        <v>226</v>
      </c>
      <c r="C46">
        <f>(J7-K7)*100/J19</f>
        <v>0</v>
      </c>
      <c r="D46">
        <f>(L7-M7)*100/L19</f>
        <v>0</v>
      </c>
      <c r="E46">
        <f>(N7-O7)*100/N19</f>
        <v>0</v>
      </c>
    </row>
    <row r="47" spans="2:5" x14ac:dyDescent="0.3">
      <c r="B47" s="5" t="s">
        <v>217</v>
      </c>
      <c r="C47">
        <f>(J8-K8)*100/J19</f>
        <v>-49.219605695509308</v>
      </c>
      <c r="D47">
        <f>(L8-M8)*100/L19</f>
        <v>-45.073317528357158</v>
      </c>
      <c r="E47">
        <f>(N8-O8)*100/N19</f>
        <v>-30.781947978940114</v>
      </c>
    </row>
    <row r="48" spans="2:5" x14ac:dyDescent="0.3">
      <c r="B48" s="2" t="s">
        <v>216</v>
      </c>
      <c r="C48">
        <f>(J9-K9)*100/J19</f>
        <v>2.29556863818912</v>
      </c>
      <c r="D48">
        <f>(L9-M9)*100/L19</f>
        <v>6.2511314926123713</v>
      </c>
      <c r="E48">
        <f>(N9-O9)*100/N19</f>
        <v>1.0681061215114319E-2</v>
      </c>
    </row>
    <row r="49" spans="2:5" x14ac:dyDescent="0.3">
      <c r="B49" s="2" t="s">
        <v>225</v>
      </c>
      <c r="C49">
        <f>(J10-K10)*100/J19</f>
        <v>-0.98212547158330288</v>
      </c>
      <c r="D49">
        <f>(L10-M10)*100/L19</f>
        <v>-0.96647429296678555</v>
      </c>
      <c r="E49">
        <f>(N10-O10)*100/N19</f>
        <v>-0.34837668421657103</v>
      </c>
    </row>
    <row r="50" spans="2:5" x14ac:dyDescent="0.3">
      <c r="B50" s="2" t="s">
        <v>221</v>
      </c>
      <c r="C50">
        <f>(J11-K11)*100/J19</f>
        <v>-0.90016885724717055</v>
      </c>
      <c r="D50">
        <f>(L11-M11)*100/L19</f>
        <v>-0.61445436911803442</v>
      </c>
      <c r="E50">
        <f>(N11-O11)*100/N19</f>
        <v>0.29176161950759527</v>
      </c>
    </row>
    <row r="51" spans="2:5" x14ac:dyDescent="0.3">
      <c r="B51" s="2" t="s">
        <v>211</v>
      </c>
      <c r="C51">
        <f>(J12-K12)*100/J19</f>
        <v>-9.1024704880126563</v>
      </c>
      <c r="D51">
        <f>(L12-M12)*100/L19</f>
        <v>6.1154880784182239</v>
      </c>
      <c r="E51">
        <f>(N12-O12)*100/N19</f>
        <v>-3.3127006099145873</v>
      </c>
    </row>
    <row r="52" spans="2:5" x14ac:dyDescent="0.3">
      <c r="B52" s="2" t="s">
        <v>214</v>
      </c>
      <c r="C52">
        <f>(J13-K13)*100/J19</f>
        <v>-0.33902275769745649</v>
      </c>
      <c r="D52">
        <f>(L13-M13)*100/L19</f>
        <v>-0.24247866727332232</v>
      </c>
      <c r="E52">
        <f>(N13-O13)*100/N19</f>
        <v>18.153373268936669</v>
      </c>
    </row>
    <row r="53" spans="2:5" x14ac:dyDescent="0.3">
      <c r="B53" s="2" t="s">
        <v>215</v>
      </c>
      <c r="C53">
        <f>(J14-K14)*100/J19</f>
        <v>0</v>
      </c>
      <c r="D53">
        <f>(L14-M14)*100/L19</f>
        <v>0</v>
      </c>
      <c r="E53">
        <f>(N14-O14)*100/N19</f>
        <v>0</v>
      </c>
    </row>
    <row r="54" spans="2:5" x14ac:dyDescent="0.3">
      <c r="B54" t="s">
        <v>224</v>
      </c>
      <c r="C54">
        <f>(J15-K15)*100/J19</f>
        <v>-0.98174516246805399</v>
      </c>
      <c r="D54">
        <f>(L15-M15)*100/L19</f>
        <v>-0.96168490624775493</v>
      </c>
      <c r="E54">
        <f>(N15-O15)*100/N19</f>
        <v>-0.26616817684500671</v>
      </c>
    </row>
    <row r="55" spans="2:5" x14ac:dyDescent="0.3">
      <c r="B55" s="2" t="s">
        <v>213</v>
      </c>
      <c r="C55">
        <f>(J16-K16)*100/J19</f>
        <v>-0.81802208835341361</v>
      </c>
      <c r="D55">
        <f>(L16-M16)*100/L19</f>
        <v>0.29473087637794648</v>
      </c>
      <c r="E55">
        <f>(N16-O16)*100/N19</f>
        <v>0.8920046181837965</v>
      </c>
    </row>
    <row r="56" spans="2:5" x14ac:dyDescent="0.3">
      <c r="B56" s="2" t="s">
        <v>222</v>
      </c>
      <c r="C56">
        <f>(J17-K17)*100/J19</f>
        <v>-0.93287544115857368</v>
      </c>
      <c r="D56">
        <f>(L17-M17)*100/L19</f>
        <v>-0.84514316275134305</v>
      </c>
      <c r="E56">
        <f>(N17-O17)*100/N19</f>
        <v>0.14306093705608922</v>
      </c>
    </row>
    <row r="57" spans="2:5" x14ac:dyDescent="0.3">
      <c r="B57" s="2" t="s">
        <v>219</v>
      </c>
      <c r="C57">
        <f>(J18-K18)*100/J19</f>
        <v>-0.94352409638554213</v>
      </c>
      <c r="D57">
        <f>(L18-M18)*100/L19</f>
        <v>-0.16425201752915539</v>
      </c>
      <c r="E57">
        <f>(N18-O18)*100/N19</f>
        <v>0.72637865480285069</v>
      </c>
    </row>
    <row r="59" spans="2:5" x14ac:dyDescent="0.3">
      <c r="C59" s="1" t="s">
        <v>251</v>
      </c>
      <c r="D59" s="1" t="s">
        <v>252</v>
      </c>
      <c r="E59" s="1" t="s">
        <v>253</v>
      </c>
    </row>
    <row r="60" spans="2:5" x14ac:dyDescent="0.3">
      <c r="B60" s="2" t="s">
        <v>210</v>
      </c>
      <c r="C60">
        <f>(Q3-R3)*100/Q19</f>
        <v>18.917282375003101</v>
      </c>
      <c r="D60">
        <f>(S3-T3)*100/S19</f>
        <v>3.5171205258646485</v>
      </c>
      <c r="E60">
        <f>(U3-V3)*100/U19</f>
        <v>-0.50125259684712209</v>
      </c>
    </row>
    <row r="61" spans="2:5" x14ac:dyDescent="0.3">
      <c r="B61" s="2" t="s">
        <v>220</v>
      </c>
      <c r="C61">
        <f>(Q4-R4)*100/Q19</f>
        <v>18.821025843534727</v>
      </c>
      <c r="D61">
        <f>(S4-T4)*100/S19</f>
        <v>7.3176236679667888</v>
      </c>
      <c r="E61">
        <f>(U4-V4)*100/U19</f>
        <v>0.98832946352193574</v>
      </c>
    </row>
    <row r="62" spans="2:5" x14ac:dyDescent="0.3">
      <c r="B62" s="2" t="s">
        <v>212</v>
      </c>
      <c r="C62">
        <f>(Q5-R5)*100/Q19</f>
        <v>-5.5795441755231376</v>
      </c>
      <c r="D62">
        <f>(S5-T5)*100/S19</f>
        <v>-2.0742743240296</v>
      </c>
      <c r="E62">
        <f>(U5-V5)*100/U19</f>
        <v>2.4496822681168275</v>
      </c>
    </row>
    <row r="63" spans="2:5" x14ac:dyDescent="0.3">
      <c r="B63" s="2" t="s">
        <v>218</v>
      </c>
      <c r="C63">
        <f>(Q6-R6)*100/Q19</f>
        <v>0.42943534156312652</v>
      </c>
      <c r="D63">
        <f>(S6-T6)*100/S19</f>
        <v>-0.70328817565339996</v>
      </c>
      <c r="E63">
        <f>(U6-V6)*100/U19</f>
        <v>-0.55471709641940603</v>
      </c>
    </row>
    <row r="64" spans="2:5" x14ac:dyDescent="0.3">
      <c r="B64" s="5" t="s">
        <v>226</v>
      </c>
      <c r="C64">
        <f>(Q7-R7)*100/Q19</f>
        <v>0</v>
      </c>
      <c r="D64">
        <f>(S7-T7)*100/S19</f>
        <v>0</v>
      </c>
      <c r="E64">
        <f>(U7-V7)*100/U19</f>
        <v>0</v>
      </c>
    </row>
    <row r="65" spans="2:5" x14ac:dyDescent="0.3">
      <c r="B65" s="5" t="s">
        <v>217</v>
      </c>
      <c r="C65">
        <f>(Q8-R8)*100/Q19</f>
        <v>-4.957458417033421</v>
      </c>
      <c r="D65">
        <f>(S8-T8)*100/S19</f>
        <v>-4.7159681681468442</v>
      </c>
      <c r="E65">
        <f>(U8-V8)*100/U19</f>
        <v>-3.4930648906269091</v>
      </c>
    </row>
    <row r="66" spans="2:5" x14ac:dyDescent="0.3">
      <c r="B66" s="2" t="s">
        <v>216</v>
      </c>
      <c r="C66">
        <f>(Q9-R9)*100/Q19</f>
        <v>-0.96661534968990426</v>
      </c>
      <c r="D66">
        <f>(S9-T9)*100/S19</f>
        <v>3.3015606534760931</v>
      </c>
      <c r="E66">
        <f>(U9-V9)*100/U19</f>
        <v>-0.19192227789319319</v>
      </c>
    </row>
    <row r="67" spans="2:5" x14ac:dyDescent="0.3">
      <c r="B67" s="2" t="s">
        <v>225</v>
      </c>
      <c r="C67">
        <f>(Q10-R10)*100/Q19</f>
        <v>-0.98206767354772007</v>
      </c>
      <c r="D67">
        <f>(S10-T10)*100/S19</f>
        <v>-0.99137760510445783</v>
      </c>
      <c r="E67">
        <f>(U10-V10)*100/U19</f>
        <v>-0.49055969693266527</v>
      </c>
    </row>
    <row r="68" spans="2:5" x14ac:dyDescent="0.3">
      <c r="B68" s="2" t="s">
        <v>221</v>
      </c>
      <c r="C68">
        <f>(Q11-R11)*100/Q19</f>
        <v>-0.95593226159067368</v>
      </c>
      <c r="D68">
        <f>(S11-T11)*100/S19</f>
        <v>-0.78697612611013334</v>
      </c>
      <c r="E68">
        <f>(U11-V11)*100/U19</f>
        <v>0.29536844677990959</v>
      </c>
    </row>
    <row r="69" spans="2:5" x14ac:dyDescent="0.3">
      <c r="B69" s="2" t="s">
        <v>211</v>
      </c>
      <c r="C69">
        <f>(Q12-R12)*100/Q19</f>
        <v>-18.604836386598066</v>
      </c>
      <c r="D69">
        <f>(S12-T12)*100/S19</f>
        <v>1.8902064809977632</v>
      </c>
      <c r="E69">
        <f>(U12-V12)*100/U19</f>
        <v>-10.18193205425883</v>
      </c>
    </row>
    <row r="70" spans="2:5" x14ac:dyDescent="0.3">
      <c r="B70" s="2" t="s">
        <v>214</v>
      </c>
      <c r="C70">
        <f>(Q13-R13)*100/Q19</f>
        <v>0.75183567884347946</v>
      </c>
      <c r="D70">
        <f>(S13-T13)*100/S19</f>
        <v>-0.59474743990951551</v>
      </c>
      <c r="E70">
        <f>(U13-V13)*100/U19</f>
        <v>12.561652205792496</v>
      </c>
    </row>
    <row r="71" spans="2:5" x14ac:dyDescent="0.3">
      <c r="B71" s="2" t="s">
        <v>215</v>
      </c>
      <c r="C71">
        <f>(Q14-R14)*100/Q19</f>
        <v>-3.9483014843769375</v>
      </c>
      <c r="D71">
        <f>(S14-T14)*100/S19</f>
        <v>-3.4512099248837247</v>
      </c>
      <c r="E71">
        <f>(U14-V14)*100/U19</f>
        <v>-0.98918489551509214</v>
      </c>
    </row>
    <row r="72" spans="2:5" x14ac:dyDescent="0.3">
      <c r="B72" t="s">
        <v>224</v>
      </c>
      <c r="C72">
        <f>(Q15-R15)*100/Q19</f>
        <v>-0.97558151291604434</v>
      </c>
      <c r="D72">
        <f>(S15-T15)*100/S19</f>
        <v>-0.98072641140996442</v>
      </c>
      <c r="E72">
        <f>(U15-V15)*100/U19</f>
        <v>-0.45389832579738482</v>
      </c>
    </row>
    <row r="73" spans="2:5" x14ac:dyDescent="0.3">
      <c r="B73" s="2" t="s">
        <v>213</v>
      </c>
      <c r="C73">
        <f>(Q16-R16)*100/Q19</f>
        <v>-0.89431373558975413</v>
      </c>
      <c r="D73">
        <f>(S16-T16)*100/S19</f>
        <v>-0.2584740389833689</v>
      </c>
      <c r="E73">
        <f>(U16-V16)*100/U19</f>
        <v>0.38549431748747404</v>
      </c>
    </row>
    <row r="74" spans="2:5" x14ac:dyDescent="0.3">
      <c r="B74" s="2" t="s">
        <v>222</v>
      </c>
      <c r="C74">
        <f>(Q17-R17)*100/Q19</f>
        <v>-0.10452829396806143</v>
      </c>
      <c r="D74">
        <f>(S17-T17)*100/S19</f>
        <v>-0.91631204954326662</v>
      </c>
      <c r="E74">
        <f>(U17-V17)*100/U19</f>
        <v>-0.22476475620188191</v>
      </c>
    </row>
    <row r="75" spans="2:5" x14ac:dyDescent="0.3">
      <c r="B75" s="2" t="s">
        <v>219</v>
      </c>
      <c r="C75">
        <f>(Q18-R18)*100/Q19</f>
        <v>-0.95039994811071493</v>
      </c>
      <c r="D75">
        <f>(S18-T18)*100/S19</f>
        <v>-0.55315706453101776</v>
      </c>
      <c r="E75">
        <f>(U18-V18)*100/U19</f>
        <v>0.4007698887938409</v>
      </c>
    </row>
    <row r="77" spans="2:5" x14ac:dyDescent="0.3">
      <c r="C77" s="1" t="s">
        <v>251</v>
      </c>
      <c r="D77" s="1" t="s">
        <v>252</v>
      </c>
      <c r="E77" s="1" t="s">
        <v>253</v>
      </c>
    </row>
    <row r="78" spans="2:5" x14ac:dyDescent="0.3">
      <c r="B78" s="2" t="s">
        <v>210</v>
      </c>
      <c r="C78">
        <f>(X3-Y3)*100/X19</f>
        <v>1.6537274056797653</v>
      </c>
      <c r="D78">
        <f>(Z3-AA3)*100/Z19</f>
        <v>6.5783159857859319</v>
      </c>
      <c r="E78">
        <f>(AB3-AC3)*100/AB19</f>
        <v>-0.26128171304107733</v>
      </c>
    </row>
    <row r="79" spans="2:5" x14ac:dyDescent="0.3">
      <c r="B79" s="2" t="s">
        <v>220</v>
      </c>
      <c r="C79">
        <f>(X4-Y4)*100/X19</f>
        <v>21.393177017119587</v>
      </c>
      <c r="D79">
        <f>(Z4-AA4)*100/Z19</f>
        <v>1.9186471433251846</v>
      </c>
      <c r="E79">
        <f>(AB4-AC4)*100/AB19</f>
        <v>1.0704972850262293</v>
      </c>
    </row>
    <row r="80" spans="2:5" x14ac:dyDescent="0.3">
      <c r="B80" s="2" t="s">
        <v>212</v>
      </c>
      <c r="C80">
        <f>(X5-Y5)*100/X19</f>
        <v>-7.452459925251155</v>
      </c>
      <c r="D80">
        <f>(Z5-AA5)*100/Z19</f>
        <v>-1.3898535749388834</v>
      </c>
      <c r="E80">
        <f>(AB5-AC5)*100/AB19</f>
        <v>9.6394146700616616</v>
      </c>
    </row>
    <row r="81" spans="2:5" x14ac:dyDescent="0.3">
      <c r="B81" s="2" t="s">
        <v>218</v>
      </c>
      <c r="C81">
        <f>(X6-Y6)*100/X19</f>
        <v>1.4312492233575804</v>
      </c>
      <c r="D81">
        <f>(Z6-AA6)*100/Z19</f>
        <v>-0.58920335693943904</v>
      </c>
      <c r="E81">
        <f>(AB6-AC6)*100/AB19</f>
        <v>-0.37233487744270943</v>
      </c>
    </row>
    <row r="82" spans="2:5" x14ac:dyDescent="0.3">
      <c r="B82" s="5" t="s">
        <v>226</v>
      </c>
      <c r="C82">
        <f>(X7-Y7)*100/X19</f>
        <v>0</v>
      </c>
      <c r="D82">
        <f>(Z7-AA7)*100/Z19</f>
        <v>0</v>
      </c>
      <c r="E82">
        <f>(AB7-AC7)*100/AB19</f>
        <v>0</v>
      </c>
    </row>
    <row r="83" spans="2:5" x14ac:dyDescent="0.3">
      <c r="B83" s="5" t="s">
        <v>217</v>
      </c>
      <c r="C83">
        <f>(X8-Y8)*100/X19</f>
        <v>-9.6226712675760169</v>
      </c>
      <c r="D83">
        <f>(Z8-AA8)*100/Z19</f>
        <v>-9.2880364928551629</v>
      </c>
      <c r="E83">
        <f>(AB8-AC8)*100/AB19</f>
        <v>-6.620547903181274</v>
      </c>
    </row>
    <row r="84" spans="2:5" x14ac:dyDescent="0.3">
      <c r="B84" s="2" t="s">
        <v>216</v>
      </c>
      <c r="C84">
        <f>(X9-Y9)*100/X19</f>
        <v>-0.92783199671181549</v>
      </c>
      <c r="D84">
        <f>(Z9-AA9)*100/Z19</f>
        <v>4.5281131076892063</v>
      </c>
      <c r="E84">
        <f>(AB9-AC9)*100/AB19</f>
        <v>-6.9853053962020989E-2</v>
      </c>
    </row>
    <row r="85" spans="2:5" x14ac:dyDescent="0.3">
      <c r="B85" s="2" t="s">
        <v>225</v>
      </c>
      <c r="C85">
        <f>(X10-Y10)*100/X19</f>
        <v>-0.47188315474540471</v>
      </c>
      <c r="D85">
        <f>(Z10-AA10)*100/Z19</f>
        <v>-0.9880289321807505</v>
      </c>
      <c r="E85">
        <f>(AB10-AC10)*100/AB19</f>
        <v>-0.39503635303862317</v>
      </c>
    </row>
    <row r="86" spans="2:5" x14ac:dyDescent="0.3">
      <c r="B86" s="2" t="s">
        <v>221</v>
      </c>
      <c r="C86">
        <f>(X11-Y11)*100/X19</f>
        <v>-0.57224925203360832</v>
      </c>
      <c r="D86">
        <f>(Z11-AA11)*100/Z19</f>
        <v>-0.69820307971471063</v>
      </c>
      <c r="E86">
        <f>(AB11-AC11)*100/AB19</f>
        <v>0.25533024511458113</v>
      </c>
    </row>
    <row r="87" spans="2:5" x14ac:dyDescent="0.3">
      <c r="B87" s="2" t="s">
        <v>211</v>
      </c>
      <c r="C87">
        <f>(X12-Y12)*100/X19</f>
        <v>5.6465488400546757</v>
      </c>
      <c r="D87">
        <f>(Z12-AA12)*100/Z19</f>
        <v>13.62811562791401</v>
      </c>
      <c r="E87">
        <f>(AB12-AC12)*100/AB19</f>
        <v>-17.932631837285641</v>
      </c>
    </row>
    <row r="88" spans="2:5" x14ac:dyDescent="0.3">
      <c r="B88" s="2" t="s">
        <v>214</v>
      </c>
      <c r="C88">
        <f>(X13-Y13)*100/X19</f>
        <v>0.54038062647562057</v>
      </c>
      <c r="D88">
        <f>(Z13-AA13)*100/Z19</f>
        <v>-0.5558103782857432</v>
      </c>
      <c r="E88">
        <f>(AB13-AC13)*100/AB19</f>
        <v>15.868423474552873</v>
      </c>
    </row>
    <row r="89" spans="2:5" x14ac:dyDescent="0.3">
      <c r="B89" s="2" t="s">
        <v>215</v>
      </c>
      <c r="C89">
        <f>(X14-Y14)*100/X19</f>
        <v>-10.250685834998135</v>
      </c>
      <c r="D89">
        <f>(Z14-AA14)*100/Z19</f>
        <v>-10.716046271327404</v>
      </c>
      <c r="E89">
        <f>(AB14-AC14)*100/AB19</f>
        <v>-1.9155443752492558</v>
      </c>
    </row>
    <row r="90" spans="2:5" x14ac:dyDescent="0.3">
      <c r="B90" t="s">
        <v>224</v>
      </c>
      <c r="C90">
        <f>(X15-Y15)*100/X19</f>
        <v>-0.51872066681323314</v>
      </c>
      <c r="D90">
        <f>(Z15-AA15)*100/Z19</f>
        <v>-0.98298848257264548</v>
      </c>
      <c r="E90">
        <f>(AB15-AC15)*100/AB19</f>
        <v>-0.3355216737736601</v>
      </c>
    </row>
    <row r="91" spans="2:5" x14ac:dyDescent="0.3">
      <c r="B91" s="2" t="s">
        <v>213</v>
      </c>
      <c r="C91">
        <f>(X16-Y16)*100/X19</f>
        <v>-0.41238039706739832</v>
      </c>
      <c r="D91">
        <f>(Z16-AA16)*100/Z19</f>
        <v>-9.3979182943118578E-2</v>
      </c>
      <c r="E91">
        <f>(AB16-AC16)*100/AB19</f>
        <v>0.49461606896340166</v>
      </c>
    </row>
    <row r="92" spans="2:5" x14ac:dyDescent="0.3">
      <c r="B92" s="2" t="s">
        <v>222</v>
      </c>
      <c r="C92">
        <f>(X17-Y17)*100/X19</f>
        <v>0.34179913398396045</v>
      </c>
      <c r="D92">
        <f>(Z17-AA17)*100/Z19</f>
        <v>-0.90927190705410921</v>
      </c>
      <c r="E92">
        <f>(AB17-AC17)*100/AB19</f>
        <v>3.0156149338896272E-2</v>
      </c>
    </row>
    <row r="93" spans="2:5" x14ac:dyDescent="0.3">
      <c r="B93" s="2" t="s">
        <v>219</v>
      </c>
      <c r="C93">
        <f>(X18-Y18)*100/X19</f>
        <v>-0.77799975147442579</v>
      </c>
      <c r="D93">
        <f>(Z18-AA18)*100/Z19</f>
        <v>-0.4417702059023666</v>
      </c>
      <c r="E93">
        <f>(AB18-AC18)*100/AB19</f>
        <v>0.54431389391661822</v>
      </c>
    </row>
    <row r="95" spans="2:5" x14ac:dyDescent="0.3">
      <c r="C95" s="1" t="s">
        <v>251</v>
      </c>
      <c r="D95" s="1" t="s">
        <v>252</v>
      </c>
      <c r="E95" s="1" t="s">
        <v>253</v>
      </c>
    </row>
    <row r="96" spans="2:5" x14ac:dyDescent="0.3">
      <c r="B96" s="2" t="s">
        <v>210</v>
      </c>
      <c r="C96">
        <f>(AE3-AF3)*100/AE19</f>
        <v>11.040699260234963</v>
      </c>
      <c r="D96">
        <f>(AG3-AH3)*100/AG19</f>
        <v>6.7900322689035351</v>
      </c>
      <c r="E96">
        <f>(AI3-AJ3)*100/AI19</f>
        <v>-0.43922739048098364</v>
      </c>
    </row>
    <row r="97" spans="2:5" x14ac:dyDescent="0.3">
      <c r="B97" s="2" t="s">
        <v>220</v>
      </c>
      <c r="C97">
        <f>(AE4-AF4)*100/AE19</f>
        <v>60.190958705934378</v>
      </c>
      <c r="D97">
        <f>(AG4-AH4)*100/AG19</f>
        <v>8.7876184387676695</v>
      </c>
      <c r="E97">
        <f>(AI4-AJ4)*100/AI19</f>
        <v>-0.39514536131032429</v>
      </c>
    </row>
    <row r="98" spans="2:5" x14ac:dyDescent="0.3">
      <c r="B98" s="2" t="s">
        <v>212</v>
      </c>
      <c r="C98">
        <f>(AE5-AF5)*100/AE19</f>
        <v>-32.217087560666329</v>
      </c>
      <c r="D98">
        <f>(AG5-AH5)*100/AG19</f>
        <v>12.189986223146313</v>
      </c>
      <c r="E98">
        <f>(AI5-AJ5)*100/AI19</f>
        <v>13.238909576441515</v>
      </c>
    </row>
    <row r="99" spans="2:5" x14ac:dyDescent="0.3">
      <c r="B99" s="2" t="s">
        <v>218</v>
      </c>
      <c r="C99">
        <f>(AE6-AF6)*100/AE19</f>
        <v>8.0062692313242501</v>
      </c>
      <c r="D99">
        <f>(AG6-AH6)*100/AG19</f>
        <v>-0.47219947077338897</v>
      </c>
      <c r="E99">
        <f>(AI6-AJ6)*100/AI19</f>
        <v>-0.54868894147479264</v>
      </c>
    </row>
    <row r="100" spans="2:5" x14ac:dyDescent="0.3">
      <c r="B100" s="5" t="s">
        <v>226</v>
      </c>
      <c r="C100">
        <f>(AE7-AF7)*100/AE19</f>
        <v>-0.80831196158107677</v>
      </c>
      <c r="D100">
        <f>(AG7-AH7)*100/AG19</f>
        <v>-0.67412210007370088</v>
      </c>
      <c r="E100">
        <f>(AI7-AJ7)*100/AI19</f>
        <v>-0.2829264781316842</v>
      </c>
    </row>
    <row r="101" spans="2:5" x14ac:dyDescent="0.3">
      <c r="B101" s="5" t="s">
        <v>217</v>
      </c>
      <c r="C101">
        <f>(AE8-AF8)*100/AE19</f>
        <v>-23.706552613543916</v>
      </c>
      <c r="D101">
        <f>(AG8-AH8)*100/AG19</f>
        <v>-22.020991610822552</v>
      </c>
      <c r="E101">
        <f>(AI8-AJ8)*100/AI19</f>
        <v>-16.60649935961338</v>
      </c>
    </row>
    <row r="102" spans="2:5" x14ac:dyDescent="0.3">
      <c r="B102" s="2" t="s">
        <v>216</v>
      </c>
      <c r="C102">
        <f>(AE9-AF9)*100/AE19</f>
        <v>-0.89791127345836153</v>
      </c>
      <c r="D102">
        <f>(AG9-AH9)*100/AG19</f>
        <v>6.2156874991069708</v>
      </c>
      <c r="E102">
        <f>(AI9-AJ9)*100/AI19</f>
        <v>-0.15208174043210776</v>
      </c>
    </row>
    <row r="103" spans="2:5" x14ac:dyDescent="0.3">
      <c r="B103" s="2" t="s">
        <v>225</v>
      </c>
      <c r="C103">
        <f>(AE10-AF10)*100/AE19</f>
        <v>-0.94689223061794392</v>
      </c>
      <c r="D103">
        <f>(AG10-AH10)*100/AG19</f>
        <v>-0.97322363165975367</v>
      </c>
      <c r="E103">
        <f>(AI10-AJ10)*100/AI19</f>
        <v>-0.5649808932506154</v>
      </c>
    </row>
    <row r="104" spans="2:5" x14ac:dyDescent="0.3">
      <c r="B104" s="2" t="s">
        <v>221</v>
      </c>
      <c r="C104">
        <f>(AE11-AF11)*100/AE19</f>
        <v>-0.90965873879338333</v>
      </c>
      <c r="D104">
        <f>(AG11-AH11)*100/AG19</f>
        <v>-0.62116832697188995</v>
      </c>
      <c r="E104">
        <f>(AI11-AJ11)*100/AI19</f>
        <v>7.4987337443421717E-2</v>
      </c>
    </row>
    <row r="105" spans="2:5" x14ac:dyDescent="0.3">
      <c r="B105" s="2" t="s">
        <v>211</v>
      </c>
      <c r="C105">
        <f>(AE12-AF12)*100/AE19</f>
        <v>-3.461155376522528</v>
      </c>
      <c r="D105">
        <f>(AG12-AH12)*100/AG19</f>
        <v>3.0449427792739701</v>
      </c>
      <c r="E105">
        <f>(AI12-AJ12)*100/AI19</f>
        <v>-2.3427645183873222</v>
      </c>
    </row>
    <row r="106" spans="2:5" x14ac:dyDescent="0.3">
      <c r="B106" s="2" t="s">
        <v>214</v>
      </c>
      <c r="C106">
        <f>(AE13-AF13)*100/AE19</f>
        <v>-0.78481703091103328</v>
      </c>
      <c r="D106">
        <f>(AG13-AH13)*100/AG19</f>
        <v>-0.30984669390080388</v>
      </c>
      <c r="E106">
        <f>(AI13-AJ13)*100/AI19</f>
        <v>12.246093560969001</v>
      </c>
    </row>
    <row r="107" spans="2:5" x14ac:dyDescent="0.3">
      <c r="B107" s="2" t="s">
        <v>215</v>
      </c>
      <c r="C107">
        <f>(AE14-AF14)*100/AE19</f>
        <v>-12.930947062163746</v>
      </c>
      <c r="D107">
        <f>(AG14-AH14)*100/AG19</f>
        <v>-10.321048165521363</v>
      </c>
      <c r="E107">
        <f>(AI14-AJ14)*100/AI19</f>
        <v>-4.4166362200736202</v>
      </c>
    </row>
    <row r="108" spans="2:5" x14ac:dyDescent="0.3">
      <c r="B108" t="s">
        <v>224</v>
      </c>
      <c r="C108">
        <f>(AE15-AF15)*100/AE19</f>
        <v>-0.90587565673634241</v>
      </c>
      <c r="D108">
        <f>(AG15-AH15)*100/AG19</f>
        <v>-0.9610035301747204</v>
      </c>
      <c r="E108">
        <f>(AI15-AJ15)*100/AI19</f>
        <v>-0.47537515848359035</v>
      </c>
    </row>
    <row r="109" spans="2:5" x14ac:dyDescent="0.3">
      <c r="B109" s="2" t="s">
        <v>213</v>
      </c>
      <c r="C109">
        <f>(AE16-AF16)*100/AE19</f>
        <v>-0.48694909631454869</v>
      </c>
      <c r="D109">
        <f>(AG16-AH16)*100/AG19</f>
        <v>0.26449807589576052</v>
      </c>
      <c r="E109">
        <f>(AI16-AJ16)*100/AI19</f>
        <v>0.36722422242224217</v>
      </c>
    </row>
    <row r="110" spans="2:5" x14ac:dyDescent="0.3">
      <c r="B110" s="2" t="s">
        <v>222</v>
      </c>
      <c r="C110">
        <f>(AE17-AF17)*100/AE19</f>
        <v>-0.33263917030366935</v>
      </c>
      <c r="D110">
        <f>(AG17-AH17)*100/AG19</f>
        <v>-0.83647487694628597</v>
      </c>
      <c r="E110">
        <f>(AI17-AJ17)*100/AI19</f>
        <v>-0.13477154167029612</v>
      </c>
    </row>
    <row r="111" spans="2:5" x14ac:dyDescent="0.3">
      <c r="B111" s="2" t="s">
        <v>219</v>
      </c>
      <c r="C111">
        <f>(AE18-AF18)*100/AE19</f>
        <v>-0.84912942588072871</v>
      </c>
      <c r="D111">
        <f>(AG18-AH18)*100/AG19</f>
        <v>-0.10268687824976344</v>
      </c>
      <c r="E111">
        <f>(AI18-AJ18)*100/AI19</f>
        <v>0.4318829060325387</v>
      </c>
    </row>
    <row r="113" spans="2:5" x14ac:dyDescent="0.3">
      <c r="C113" s="1" t="s">
        <v>251</v>
      </c>
      <c r="D113" s="1" t="s">
        <v>252</v>
      </c>
      <c r="E113" s="1" t="s">
        <v>253</v>
      </c>
    </row>
    <row r="114" spans="2:5" x14ac:dyDescent="0.3">
      <c r="B114" s="2" t="s">
        <v>210</v>
      </c>
      <c r="C114">
        <f>(AL3-AM3)*100/AL19</f>
        <v>-0.50856893435844042</v>
      </c>
      <c r="D114">
        <f>(AN3-AO3)*100/AN19</f>
        <v>8.2981242625218705</v>
      </c>
      <c r="E114">
        <f>(AP3-AQ3)*100/AP19</f>
        <v>-0.19851594644088766</v>
      </c>
    </row>
    <row r="115" spans="2:5" x14ac:dyDescent="0.3">
      <c r="B115" s="2" t="s">
        <v>220</v>
      </c>
      <c r="C115">
        <f>(AL4-AM4)*100/AL19</f>
        <v>65.098439366557415</v>
      </c>
      <c r="D115">
        <f>(AN4-AO4)*100/AN19</f>
        <v>27.908003417829679</v>
      </c>
      <c r="E115">
        <f>(AP4-AQ4)*100/AP19</f>
        <v>11.132185411563251</v>
      </c>
    </row>
    <row r="116" spans="2:5" x14ac:dyDescent="0.3">
      <c r="B116" s="2" t="s">
        <v>212</v>
      </c>
      <c r="C116">
        <f>(AL5-AM5)*100/AL19</f>
        <v>-3.6234340061873991</v>
      </c>
      <c r="D116">
        <f>(AN5-AO5)*100/AN19</f>
        <v>0.92086096757130675</v>
      </c>
      <c r="E116">
        <f>(AP5-AQ5)*100/AP19</f>
        <v>3.2068161818916927</v>
      </c>
    </row>
    <row r="117" spans="2:5" x14ac:dyDescent="0.3">
      <c r="B117" s="2" t="s">
        <v>218</v>
      </c>
      <c r="C117">
        <f>(AL6-AM6)*100/AL19</f>
        <v>2.1312218580574021</v>
      </c>
      <c r="D117">
        <f>(AN6-AO6)*100/AN19</f>
        <v>-9.9971518086015301E-2</v>
      </c>
      <c r="E117">
        <f>(AP6-AQ6)*100/AP19</f>
        <v>-0.32872737650724199</v>
      </c>
    </row>
    <row r="118" spans="2:5" x14ac:dyDescent="0.3">
      <c r="B118" s="5" t="s">
        <v>226</v>
      </c>
      <c r="C118">
        <f>(AL7-AM7)*100/AL19</f>
        <v>0</v>
      </c>
      <c r="D118">
        <f>(AN7-AO7)*100/AN19</f>
        <v>0</v>
      </c>
      <c r="E118">
        <f>(AP7-AQ7)*100/AP19</f>
        <v>0</v>
      </c>
    </row>
    <row r="119" spans="2:5" x14ac:dyDescent="0.3">
      <c r="B119" s="5" t="s">
        <v>217</v>
      </c>
      <c r="C119">
        <f>(AL8-AM8)*100/AL19</f>
        <v>-49.433332312310469</v>
      </c>
      <c r="D119">
        <f>(AN8-AO8)*100/AN19</f>
        <v>-45.175163771005408</v>
      </c>
      <c r="E119">
        <f>(AP8-AQ8)*100/AP19</f>
        <v>-29.967060670202393</v>
      </c>
    </row>
    <row r="120" spans="2:5" x14ac:dyDescent="0.3">
      <c r="B120" s="2" t="s">
        <v>216</v>
      </c>
      <c r="C120">
        <f>(AL9-AM9)*100/AL19</f>
        <v>-0.8778601402885412</v>
      </c>
      <c r="D120">
        <f>(AN9-AO9)*100/AN19</f>
        <v>5.7721853765715911</v>
      </c>
      <c r="E120">
        <f>(AP9-AQ9)*100/AP19</f>
        <v>0.14217423359573803</v>
      </c>
    </row>
    <row r="121" spans="2:5" x14ac:dyDescent="0.3">
      <c r="B121" s="2" t="s">
        <v>225</v>
      </c>
      <c r="C121">
        <f>(AL10-AM10)*100/AL19</f>
        <v>-0.86484209881459262</v>
      </c>
      <c r="D121">
        <f>(AN10-AO10)*100/AN19</f>
        <v>-0.97965577572527152</v>
      </c>
      <c r="E121">
        <f>(AP10-AQ10)*100/AP19</f>
        <v>-0.37094204104930206</v>
      </c>
    </row>
    <row r="122" spans="2:5" x14ac:dyDescent="0.3">
      <c r="B122" s="2" t="s">
        <v>221</v>
      </c>
      <c r="C122">
        <f>(AL11-AM11)*100/AL19</f>
        <v>-0.70632829969063016</v>
      </c>
      <c r="D122">
        <f>(AN11-AO11)*100/AN19</f>
        <v>-0.63868657688082342</v>
      </c>
      <c r="E122">
        <f>(AP11-AQ11)*100/AP19</f>
        <v>0.33065379218493579</v>
      </c>
    </row>
    <row r="123" spans="2:5" x14ac:dyDescent="0.3">
      <c r="B123" s="2" t="s">
        <v>211</v>
      </c>
      <c r="C123">
        <f>(AL12-AM12)*100/AL19</f>
        <v>-7.3133059699206653</v>
      </c>
      <c r="D123">
        <f>(AN12-AO12)*100/AN19</f>
        <v>6.2289945884363433</v>
      </c>
      <c r="E123">
        <f>(AP12-AQ12)*100/AP19</f>
        <v>-3.1891692629676309</v>
      </c>
    </row>
    <row r="124" spans="2:5" x14ac:dyDescent="0.3">
      <c r="B124" s="2" t="s">
        <v>214</v>
      </c>
      <c r="C124">
        <f>(AL13-AM13)*100/AL19</f>
        <v>-0.69005574784819446</v>
      </c>
      <c r="D124">
        <f>(AN13-AO13)*100/AN19</f>
        <v>-0.26923546405175564</v>
      </c>
      <c r="E124">
        <f>(AP13-AQ13)*100/AP19</f>
        <v>17.656503436630437</v>
      </c>
    </row>
    <row r="125" spans="2:5" x14ac:dyDescent="0.3">
      <c r="B125" s="2" t="s">
        <v>215</v>
      </c>
      <c r="C125">
        <f>(AL14-AM14)*100/AL19</f>
        <v>-0.93280393298005948</v>
      </c>
      <c r="D125">
        <f>(AN14-AO14)*100/AN19</f>
        <v>-0.79818529519469406</v>
      </c>
      <c r="E125">
        <f>(AP14-AQ14)*100/AP19</f>
        <v>-8.4357980355316733E-2</v>
      </c>
    </row>
    <row r="126" spans="2:5" x14ac:dyDescent="0.3">
      <c r="B126" t="s">
        <v>224</v>
      </c>
      <c r="C126">
        <f>(AL15-AM15)*100/AL19</f>
        <v>-0.98277023922565643</v>
      </c>
      <c r="D126">
        <f>(AN15-AO15)*100/AN19</f>
        <v>-0.96093908939252137</v>
      </c>
      <c r="E126">
        <f>(AP15-AQ15)*100/AP19</f>
        <v>-0.24548719290317986</v>
      </c>
    </row>
    <row r="127" spans="2:5" x14ac:dyDescent="0.3">
      <c r="B127" s="2" t="s">
        <v>213</v>
      </c>
      <c r="C127">
        <f>(AL16-AM16)*100/AL19</f>
        <v>-3.3540600974056646E-3</v>
      </c>
      <c r="D127">
        <f>(AN16-AO16)*100/AN19</f>
        <v>0.26378321194612853</v>
      </c>
      <c r="E127">
        <f>(AP16-AQ16)*100/AP19</f>
        <v>0.72247722786405677</v>
      </c>
    </row>
    <row r="128" spans="2:5" x14ac:dyDescent="0.3">
      <c r="B128" s="2" t="s">
        <v>222</v>
      </c>
      <c r="C128">
        <f>(AL17-AM17)*100/AL19</f>
        <v>-0.56791588813673555</v>
      </c>
      <c r="D128">
        <f>(AN17-AO17)*100/AN19</f>
        <v>-0.81283313667249857</v>
      </c>
      <c r="E128">
        <f>(AP17-AQ17)*100/AP19</f>
        <v>0.39902965728827255</v>
      </c>
    </row>
    <row r="129" spans="2:5" x14ac:dyDescent="0.3">
      <c r="B129" s="2" t="s">
        <v>219</v>
      </c>
      <c r="C129">
        <f>(AL18-AM18)*100/AL19</f>
        <v>-0.72508959475602675</v>
      </c>
      <c r="D129">
        <f>(AN18-AO18)*100/AN19</f>
        <v>0.34271880213207478</v>
      </c>
      <c r="E129">
        <f>(AP18-AQ18)*100/AP19</f>
        <v>0.79442052940756769</v>
      </c>
    </row>
    <row r="131" spans="2:5" x14ac:dyDescent="0.3">
      <c r="C131" s="1" t="s">
        <v>251</v>
      </c>
      <c r="D131" s="1" t="s">
        <v>252</v>
      </c>
      <c r="E131" s="1" t="s">
        <v>253</v>
      </c>
    </row>
    <row r="132" spans="2:5" x14ac:dyDescent="0.3">
      <c r="B132" s="2" t="s">
        <v>210</v>
      </c>
      <c r="C132">
        <f>(AS3-AT3)*100/AS19</f>
        <v>-0.59923777955071744</v>
      </c>
      <c r="D132">
        <f>(AU3-AV3)*100/AU19</f>
        <v>6.6034774929943598</v>
      </c>
      <c r="E132">
        <f>(AW3-AX3)*100/AW19</f>
        <v>-0.30756858442498131</v>
      </c>
    </row>
    <row r="133" spans="2:5" x14ac:dyDescent="0.3">
      <c r="B133" s="2" t="s">
        <v>220</v>
      </c>
      <c r="C133">
        <f>(AS4-AT4)*100/AS19</f>
        <v>41.183573730184506</v>
      </c>
      <c r="D133">
        <f>(AU4-AV4)*100/AU19</f>
        <v>4.3455658920318596</v>
      </c>
      <c r="E133">
        <f>(AW4-AX4)*100/AW19</f>
        <v>0.30759396555919766</v>
      </c>
    </row>
    <row r="134" spans="2:5" x14ac:dyDescent="0.3">
      <c r="B134" s="2" t="s">
        <v>212</v>
      </c>
      <c r="C134">
        <f>(AS5-AT5)*100/AS19</f>
        <v>-8.2462229408673231</v>
      </c>
      <c r="D134">
        <f>(AU5-AV5)*100/AU19</f>
        <v>-3.2833663642168651</v>
      </c>
      <c r="E134">
        <f>(AW5-AX5)*100/AW19</f>
        <v>2.7254515732083604</v>
      </c>
    </row>
    <row r="135" spans="2:5" x14ac:dyDescent="0.3">
      <c r="B135" s="2" t="s">
        <v>218</v>
      </c>
      <c r="C135">
        <f>(AS6-AT6)*100/AS19</f>
        <v>6.4873850565075344E-2</v>
      </c>
      <c r="D135">
        <f>(AU6-AV6)*100/AU19</f>
        <v>-0.56077140756879096</v>
      </c>
      <c r="E135">
        <f>(AW6-AX6)*100/AW19</f>
        <v>-0.50047154974730867</v>
      </c>
    </row>
    <row r="136" spans="2:5" x14ac:dyDescent="0.3">
      <c r="B136" s="5" t="s">
        <v>226</v>
      </c>
      <c r="C136">
        <f>(AS7-AT7)*100/AS19</f>
        <v>-0.98638888906235445</v>
      </c>
      <c r="D136">
        <f>(AU7-AV7)*100/AU19</f>
        <v>-0.72842309005540862</v>
      </c>
      <c r="E136">
        <f>(AW7-AX7)*100/AW19</f>
        <v>-0.33128090906593183</v>
      </c>
    </row>
    <row r="137" spans="2:5" x14ac:dyDescent="0.3">
      <c r="B137" s="5" t="s">
        <v>217</v>
      </c>
      <c r="C137">
        <f>(AS8-AT8)*100/AS19</f>
        <v>-4.936211084276203</v>
      </c>
      <c r="D137">
        <f>(AU8-AV8)*100/AU19</f>
        <v>-4.6853367504979264</v>
      </c>
      <c r="E137">
        <f>(AW8-AX8)*100/AW19</f>
        <v>-3.4316245252062267</v>
      </c>
    </row>
    <row r="138" spans="2:5" x14ac:dyDescent="0.3">
      <c r="B138" s="2" t="s">
        <v>216</v>
      </c>
      <c r="C138">
        <f>(AS9-AT9)*100/AS19</f>
        <v>-0.98119471988826434</v>
      </c>
      <c r="D138">
        <f>(AU9-AV9)*100/AU19</f>
        <v>2.8753418593008488</v>
      </c>
      <c r="E138">
        <f>(AW9-AX9)*100/AW19</f>
        <v>-0.1723442466076687</v>
      </c>
    </row>
    <row r="139" spans="2:5" x14ac:dyDescent="0.3">
      <c r="B139" s="2" t="s">
        <v>225</v>
      </c>
      <c r="C139">
        <f>(AS10-AT10)*100/AS19</f>
        <v>-0.98175123801405972</v>
      </c>
      <c r="D139">
        <f>(AU10-AV10)*100/AU19</f>
        <v>-0.97865690694196272</v>
      </c>
      <c r="E139">
        <f>(AW10-AX10)*100/AW19</f>
        <v>-0.52033863255459156</v>
      </c>
    </row>
    <row r="140" spans="2:5" x14ac:dyDescent="0.3">
      <c r="B140" s="2" t="s">
        <v>221</v>
      </c>
      <c r="C140">
        <f>(AS11-AT11)*100/AS19</f>
        <v>-0.61407826290526035</v>
      </c>
      <c r="D140">
        <f>(AU11-AV11)*100/AU19</f>
        <v>-0.7945882941228275</v>
      </c>
      <c r="E140">
        <f>(AW11-AX11)*100/AW19</f>
        <v>4.87571588282215E-2</v>
      </c>
    </row>
    <row r="141" spans="2:5" x14ac:dyDescent="0.3">
      <c r="B141" s="2" t="s">
        <v>211</v>
      </c>
      <c r="C141">
        <f>(AS12-AT12)*100/AS19</f>
        <v>-18.810902230491589</v>
      </c>
      <c r="D141">
        <f>(AU12-AV12)*100/AU19</f>
        <v>1.4777995619393574</v>
      </c>
      <c r="E141">
        <f>(AW12-AX12)*100/AW19</f>
        <v>-10.107871724001484</v>
      </c>
    </row>
    <row r="142" spans="2:5" x14ac:dyDescent="0.3">
      <c r="B142" s="2" t="s">
        <v>214</v>
      </c>
      <c r="C142">
        <f>(AS13-AT13)*100/AS19</f>
        <v>-0.96375715194667644</v>
      </c>
      <c r="D142">
        <f>(AU13-AV13)*100/AU19</f>
        <v>-0.66076543777594277</v>
      </c>
      <c r="E142">
        <f>(AW13-AX13)*100/AW19</f>
        <v>13.35585739787409</v>
      </c>
    </row>
    <row r="143" spans="2:5" x14ac:dyDescent="0.3">
      <c r="B143" s="2" t="s">
        <v>215</v>
      </c>
      <c r="C143">
        <f>(AS14-AT14)*100/AS19</f>
        <v>-0.98379180447530945</v>
      </c>
      <c r="D143">
        <f>(AU14-AV14)*100/AU19</f>
        <v>-0.83189949942400354</v>
      </c>
      <c r="E143">
        <f>(AW14-AX14)*100/AW19</f>
        <v>-0.99009900990099009</v>
      </c>
    </row>
    <row r="144" spans="2:5" x14ac:dyDescent="0.3">
      <c r="B144" t="s">
        <v>224</v>
      </c>
      <c r="C144">
        <f>(AS15-AT15)*100/AS19</f>
        <v>-0.96264411569508568</v>
      </c>
      <c r="D144">
        <f>(AU15-AV15)*100/AU19</f>
        <v>-0.97815942420461366</v>
      </c>
      <c r="E144">
        <f>(AW15-AX15)*100/AW19</f>
        <v>-0.45625126866013066</v>
      </c>
    </row>
    <row r="145" spans="2:5" x14ac:dyDescent="0.3">
      <c r="B145" s="2" t="s">
        <v>213</v>
      </c>
      <c r="C145">
        <f>(AS16-AT16)*100/AS19</f>
        <v>-0.29463685869872541</v>
      </c>
      <c r="D145">
        <f>(AU16-AV16)*100/AU19</f>
        <v>-0.32844696922680144</v>
      </c>
      <c r="E145">
        <f>(AW16-AX16)*100/AW19</f>
        <v>0.1711640238666419</v>
      </c>
    </row>
    <row r="146" spans="2:5" x14ac:dyDescent="0.3">
      <c r="B146" s="2" t="s">
        <v>222</v>
      </c>
      <c r="C146">
        <f>(AS17-AT17)*100/AS19</f>
        <v>-0.90680679707361822</v>
      </c>
      <c r="D146">
        <f>(AU17-AV17)*100/AU19</f>
        <v>-0.90801435823840271</v>
      </c>
      <c r="E146">
        <f>(AW17-AX17)*100/AW19</f>
        <v>-0.12299697640893378</v>
      </c>
    </row>
    <row r="147" spans="2:5" x14ac:dyDescent="0.3">
      <c r="B147" s="2" t="s">
        <v>219</v>
      </c>
      <c r="C147">
        <f>(AS18-AT18)*100/AS19</f>
        <v>-0.98082370780440087</v>
      </c>
      <c r="D147">
        <f>(AU18-AV18)*100/AU19</f>
        <v>-0.56375630399288501</v>
      </c>
      <c r="E147">
        <f>(AW18-AX18)*100/AW19</f>
        <v>0.33202330724173879</v>
      </c>
    </row>
    <row r="149" spans="2:5" x14ac:dyDescent="0.3">
      <c r="C149" s="1" t="s">
        <v>251</v>
      </c>
      <c r="D149" s="1" t="s">
        <v>252</v>
      </c>
      <c r="E149" s="1" t="s">
        <v>253</v>
      </c>
    </row>
    <row r="150" spans="2:5" x14ac:dyDescent="0.3">
      <c r="B150" s="2" t="s">
        <v>210</v>
      </c>
      <c r="C150">
        <f>(AZ3-BA3)*100/AZ19</f>
        <v>22.297506723800744</v>
      </c>
      <c r="D150">
        <f>(BB3-BC3)*100/BB19</f>
        <v>4.6880284765320033</v>
      </c>
      <c r="E150">
        <f>(BD3-BE3)*100/BD19</f>
        <v>1.7235613407763275E-3</v>
      </c>
    </row>
    <row r="151" spans="2:5" x14ac:dyDescent="0.3">
      <c r="B151" s="2" t="s">
        <v>220</v>
      </c>
      <c r="C151">
        <f>(AZ4-BA4)*100/AZ19</f>
        <v>33.016992113208943</v>
      </c>
      <c r="D151">
        <f>(BB4-BC4)*100/BB19</f>
        <v>1.7142157705998331</v>
      </c>
      <c r="E151">
        <f>(BD4-BE4)*100/BD19</f>
        <v>0.33223574203174439</v>
      </c>
    </row>
    <row r="152" spans="2:5" x14ac:dyDescent="0.3">
      <c r="B152" s="2" t="s">
        <v>212</v>
      </c>
      <c r="C152">
        <f>(AZ5-BA5)*100/AZ19</f>
        <v>-19.199371211024676</v>
      </c>
      <c r="D152">
        <f>(BB5-BC5)*100/BB19</f>
        <v>-2.8373317807095324</v>
      </c>
      <c r="E152">
        <f>(BD5-BE5)*100/BD19</f>
        <v>10.782805546266045</v>
      </c>
    </row>
    <row r="153" spans="2:5" x14ac:dyDescent="0.3">
      <c r="B153" s="2" t="s">
        <v>218</v>
      </c>
      <c r="C153">
        <f>(AZ6-BA6)*100/AZ19</f>
        <v>5.9062437937383656</v>
      </c>
      <c r="D153">
        <f>(BB6-BC6)*100/BB19</f>
        <v>-0.47201969009276046</v>
      </c>
      <c r="E153">
        <f>(BD6-BE6)*100/BD19</f>
        <v>-0.49939546729092177</v>
      </c>
    </row>
    <row r="154" spans="2:5" x14ac:dyDescent="0.3">
      <c r="B154" s="5" t="s">
        <v>226</v>
      </c>
      <c r="C154">
        <f>(AZ7-BA7)*100/AZ19</f>
        <v>0</v>
      </c>
      <c r="D154">
        <f>(BB7-BC7)*100/BB19</f>
        <v>0</v>
      </c>
      <c r="E154">
        <f>(BD7-BE7)*100/BD19</f>
        <v>0</v>
      </c>
    </row>
    <row r="155" spans="2:5" x14ac:dyDescent="0.3">
      <c r="B155" s="5" t="s">
        <v>217</v>
      </c>
      <c r="C155">
        <f>(AZ8-BA8)*100/AZ19</f>
        <v>-9.8781468902211191</v>
      </c>
      <c r="D155">
        <f>(BB8-BC8)*100/BB19</f>
        <v>-9.3152135078270764</v>
      </c>
      <c r="E155">
        <f>(BD8-BE8)*100/BD19</f>
        <v>-6.7278059321379882</v>
      </c>
    </row>
    <row r="156" spans="2:5" x14ac:dyDescent="0.3">
      <c r="B156" s="2" t="s">
        <v>216</v>
      </c>
      <c r="C156">
        <f>(AZ9-BA9)*100/AZ19</f>
        <v>-0.70395080096539975</v>
      </c>
      <c r="D156">
        <f>(BB9-BC9)*100/BB19</f>
        <v>3.9966256897487131</v>
      </c>
      <c r="E156">
        <f>(BD9-BE9)*100/BD19</f>
        <v>6.3540246443546467E-3</v>
      </c>
    </row>
    <row r="157" spans="2:5" x14ac:dyDescent="0.3">
      <c r="B157" s="2" t="s">
        <v>225</v>
      </c>
      <c r="C157">
        <f>(AZ10-BA10)*100/AZ19</f>
        <v>-0.95018160152686659</v>
      </c>
      <c r="D157">
        <f>(BB10-BC10)*100/BB19</f>
        <v>-0.98544415185719392</v>
      </c>
      <c r="E157">
        <f>(BD10-BE10)*100/BD19</f>
        <v>-0.452061842409899</v>
      </c>
    </row>
    <row r="158" spans="2:5" x14ac:dyDescent="0.3">
      <c r="B158" s="2" t="s">
        <v>221</v>
      </c>
      <c r="C158">
        <f>(AZ11-BA11)*100/AZ19</f>
        <v>2.1445474099481967E-2</v>
      </c>
      <c r="D158">
        <f>(BB11-BC11)*100/BB19</f>
        <v>-0.70094348361143821</v>
      </c>
      <c r="E158">
        <f>(BD11-BE11)*100/BD19</f>
        <v>0.15813032181719955</v>
      </c>
    </row>
    <row r="159" spans="2:5" x14ac:dyDescent="0.3">
      <c r="B159" s="2" t="s">
        <v>211</v>
      </c>
      <c r="C159">
        <f>(AZ12-BA12)*100/AZ19</f>
        <v>-23.121290969742056</v>
      </c>
      <c r="D159">
        <f>(BB12-BC12)*100/BB19</f>
        <v>10.99892816027312</v>
      </c>
      <c r="E159">
        <f>(BD12-BE12)*100/BD19</f>
        <v>-18.504617600905512</v>
      </c>
    </row>
    <row r="160" spans="2:5" x14ac:dyDescent="0.3">
      <c r="B160" s="2" t="s">
        <v>214</v>
      </c>
      <c r="C160">
        <f>(AZ13-BA13)*100/AZ19</f>
        <v>-0.5235274119005382</v>
      </c>
      <c r="D160">
        <f>(BB13-BC13)*100/BB19</f>
        <v>-0.48591390877452989</v>
      </c>
      <c r="E160">
        <f>(BD13-BE13)*100/BD19</f>
        <v>15.186041725619324</v>
      </c>
    </row>
    <row r="161" spans="1:5" x14ac:dyDescent="0.3">
      <c r="B161" s="2" t="s">
        <v>215</v>
      </c>
      <c r="C161">
        <f>(AZ14-BA14)*100/AZ19</f>
        <v>-4.9279652886942529</v>
      </c>
      <c r="D161">
        <f>(BB14-BC14)*100/BB19</f>
        <v>-4.1597305844834658</v>
      </c>
      <c r="E161">
        <f>(BD14-BE14)*100/BD19</f>
        <v>-0.96840995035114352</v>
      </c>
    </row>
    <row r="162" spans="1:5" x14ac:dyDescent="0.3">
      <c r="B162" t="s">
        <v>224</v>
      </c>
      <c r="C162">
        <f>(AZ15-BA15)*100/AZ19</f>
        <v>-0.58479057759047259</v>
      </c>
      <c r="D162">
        <f>(BB15-BC15)*100/BB19</f>
        <v>-0.97618133940268093</v>
      </c>
      <c r="E162">
        <f>(BD15-BE15)*100/BD19</f>
        <v>-0.33732925166568062</v>
      </c>
    </row>
    <row r="163" spans="1:5" x14ac:dyDescent="0.3">
      <c r="B163" s="2" t="s">
        <v>213</v>
      </c>
      <c r="C163">
        <f>(AZ16-BA16)*100/AZ19</f>
        <v>9.5668155608440858E-2</v>
      </c>
      <c r="D163">
        <f>(BB16-BC16)*100/BB19</f>
        <v>-0.15377591933413615</v>
      </c>
      <c r="E163">
        <f>(BD16-BE16)*100/BD19</f>
        <v>0.50850204512129238</v>
      </c>
    </row>
    <row r="164" spans="1:5" x14ac:dyDescent="0.3">
      <c r="B164" s="2" t="s">
        <v>222</v>
      </c>
      <c r="C164">
        <f>(AZ17-BA17)*100/AZ19</f>
        <v>-0.52672521450523258</v>
      </c>
      <c r="D164">
        <f>(BB17-BC17)*100/BB19</f>
        <v>-0.87759854970822138</v>
      </c>
      <c r="E164">
        <f>(BD17-BE17)*100/BD19</f>
        <v>-4.5610063540246493E-2</v>
      </c>
    </row>
    <row r="165" spans="1:5" x14ac:dyDescent="0.3">
      <c r="B165" s="2" t="s">
        <v>219</v>
      </c>
      <c r="C165">
        <f>(AZ18-BA18)*100/AZ19</f>
        <v>-0.92190629428535842</v>
      </c>
      <c r="D165">
        <f>(BB18-BC18)*100/BB19</f>
        <v>-0.43364518135263525</v>
      </c>
      <c r="E165">
        <f>(BD18-BE18)*100/BD19</f>
        <v>0.55943714146065382</v>
      </c>
    </row>
    <row r="167" spans="1:5" x14ac:dyDescent="0.3">
      <c r="C167" s="1" t="s">
        <v>251</v>
      </c>
      <c r="D167" s="1" t="s">
        <v>252</v>
      </c>
      <c r="E167" s="1" t="s">
        <v>253</v>
      </c>
    </row>
    <row r="168" spans="1:5" x14ac:dyDescent="0.3">
      <c r="B168" s="2" t="s">
        <v>210</v>
      </c>
      <c r="C168">
        <f>AVERAGE(C24,C42,C60,C78,C96,C114,C132,C150)</f>
        <v>16.192368562035501</v>
      </c>
      <c r="D168">
        <f>AVERAGE(D24,D42,D60,D78,D96,D114,D132,D150)</f>
        <v>6.5115247213658192</v>
      </c>
      <c r="E168">
        <f>AVERAGE(E24,E42,E60,E78,E96,E114,E132,E150)</f>
        <v>-0.26545759531335616</v>
      </c>
    </row>
    <row r="169" spans="1:5" x14ac:dyDescent="0.3">
      <c r="B169" s="2" t="s">
        <v>220</v>
      </c>
      <c r="C169">
        <f t="shared" ref="C169:E183" si="1">AVERAGE(C25,C43,C61,C79,C97,C115,C133,C151)</f>
        <v>39.203235906128498</v>
      </c>
      <c r="D169">
        <f t="shared" si="1"/>
        <v>11.207523024075654</v>
      </c>
      <c r="E169">
        <f t="shared" si="1"/>
        <v>3.1705587331986242</v>
      </c>
    </row>
    <row r="170" spans="1:5" x14ac:dyDescent="0.3">
      <c r="B170" s="2" t="s">
        <v>212</v>
      </c>
      <c r="C170">
        <f t="shared" si="1"/>
        <v>-14.534117986349038</v>
      </c>
      <c r="D170">
        <f t="shared" si="1"/>
        <v>1.6207371164176507</v>
      </c>
      <c r="E170">
        <f t="shared" si="1"/>
        <v>6.9171329381606803</v>
      </c>
    </row>
    <row r="171" spans="1:5" x14ac:dyDescent="0.3">
      <c r="B171" s="2" t="s">
        <v>218</v>
      </c>
      <c r="C171">
        <f t="shared" si="1"/>
        <v>2.2332875269856878</v>
      </c>
      <c r="D171">
        <f t="shared" si="1"/>
        <v>-0.45404198133684315</v>
      </c>
      <c r="E171">
        <f t="shared" si="1"/>
        <v>-0.45717118525654377</v>
      </c>
    </row>
    <row r="172" spans="1:5" x14ac:dyDescent="0.3">
      <c r="B172" s="5" t="s">
        <v>226</v>
      </c>
      <c r="C172">
        <f t="shared" si="1"/>
        <v>-0.2243376063304289</v>
      </c>
      <c r="D172">
        <f t="shared" si="1"/>
        <v>-0.17531814876613869</v>
      </c>
      <c r="E172">
        <f t="shared" si="1"/>
        <v>-7.6775923399702004E-2</v>
      </c>
    </row>
    <row r="173" spans="1:5" x14ac:dyDescent="0.3">
      <c r="B173" s="5" t="s">
        <v>217</v>
      </c>
      <c r="C173">
        <f t="shared" si="1"/>
        <v>-22.008926227464052</v>
      </c>
      <c r="D173">
        <f t="shared" si="1"/>
        <v>-20.316125167732817</v>
      </c>
      <c r="E173">
        <f t="shared" si="1"/>
        <v>-14.282344945498837</v>
      </c>
    </row>
    <row r="174" spans="1:5" x14ac:dyDescent="0.3">
      <c r="B174" s="2" t="s">
        <v>216</v>
      </c>
      <c r="C174">
        <f t="shared" si="1"/>
        <v>-0.4962056364240367</v>
      </c>
      <c r="D174">
        <f t="shared" si="1"/>
        <v>4.9010882156958724</v>
      </c>
      <c r="E174">
        <f t="shared" si="1"/>
        <v>-5.8538778624435961E-2</v>
      </c>
    </row>
    <row r="175" spans="1:5" x14ac:dyDescent="0.3">
      <c r="B175" s="2" t="s">
        <v>225</v>
      </c>
      <c r="C175">
        <f t="shared" si="1"/>
        <v>-0.89192295921328579</v>
      </c>
      <c r="D175">
        <f t="shared" si="1"/>
        <v>-0.9801050856430007</v>
      </c>
      <c r="E175">
        <f t="shared" si="1"/>
        <v>-0.44400446515349046</v>
      </c>
    </row>
    <row r="176" spans="1:5" x14ac:dyDescent="0.3">
      <c r="A176" t="s">
        <v>254</v>
      </c>
      <c r="B176" s="2" t="s">
        <v>221</v>
      </c>
      <c r="C176">
        <f t="shared" si="1"/>
        <v>-0.70014952122745355</v>
      </c>
      <c r="D176">
        <f t="shared" si="1"/>
        <v>-0.67651142367449191</v>
      </c>
      <c r="E176">
        <f t="shared" si="1"/>
        <v>0.21749633714684019</v>
      </c>
    </row>
    <row r="177" spans="2:5" x14ac:dyDescent="0.3">
      <c r="B177" s="8" t="s">
        <v>211</v>
      </c>
      <c r="C177" s="8">
        <f t="shared" si="1"/>
        <v>-9.7852235915327803</v>
      </c>
      <c r="D177" s="8">
        <f t="shared" si="1"/>
        <v>5.8756537522469774</v>
      </c>
      <c r="E177" s="8">
        <f t="shared" si="1"/>
        <v>-8.5028831921575527</v>
      </c>
    </row>
    <row r="178" spans="2:5" x14ac:dyDescent="0.3">
      <c r="B178" s="2" t="s">
        <v>214</v>
      </c>
      <c r="C178">
        <f t="shared" si="1"/>
        <v>-0.34497918270172295</v>
      </c>
      <c r="D178">
        <f t="shared" si="1"/>
        <v>-0.41536377273004316</v>
      </c>
      <c r="E178">
        <f t="shared" si="1"/>
        <v>14.838509448797115</v>
      </c>
    </row>
    <row r="179" spans="2:5" x14ac:dyDescent="0.3">
      <c r="B179" s="2" t="s">
        <v>215</v>
      </c>
      <c r="C179">
        <f t="shared" si="1"/>
        <v>-5.9596605975282868</v>
      </c>
      <c r="D179">
        <f t="shared" si="1"/>
        <v>-5.0656473020407926</v>
      </c>
      <c r="E179">
        <f t="shared" si="1"/>
        <v>-1.6548528940492913</v>
      </c>
    </row>
    <row r="180" spans="2:5" x14ac:dyDescent="0.3">
      <c r="B180" t="s">
        <v>224</v>
      </c>
      <c r="C180">
        <f t="shared" si="1"/>
        <v>-0.86331839787794951</v>
      </c>
      <c r="D180">
        <f t="shared" si="1"/>
        <v>-0.97072763062684964</v>
      </c>
      <c r="E180">
        <f t="shared" si="1"/>
        <v>-0.37857892299701784</v>
      </c>
    </row>
    <row r="181" spans="2:5" x14ac:dyDescent="0.3">
      <c r="B181" s="2" t="s">
        <v>213</v>
      </c>
      <c r="C181">
        <f t="shared" si="1"/>
        <v>-0.43195942658039715</v>
      </c>
      <c r="D181">
        <f t="shared" si="1"/>
        <v>4.2235618222635281E-2</v>
      </c>
      <c r="E181">
        <f t="shared" si="1"/>
        <v>0.4895403956034079</v>
      </c>
    </row>
    <row r="182" spans="2:5" x14ac:dyDescent="0.3">
      <c r="B182" s="2" t="s">
        <v>222</v>
      </c>
      <c r="C182">
        <f t="shared" si="1"/>
        <v>-0.49555498043335278</v>
      </c>
      <c r="D182">
        <f t="shared" si="1"/>
        <v>-0.86327552732991686</v>
      </c>
      <c r="E182">
        <f t="shared" si="1"/>
        <v>-2.2748389464081521E-2</v>
      </c>
    </row>
    <row r="183" spans="2:5" x14ac:dyDescent="0.3">
      <c r="B183" s="2" t="s">
        <v>219</v>
      </c>
      <c r="C183">
        <f t="shared" si="1"/>
        <v>-0.89253588148690133</v>
      </c>
      <c r="D183">
        <f t="shared" si="1"/>
        <v>-0.24164640814371544</v>
      </c>
      <c r="E183">
        <f t="shared" si="1"/>
        <v>0.51011843900764098</v>
      </c>
    </row>
    <row r="186" spans="2:5" x14ac:dyDescent="0.3">
      <c r="B186" s="10" t="s">
        <v>257</v>
      </c>
      <c r="D186" s="1" t="s">
        <v>256</v>
      </c>
      <c r="E186" s="1" t="s">
        <v>253</v>
      </c>
    </row>
    <row r="187" spans="2:5" x14ac:dyDescent="0.3">
      <c r="B187" s="2" t="s">
        <v>210</v>
      </c>
      <c r="C187">
        <f>C168-D168</f>
        <v>9.6808438406696808</v>
      </c>
      <c r="D187">
        <v>9.6808438406696808</v>
      </c>
      <c r="E187">
        <v>6.7769823166791756</v>
      </c>
    </row>
    <row r="188" spans="2:5" x14ac:dyDescent="0.3">
      <c r="B188" s="2" t="s">
        <v>220</v>
      </c>
      <c r="C188">
        <f t="shared" ref="C188:C202" si="2">C169-D169</f>
        <v>27.995712882052842</v>
      </c>
      <c r="D188">
        <v>27.995712882052842</v>
      </c>
      <c r="E188">
        <v>8.0369642908770302</v>
      </c>
    </row>
    <row r="189" spans="2:5" x14ac:dyDescent="0.3">
      <c r="B189" s="2" t="s">
        <v>212</v>
      </c>
      <c r="C189">
        <f t="shared" si="2"/>
        <v>-16.154855102766689</v>
      </c>
      <c r="D189">
        <v>16.1548551027667</v>
      </c>
      <c r="E189" s="7">
        <v>-5.2963958217430296</v>
      </c>
    </row>
    <row r="190" spans="2:5" x14ac:dyDescent="0.3">
      <c r="B190" s="2" t="s">
        <v>218</v>
      </c>
      <c r="C190">
        <f t="shared" si="2"/>
        <v>2.6873295083225308</v>
      </c>
      <c r="D190">
        <v>2.6873295083225308</v>
      </c>
      <c r="E190" s="7">
        <v>-3.12920391970062E-3</v>
      </c>
    </row>
    <row r="191" spans="2:5" x14ac:dyDescent="0.3">
      <c r="B191" s="5" t="s">
        <v>226</v>
      </c>
      <c r="C191">
        <f t="shared" si="2"/>
        <v>-4.9019457564290214E-2</v>
      </c>
      <c r="D191">
        <v>4.90194575642902E-2</v>
      </c>
      <c r="E191">
        <v>9.8542225366436698E-2</v>
      </c>
    </row>
    <row r="192" spans="2:5" x14ac:dyDescent="0.3">
      <c r="B192" s="5" t="s">
        <v>217</v>
      </c>
      <c r="C192">
        <f t="shared" si="2"/>
        <v>-1.6928010597312344</v>
      </c>
      <c r="D192">
        <v>1.69280105973123</v>
      </c>
      <c r="E192">
        <v>6.0337802222339798</v>
      </c>
    </row>
    <row r="193" spans="2:5" x14ac:dyDescent="0.3">
      <c r="B193" s="2" t="s">
        <v>216</v>
      </c>
      <c r="C193">
        <f t="shared" si="2"/>
        <v>-5.3972938521199092</v>
      </c>
      <c r="D193">
        <v>5.3972938521199101</v>
      </c>
      <c r="E193">
        <v>4.959626994320308</v>
      </c>
    </row>
    <row r="194" spans="2:5" x14ac:dyDescent="0.3">
      <c r="B194" s="2" t="s">
        <v>225</v>
      </c>
      <c r="C194">
        <f t="shared" si="2"/>
        <v>8.8182126429714902E-2</v>
      </c>
      <c r="D194" s="7">
        <v>-8.8182126429714902E-2</v>
      </c>
      <c r="E194">
        <v>0.53610062048951002</v>
      </c>
    </row>
    <row r="195" spans="2:5" x14ac:dyDescent="0.3">
      <c r="B195" s="2" t="s">
        <v>221</v>
      </c>
      <c r="C195">
        <f t="shared" si="2"/>
        <v>-2.3638097552961645E-2</v>
      </c>
      <c r="D195" s="7">
        <v>-2.3638097552961645E-2</v>
      </c>
      <c r="E195">
        <v>0.89400776082133204</v>
      </c>
    </row>
    <row r="196" spans="2:5" x14ac:dyDescent="0.3">
      <c r="B196" s="8" t="s">
        <v>211</v>
      </c>
      <c r="C196" s="8">
        <f t="shared" si="2"/>
        <v>-15.660877343779758</v>
      </c>
      <c r="D196" s="8">
        <v>15.6608773437798</v>
      </c>
      <c r="E196" s="8">
        <v>14.37853694440453</v>
      </c>
    </row>
    <row r="197" spans="2:5" x14ac:dyDescent="0.3">
      <c r="B197" s="2" t="s">
        <v>214</v>
      </c>
      <c r="C197">
        <f t="shared" si="2"/>
        <v>7.0384590028320204E-2</v>
      </c>
      <c r="D197" s="7">
        <v>-7.0384590028320204E-2</v>
      </c>
      <c r="E197">
        <v>-15.253873221527201</v>
      </c>
    </row>
    <row r="198" spans="2:5" x14ac:dyDescent="0.3">
      <c r="B198" s="2" t="s">
        <v>215</v>
      </c>
      <c r="C198">
        <f t="shared" si="2"/>
        <v>-0.8940132954874942</v>
      </c>
      <c r="D198">
        <v>0.89401329548749398</v>
      </c>
      <c r="E198">
        <v>3.4107944079914998</v>
      </c>
    </row>
    <row r="199" spans="2:5" x14ac:dyDescent="0.3">
      <c r="B199" t="s">
        <v>224</v>
      </c>
      <c r="C199">
        <f t="shared" si="2"/>
        <v>0.10740923274890013</v>
      </c>
      <c r="D199" s="7">
        <v>-0.1074092327489</v>
      </c>
      <c r="E199">
        <v>0.59214870762983196</v>
      </c>
    </row>
    <row r="200" spans="2:5" x14ac:dyDescent="0.3">
      <c r="B200" s="2" t="s">
        <v>213</v>
      </c>
      <c r="C200">
        <f t="shared" si="2"/>
        <v>-0.47419504480303243</v>
      </c>
      <c r="D200">
        <v>0.47419504480303198</v>
      </c>
      <c r="E200" s="7">
        <v>-0.44730477738077262</v>
      </c>
    </row>
    <row r="201" spans="2:5" x14ac:dyDescent="0.3">
      <c r="B201" s="2" t="s">
        <v>222</v>
      </c>
      <c r="C201">
        <f t="shared" si="2"/>
        <v>0.36772054689656408</v>
      </c>
      <c r="D201" s="7">
        <v>-0.36772054689656403</v>
      </c>
      <c r="E201">
        <v>0.84052713786583499</v>
      </c>
    </row>
    <row r="202" spans="2:5" x14ac:dyDescent="0.3">
      <c r="B202" s="2" t="s">
        <v>219</v>
      </c>
      <c r="C202">
        <f t="shared" si="2"/>
        <v>-0.65088947334318592</v>
      </c>
      <c r="D202">
        <v>0.65088947334318603</v>
      </c>
      <c r="E202">
        <v>0.75176484715135605</v>
      </c>
    </row>
    <row r="204" spans="2:5" x14ac:dyDescent="0.3">
      <c r="B204" s="10" t="s">
        <v>258</v>
      </c>
      <c r="D204" s="1" t="s">
        <v>255</v>
      </c>
    </row>
    <row r="205" spans="2:5" x14ac:dyDescent="0.3">
      <c r="B205" s="2" t="s">
        <v>210</v>
      </c>
      <c r="C205">
        <f>D168-E168</f>
        <v>6.7769823166791756</v>
      </c>
      <c r="D205">
        <v>6.7769823166791756</v>
      </c>
    </row>
    <row r="206" spans="2:5" x14ac:dyDescent="0.3">
      <c r="B206" s="2" t="s">
        <v>220</v>
      </c>
      <c r="C206">
        <f t="shared" ref="C206:C220" si="3">D169-E169</f>
        <v>8.0369642908770302</v>
      </c>
      <c r="D206">
        <v>8.0369642908770302</v>
      </c>
    </row>
    <row r="207" spans="2:5" x14ac:dyDescent="0.3">
      <c r="B207" s="2" t="s">
        <v>212</v>
      </c>
      <c r="C207">
        <f t="shared" si="3"/>
        <v>-5.2963958217430296</v>
      </c>
      <c r="D207" s="7">
        <v>-5.2963958217430296</v>
      </c>
    </row>
    <row r="208" spans="2:5" x14ac:dyDescent="0.3">
      <c r="B208" s="2" t="s">
        <v>218</v>
      </c>
      <c r="C208">
        <f t="shared" si="3"/>
        <v>3.1292039197006183E-3</v>
      </c>
      <c r="D208" s="7">
        <v>-3.12920391970062E-3</v>
      </c>
    </row>
    <row r="209" spans="2:4" x14ac:dyDescent="0.3">
      <c r="B209" s="5" t="s">
        <v>226</v>
      </c>
      <c r="C209">
        <f t="shared" si="3"/>
        <v>-9.8542225366436684E-2</v>
      </c>
      <c r="D209">
        <v>9.8542225366436698E-2</v>
      </c>
    </row>
    <row r="210" spans="2:4" x14ac:dyDescent="0.3">
      <c r="B210" s="5" t="s">
        <v>217</v>
      </c>
      <c r="C210">
        <f t="shared" si="3"/>
        <v>-6.0337802222339807</v>
      </c>
      <c r="D210">
        <v>6.0337802222339798</v>
      </c>
    </row>
    <row r="211" spans="2:4" x14ac:dyDescent="0.3">
      <c r="B211" s="2" t="s">
        <v>216</v>
      </c>
      <c r="C211">
        <f t="shared" si="3"/>
        <v>4.959626994320308</v>
      </c>
      <c r="D211">
        <v>4.959626994320308</v>
      </c>
    </row>
    <row r="212" spans="2:4" x14ac:dyDescent="0.3">
      <c r="B212" s="2" t="s">
        <v>225</v>
      </c>
      <c r="C212">
        <f t="shared" si="3"/>
        <v>-0.53610062048951024</v>
      </c>
      <c r="D212">
        <v>0.53610062048951002</v>
      </c>
    </row>
    <row r="213" spans="2:4" x14ac:dyDescent="0.3">
      <c r="B213" s="2" t="s">
        <v>221</v>
      </c>
      <c r="C213">
        <f t="shared" si="3"/>
        <v>-0.89400776082133215</v>
      </c>
      <c r="D213">
        <v>0.89400776082133204</v>
      </c>
    </row>
    <row r="214" spans="2:4" x14ac:dyDescent="0.3">
      <c r="B214" s="2" t="s">
        <v>211</v>
      </c>
      <c r="C214">
        <f t="shared" si="3"/>
        <v>14.37853694440453</v>
      </c>
      <c r="D214" s="8">
        <v>14.37853694440453</v>
      </c>
    </row>
    <row r="215" spans="2:4" x14ac:dyDescent="0.3">
      <c r="B215" s="2" t="s">
        <v>214</v>
      </c>
      <c r="C215">
        <f t="shared" si="3"/>
        <v>-15.253873221527158</v>
      </c>
      <c r="D215" s="7">
        <v>-15.253873221527201</v>
      </c>
    </row>
    <row r="216" spans="2:4" x14ac:dyDescent="0.3">
      <c r="B216" s="2" t="s">
        <v>215</v>
      </c>
      <c r="C216">
        <f t="shared" si="3"/>
        <v>-3.4107944079915011</v>
      </c>
      <c r="D216">
        <v>3.4107944079914998</v>
      </c>
    </row>
    <row r="217" spans="2:4" x14ac:dyDescent="0.3">
      <c r="B217" t="s">
        <v>224</v>
      </c>
      <c r="C217">
        <f t="shared" si="3"/>
        <v>-0.59214870762983174</v>
      </c>
      <c r="D217">
        <v>0.59214870762983196</v>
      </c>
    </row>
    <row r="218" spans="2:4" x14ac:dyDescent="0.3">
      <c r="B218" s="2" t="s">
        <v>213</v>
      </c>
      <c r="C218">
        <f t="shared" si="3"/>
        <v>-0.44730477738077262</v>
      </c>
      <c r="D218">
        <v>-0.44730477738077262</v>
      </c>
    </row>
    <row r="219" spans="2:4" x14ac:dyDescent="0.3">
      <c r="B219" s="2" t="s">
        <v>222</v>
      </c>
      <c r="C219">
        <f t="shared" si="3"/>
        <v>-0.84052713786583533</v>
      </c>
      <c r="D219">
        <v>0.84052713786583499</v>
      </c>
    </row>
    <row r="220" spans="2:4" x14ac:dyDescent="0.3">
      <c r="B220" s="2" t="s">
        <v>219</v>
      </c>
      <c r="C220">
        <f t="shared" si="3"/>
        <v>-0.75176484715135639</v>
      </c>
      <c r="D220">
        <f>E183+D183</f>
        <v>0.26847203086392557</v>
      </c>
    </row>
    <row r="223" spans="2:4" x14ac:dyDescent="0.3">
      <c r="B223" s="10" t="s">
        <v>259</v>
      </c>
      <c r="C223" s="1" t="s">
        <v>256</v>
      </c>
      <c r="D223" s="1" t="s">
        <v>253</v>
      </c>
    </row>
    <row r="224" spans="2:4" x14ac:dyDescent="0.3">
      <c r="B224" s="2" t="s">
        <v>210</v>
      </c>
      <c r="C224">
        <v>9.6808438406696808</v>
      </c>
      <c r="D224">
        <v>6.7769823166791756</v>
      </c>
    </row>
    <row r="225" spans="2:4" x14ac:dyDescent="0.3">
      <c r="B225" s="2" t="s">
        <v>220</v>
      </c>
      <c r="C225">
        <v>27.995712882052842</v>
      </c>
      <c r="D225">
        <v>8.0369642908770302</v>
      </c>
    </row>
    <row r="226" spans="2:4" x14ac:dyDescent="0.3">
      <c r="B226" s="2" t="s">
        <v>212</v>
      </c>
      <c r="C226">
        <v>16.1548551027667</v>
      </c>
      <c r="D226">
        <v>-5.2963958217430296</v>
      </c>
    </row>
    <row r="227" spans="2:4" x14ac:dyDescent="0.3">
      <c r="B227" s="2" t="s">
        <v>218</v>
      </c>
      <c r="C227">
        <v>2.6873295083225308</v>
      </c>
      <c r="D227">
        <v>-3.12920391970062E-3</v>
      </c>
    </row>
    <row r="228" spans="2:4" x14ac:dyDescent="0.3">
      <c r="B228" s="5" t="s">
        <v>226</v>
      </c>
      <c r="C228">
        <v>4.90194575642902E-2</v>
      </c>
      <c r="D228">
        <v>9.8542225366436698E-2</v>
      </c>
    </row>
    <row r="229" spans="2:4" x14ac:dyDescent="0.3">
      <c r="B229" s="5" t="s">
        <v>217</v>
      </c>
      <c r="C229">
        <v>1.69280105973123</v>
      </c>
      <c r="D229">
        <v>6.0337802222339798</v>
      </c>
    </row>
    <row r="230" spans="2:4" x14ac:dyDescent="0.3">
      <c r="B230" s="2" t="s">
        <v>216</v>
      </c>
      <c r="C230">
        <v>5.3972938521199101</v>
      </c>
      <c r="D230">
        <v>4.959626994320308</v>
      </c>
    </row>
    <row r="231" spans="2:4" x14ac:dyDescent="0.3">
      <c r="B231" s="2" t="s">
        <v>225</v>
      </c>
      <c r="C231">
        <v>-8.8182126429714902E-2</v>
      </c>
      <c r="D231">
        <v>0.53610062048951002</v>
      </c>
    </row>
    <row r="232" spans="2:4" x14ac:dyDescent="0.3">
      <c r="B232" s="2" t="s">
        <v>221</v>
      </c>
      <c r="C232">
        <v>-2.3638097552961645E-2</v>
      </c>
      <c r="D232">
        <v>0.89400776082133204</v>
      </c>
    </row>
    <row r="233" spans="2:4" x14ac:dyDescent="0.3">
      <c r="B233" s="2" t="s">
        <v>211</v>
      </c>
      <c r="C233">
        <v>15.6608773437798</v>
      </c>
      <c r="D233">
        <v>14.37853694440453</v>
      </c>
    </row>
    <row r="234" spans="2:4" x14ac:dyDescent="0.3">
      <c r="B234" s="2" t="s">
        <v>214</v>
      </c>
      <c r="C234">
        <v>-7.0384590028320204E-2</v>
      </c>
      <c r="D234">
        <v>-15.253873221527201</v>
      </c>
    </row>
    <row r="235" spans="2:4" x14ac:dyDescent="0.3">
      <c r="B235" s="2" t="s">
        <v>215</v>
      </c>
      <c r="C235">
        <v>0.89401329548749398</v>
      </c>
      <c r="D235">
        <v>3.4107944079914998</v>
      </c>
    </row>
    <row r="236" spans="2:4" x14ac:dyDescent="0.3">
      <c r="B236" t="s">
        <v>224</v>
      </c>
      <c r="C236">
        <v>-0.1074092327489</v>
      </c>
      <c r="D236">
        <v>0.59214870762983196</v>
      </c>
    </row>
    <row r="237" spans="2:4" x14ac:dyDescent="0.3">
      <c r="B237" s="2" t="s">
        <v>213</v>
      </c>
      <c r="C237">
        <v>0.47419504480303198</v>
      </c>
      <c r="D237">
        <v>-0.44730477738077262</v>
      </c>
    </row>
    <row r="238" spans="2:4" x14ac:dyDescent="0.3">
      <c r="B238" s="2" t="s">
        <v>222</v>
      </c>
      <c r="C238">
        <v>-0.36772054689656403</v>
      </c>
      <c r="D238">
        <v>0.84052713786583499</v>
      </c>
    </row>
    <row r="239" spans="2:4" x14ac:dyDescent="0.3">
      <c r="B239" s="2" t="s">
        <v>219</v>
      </c>
      <c r="C239">
        <v>0.65088947334318603</v>
      </c>
      <c r="D239">
        <v>0.75176484715135605</v>
      </c>
    </row>
  </sheetData>
  <sortState xmlns:xlrd2="http://schemas.microsoft.com/office/spreadsheetml/2017/richdata2" ref="A3:AY32">
    <sortCondition ref="B2"/>
  </sortState>
  <mergeCells count="8">
    <mergeCell ref="AL1:AR1"/>
    <mergeCell ref="AS1:AY1"/>
    <mergeCell ref="AZ1:BF1"/>
    <mergeCell ref="C1:I1"/>
    <mergeCell ref="J1:P1"/>
    <mergeCell ref="Q1:W1"/>
    <mergeCell ref="X1:AD1"/>
    <mergeCell ref="AE1:AK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53"/>
  <sheetViews>
    <sheetView workbookViewId="0">
      <selection sqref="A1:XFD1048576"/>
    </sheetView>
  </sheetViews>
  <sheetFormatPr defaultRowHeight="14.4" x14ac:dyDescent="0.3"/>
  <cols>
    <col min="1" max="3" width="52.33203125" customWidth="1"/>
    <col min="20" max="20" width="13" customWidth="1"/>
    <col min="21" max="21" width="11.88671875" customWidth="1"/>
    <col min="25" max="25" width="9.44140625" customWidth="1"/>
  </cols>
  <sheetData>
    <row r="1" spans="1:27" s="1" customFormat="1" x14ac:dyDescent="0.3">
      <c r="A1" s="1" t="s">
        <v>245</v>
      </c>
      <c r="B1" s="1" t="s">
        <v>209</v>
      </c>
      <c r="C1" s="1" t="s">
        <v>244</v>
      </c>
      <c r="D1" s="1" t="s">
        <v>175</v>
      </c>
      <c r="E1" s="1" t="s">
        <v>177</v>
      </c>
      <c r="F1" s="1" t="s">
        <v>179</v>
      </c>
      <c r="G1" s="1" t="s">
        <v>181</v>
      </c>
      <c r="H1" s="1" t="s">
        <v>183</v>
      </c>
      <c r="I1" s="1" t="s">
        <v>185</v>
      </c>
      <c r="J1" s="1" t="s">
        <v>187</v>
      </c>
      <c r="K1" s="1" t="s">
        <v>189</v>
      </c>
      <c r="L1" s="1" t="s">
        <v>159</v>
      </c>
      <c r="M1" s="1" t="s">
        <v>161</v>
      </c>
      <c r="N1" s="1" t="s">
        <v>163</v>
      </c>
      <c r="O1" s="1" t="s">
        <v>165</v>
      </c>
      <c r="P1" s="1" t="s">
        <v>167</v>
      </c>
      <c r="Q1" s="1" t="s">
        <v>169</v>
      </c>
      <c r="R1" s="1" t="s">
        <v>171</v>
      </c>
      <c r="S1" s="1" t="s">
        <v>173</v>
      </c>
      <c r="T1" s="1" t="s">
        <v>191</v>
      </c>
      <c r="U1" s="1" t="s">
        <v>193</v>
      </c>
      <c r="V1" s="1" t="s">
        <v>195</v>
      </c>
      <c r="W1" s="1" t="s">
        <v>197</v>
      </c>
      <c r="X1" s="1" t="s">
        <v>199</v>
      </c>
      <c r="Y1" s="1" t="s">
        <v>201</v>
      </c>
      <c r="Z1" s="1" t="s">
        <v>203</v>
      </c>
      <c r="AA1" s="1" t="s">
        <v>205</v>
      </c>
    </row>
    <row r="2" spans="1:27" x14ac:dyDescent="0.3">
      <c r="A2" t="s">
        <v>1</v>
      </c>
      <c r="B2" t="s">
        <v>229</v>
      </c>
      <c r="C2">
        <f t="shared" ref="C2:C33" si="0">SUM(D2:AA2)</f>
        <v>2018373</v>
      </c>
      <c r="D2">
        <v>587</v>
      </c>
      <c r="E2">
        <v>449</v>
      </c>
      <c r="F2">
        <v>4009</v>
      </c>
      <c r="G2">
        <v>449</v>
      </c>
      <c r="H2">
        <v>267473</v>
      </c>
      <c r="I2">
        <v>417835</v>
      </c>
      <c r="J2">
        <v>388469</v>
      </c>
      <c r="K2">
        <v>172687</v>
      </c>
      <c r="L2">
        <v>27560</v>
      </c>
      <c r="M2">
        <v>68223</v>
      </c>
      <c r="N2">
        <v>108397</v>
      </c>
      <c r="O2">
        <v>18331</v>
      </c>
      <c r="P2">
        <v>27139</v>
      </c>
      <c r="Q2">
        <v>61064</v>
      </c>
      <c r="R2">
        <v>122662</v>
      </c>
      <c r="S2">
        <v>14525</v>
      </c>
      <c r="T2">
        <v>14239</v>
      </c>
      <c r="U2">
        <v>32273</v>
      </c>
      <c r="V2">
        <v>82002</v>
      </c>
      <c r="W2">
        <v>8075</v>
      </c>
      <c r="X2">
        <v>16870</v>
      </c>
      <c r="Y2">
        <v>59552</v>
      </c>
      <c r="Z2">
        <v>97569</v>
      </c>
      <c r="AA2">
        <v>7934</v>
      </c>
    </row>
    <row r="3" spans="1:27" x14ac:dyDescent="0.3">
      <c r="A3" t="s">
        <v>4</v>
      </c>
      <c r="B3" t="s">
        <v>211</v>
      </c>
      <c r="C3">
        <f t="shared" si="0"/>
        <v>542148</v>
      </c>
      <c r="D3">
        <v>8</v>
      </c>
      <c r="E3">
        <v>2</v>
      </c>
      <c r="F3">
        <v>89</v>
      </c>
      <c r="G3">
        <v>209</v>
      </c>
      <c r="H3">
        <v>1394</v>
      </c>
      <c r="I3">
        <v>2773</v>
      </c>
      <c r="J3">
        <v>5392</v>
      </c>
      <c r="K3">
        <v>37065</v>
      </c>
      <c r="L3">
        <v>3990</v>
      </c>
      <c r="M3">
        <v>7202</v>
      </c>
      <c r="N3">
        <v>16955</v>
      </c>
      <c r="O3">
        <v>50596</v>
      </c>
      <c r="P3">
        <v>3692</v>
      </c>
      <c r="Q3">
        <v>5881</v>
      </c>
      <c r="R3">
        <v>18289</v>
      </c>
      <c r="S3">
        <v>39660</v>
      </c>
      <c r="T3">
        <v>7427</v>
      </c>
      <c r="U3">
        <v>12941</v>
      </c>
      <c r="V3">
        <v>50600</v>
      </c>
      <c r="W3">
        <v>90865</v>
      </c>
      <c r="X3">
        <v>9645</v>
      </c>
      <c r="Y3">
        <v>23469</v>
      </c>
      <c r="Z3">
        <v>60116</v>
      </c>
      <c r="AA3">
        <v>93888</v>
      </c>
    </row>
    <row r="4" spans="1:27" x14ac:dyDescent="0.3">
      <c r="A4" t="s">
        <v>5</v>
      </c>
      <c r="B4" t="s">
        <v>212</v>
      </c>
      <c r="C4">
        <f t="shared" si="0"/>
        <v>402071</v>
      </c>
      <c r="D4">
        <v>27</v>
      </c>
      <c r="E4">
        <v>0</v>
      </c>
      <c r="F4">
        <v>32</v>
      </c>
      <c r="G4">
        <v>42</v>
      </c>
      <c r="H4">
        <v>5660</v>
      </c>
      <c r="I4">
        <v>699</v>
      </c>
      <c r="J4">
        <v>1339</v>
      </c>
      <c r="K4">
        <v>2301</v>
      </c>
      <c r="L4">
        <v>40449</v>
      </c>
      <c r="M4">
        <v>5102</v>
      </c>
      <c r="N4">
        <v>5551</v>
      </c>
      <c r="O4">
        <v>18415</v>
      </c>
      <c r="P4">
        <v>42443</v>
      </c>
      <c r="Q4">
        <v>3516</v>
      </c>
      <c r="R4">
        <v>8390</v>
      </c>
      <c r="S4">
        <v>23340</v>
      </c>
      <c r="T4">
        <v>55676</v>
      </c>
      <c r="U4">
        <v>6969</v>
      </c>
      <c r="V4">
        <v>11785</v>
      </c>
      <c r="W4">
        <v>23667</v>
      </c>
      <c r="X4">
        <v>78707</v>
      </c>
      <c r="Y4">
        <v>10209</v>
      </c>
      <c r="Z4">
        <v>20293</v>
      </c>
      <c r="AA4">
        <v>37459</v>
      </c>
    </row>
    <row r="5" spans="1:27" x14ac:dyDescent="0.3">
      <c r="A5" t="s">
        <v>7</v>
      </c>
      <c r="B5" t="s">
        <v>246</v>
      </c>
      <c r="C5">
        <f t="shared" si="0"/>
        <v>255966</v>
      </c>
      <c r="D5">
        <v>1945</v>
      </c>
      <c r="E5">
        <v>11</v>
      </c>
      <c r="F5">
        <v>849</v>
      </c>
      <c r="G5">
        <v>49</v>
      </c>
      <c r="H5">
        <v>36942</v>
      </c>
      <c r="I5">
        <v>1646</v>
      </c>
      <c r="J5">
        <v>1295</v>
      </c>
      <c r="K5">
        <v>92648</v>
      </c>
      <c r="L5">
        <v>12771</v>
      </c>
      <c r="M5">
        <v>11123</v>
      </c>
      <c r="N5">
        <v>9814</v>
      </c>
      <c r="O5">
        <v>20272</v>
      </c>
      <c r="P5">
        <v>11732</v>
      </c>
      <c r="Q5">
        <v>11077</v>
      </c>
      <c r="R5">
        <v>18187</v>
      </c>
      <c r="S5">
        <v>12287</v>
      </c>
      <c r="T5">
        <v>1798</v>
      </c>
      <c r="U5">
        <v>1214</v>
      </c>
      <c r="V5">
        <v>1711</v>
      </c>
      <c r="W5">
        <v>1597</v>
      </c>
      <c r="X5">
        <v>1544</v>
      </c>
      <c r="Y5">
        <v>2072</v>
      </c>
      <c r="Z5">
        <v>1931</v>
      </c>
      <c r="AA5">
        <v>1451</v>
      </c>
    </row>
    <row r="6" spans="1:27" x14ac:dyDescent="0.3">
      <c r="A6" t="s">
        <v>9</v>
      </c>
      <c r="B6" t="s">
        <v>217</v>
      </c>
      <c r="C6">
        <f t="shared" si="0"/>
        <v>178595</v>
      </c>
      <c r="D6">
        <v>16</v>
      </c>
      <c r="E6">
        <v>18</v>
      </c>
      <c r="F6">
        <v>5</v>
      </c>
      <c r="G6">
        <v>0</v>
      </c>
      <c r="H6">
        <v>618</v>
      </c>
      <c r="I6">
        <v>1415</v>
      </c>
      <c r="J6">
        <v>74</v>
      </c>
      <c r="K6">
        <v>39</v>
      </c>
      <c r="L6">
        <v>10390</v>
      </c>
      <c r="M6">
        <v>16813</v>
      </c>
      <c r="N6">
        <v>1560</v>
      </c>
      <c r="O6">
        <v>4689</v>
      </c>
      <c r="P6">
        <v>10064</v>
      </c>
      <c r="Q6">
        <v>17038</v>
      </c>
      <c r="R6">
        <v>1921</v>
      </c>
      <c r="S6">
        <v>3809</v>
      </c>
      <c r="T6">
        <v>13287</v>
      </c>
      <c r="U6">
        <v>21189</v>
      </c>
      <c r="V6">
        <v>2918</v>
      </c>
      <c r="W6">
        <v>5746</v>
      </c>
      <c r="X6">
        <v>17472</v>
      </c>
      <c r="Y6">
        <v>40129</v>
      </c>
      <c r="Z6">
        <v>3497</v>
      </c>
      <c r="AA6">
        <v>5888</v>
      </c>
    </row>
    <row r="7" spans="1:27" x14ac:dyDescent="0.3">
      <c r="A7" t="s">
        <v>10</v>
      </c>
      <c r="B7" t="s">
        <v>217</v>
      </c>
      <c r="C7">
        <f t="shared" si="0"/>
        <v>124253</v>
      </c>
      <c r="D7">
        <v>49</v>
      </c>
      <c r="E7">
        <v>38</v>
      </c>
      <c r="F7">
        <v>0</v>
      </c>
      <c r="G7">
        <v>0</v>
      </c>
      <c r="H7">
        <v>1521</v>
      </c>
      <c r="I7">
        <v>4377</v>
      </c>
      <c r="J7">
        <v>22</v>
      </c>
      <c r="K7">
        <v>507</v>
      </c>
      <c r="L7">
        <v>7142</v>
      </c>
      <c r="M7">
        <v>11141</v>
      </c>
      <c r="N7">
        <v>1013</v>
      </c>
      <c r="O7">
        <v>3035</v>
      </c>
      <c r="P7">
        <v>6756</v>
      </c>
      <c r="Q7">
        <v>11081</v>
      </c>
      <c r="R7">
        <v>1159</v>
      </c>
      <c r="S7">
        <v>2588</v>
      </c>
      <c r="T7">
        <v>8818</v>
      </c>
      <c r="U7">
        <v>14338</v>
      </c>
      <c r="V7">
        <v>1920</v>
      </c>
      <c r="W7">
        <v>3835</v>
      </c>
      <c r="X7">
        <v>11711</v>
      </c>
      <c r="Y7">
        <v>26790</v>
      </c>
      <c r="Z7">
        <v>2376</v>
      </c>
      <c r="AA7">
        <v>4036</v>
      </c>
    </row>
    <row r="8" spans="1:27" x14ac:dyDescent="0.3">
      <c r="A8" t="s">
        <v>11</v>
      </c>
      <c r="B8" t="s">
        <v>217</v>
      </c>
      <c r="C8">
        <f t="shared" si="0"/>
        <v>124116</v>
      </c>
      <c r="D8">
        <v>231</v>
      </c>
      <c r="E8">
        <v>53</v>
      </c>
      <c r="F8">
        <v>0</v>
      </c>
      <c r="G8">
        <v>34</v>
      </c>
      <c r="H8">
        <v>16661</v>
      </c>
      <c r="I8">
        <v>6798</v>
      </c>
      <c r="J8">
        <v>137</v>
      </c>
      <c r="K8">
        <v>2508</v>
      </c>
      <c r="L8">
        <v>5580</v>
      </c>
      <c r="M8">
        <v>8794</v>
      </c>
      <c r="N8">
        <v>885</v>
      </c>
      <c r="O8">
        <v>2522</v>
      </c>
      <c r="P8">
        <v>5592</v>
      </c>
      <c r="Q8">
        <v>9390</v>
      </c>
      <c r="R8">
        <v>939</v>
      </c>
      <c r="S8">
        <v>2100</v>
      </c>
      <c r="T8">
        <v>7365</v>
      </c>
      <c r="U8">
        <v>11926</v>
      </c>
      <c r="V8">
        <v>1637</v>
      </c>
      <c r="W8">
        <v>3314</v>
      </c>
      <c r="X8">
        <v>9799</v>
      </c>
      <c r="Y8">
        <v>22455</v>
      </c>
      <c r="Z8">
        <v>1986</v>
      </c>
      <c r="AA8">
        <v>3410</v>
      </c>
    </row>
    <row r="9" spans="1:27" x14ac:dyDescent="0.3">
      <c r="A9" t="s">
        <v>12</v>
      </c>
      <c r="B9" t="s">
        <v>229</v>
      </c>
      <c r="C9">
        <f t="shared" si="0"/>
        <v>120536</v>
      </c>
      <c r="D9">
        <v>164</v>
      </c>
      <c r="E9">
        <v>0</v>
      </c>
      <c r="F9">
        <v>57</v>
      </c>
      <c r="G9">
        <v>0</v>
      </c>
      <c r="H9">
        <v>12099</v>
      </c>
      <c r="I9">
        <v>0</v>
      </c>
      <c r="J9">
        <v>139</v>
      </c>
      <c r="K9">
        <v>30928</v>
      </c>
      <c r="L9">
        <v>7247</v>
      </c>
      <c r="M9">
        <v>6098</v>
      </c>
      <c r="N9">
        <v>5409</v>
      </c>
      <c r="O9">
        <v>8899</v>
      </c>
      <c r="P9">
        <v>7108</v>
      </c>
      <c r="Q9">
        <v>5514</v>
      </c>
      <c r="R9">
        <v>6168</v>
      </c>
      <c r="S9">
        <v>7092</v>
      </c>
      <c r="T9">
        <v>2438</v>
      </c>
      <c r="U9">
        <v>1941</v>
      </c>
      <c r="V9">
        <v>2787</v>
      </c>
      <c r="W9">
        <v>2854</v>
      </c>
      <c r="X9">
        <v>3779</v>
      </c>
      <c r="Y9">
        <v>3722</v>
      </c>
      <c r="Z9">
        <v>3268</v>
      </c>
      <c r="AA9">
        <v>2825</v>
      </c>
    </row>
    <row r="10" spans="1:27" x14ac:dyDescent="0.3">
      <c r="A10" t="s">
        <v>15</v>
      </c>
      <c r="B10" t="s">
        <v>218</v>
      </c>
      <c r="C10">
        <f t="shared" si="0"/>
        <v>81883</v>
      </c>
      <c r="D10">
        <v>116</v>
      </c>
      <c r="E10">
        <v>2</v>
      </c>
      <c r="F10">
        <v>88</v>
      </c>
      <c r="G10">
        <v>54</v>
      </c>
      <c r="H10">
        <v>4</v>
      </c>
      <c r="I10">
        <v>14928</v>
      </c>
      <c r="J10">
        <v>0</v>
      </c>
      <c r="K10">
        <v>38426</v>
      </c>
      <c r="L10">
        <v>1179</v>
      </c>
      <c r="M10">
        <v>1299</v>
      </c>
      <c r="N10">
        <v>1025</v>
      </c>
      <c r="O10">
        <v>1481</v>
      </c>
      <c r="P10">
        <v>1380</v>
      </c>
      <c r="Q10">
        <v>1723</v>
      </c>
      <c r="R10">
        <v>1697</v>
      </c>
      <c r="S10">
        <v>1596</v>
      </c>
      <c r="T10">
        <v>1876</v>
      </c>
      <c r="U10">
        <v>1668</v>
      </c>
      <c r="V10">
        <v>2152</v>
      </c>
      <c r="W10">
        <v>2193</v>
      </c>
      <c r="X10">
        <v>2170</v>
      </c>
      <c r="Y10">
        <v>2720</v>
      </c>
      <c r="Z10">
        <v>2146</v>
      </c>
      <c r="AA10">
        <v>1960</v>
      </c>
    </row>
    <row r="11" spans="1:27" x14ac:dyDescent="0.3">
      <c r="A11" t="s">
        <v>16</v>
      </c>
      <c r="B11" t="s">
        <v>246</v>
      </c>
      <c r="C11">
        <f t="shared" si="0"/>
        <v>80303</v>
      </c>
      <c r="D11">
        <v>0</v>
      </c>
      <c r="E11">
        <v>0</v>
      </c>
      <c r="F11">
        <v>0</v>
      </c>
      <c r="G11">
        <v>57</v>
      </c>
      <c r="H11">
        <v>0</v>
      </c>
      <c r="I11">
        <v>24988</v>
      </c>
      <c r="J11">
        <v>18166</v>
      </c>
      <c r="K11">
        <v>0</v>
      </c>
      <c r="L11">
        <v>3428</v>
      </c>
      <c r="M11">
        <v>2905</v>
      </c>
      <c r="N11">
        <v>2690</v>
      </c>
      <c r="O11">
        <v>4162</v>
      </c>
      <c r="P11">
        <v>3333</v>
      </c>
      <c r="Q11">
        <v>2877</v>
      </c>
      <c r="R11">
        <v>2992</v>
      </c>
      <c r="S11">
        <v>3291</v>
      </c>
      <c r="T11">
        <v>1204</v>
      </c>
      <c r="U11">
        <v>922</v>
      </c>
      <c r="V11">
        <v>1299</v>
      </c>
      <c r="W11">
        <v>1397</v>
      </c>
      <c r="X11">
        <v>1887</v>
      </c>
      <c r="Y11">
        <v>1793</v>
      </c>
      <c r="Z11">
        <v>1509</v>
      </c>
      <c r="AA11">
        <v>1403</v>
      </c>
    </row>
    <row r="12" spans="1:27" x14ac:dyDescent="0.3">
      <c r="A12" t="s">
        <v>17</v>
      </c>
      <c r="B12" t="s">
        <v>216</v>
      </c>
      <c r="C12">
        <f t="shared" si="0"/>
        <v>70259</v>
      </c>
      <c r="D12">
        <v>0</v>
      </c>
      <c r="E12">
        <v>35</v>
      </c>
      <c r="F12">
        <v>6</v>
      </c>
      <c r="G12">
        <v>0</v>
      </c>
      <c r="H12">
        <v>163</v>
      </c>
      <c r="I12">
        <v>291</v>
      </c>
      <c r="J12">
        <v>11</v>
      </c>
      <c r="K12">
        <v>760</v>
      </c>
      <c r="L12">
        <v>7216</v>
      </c>
      <c r="M12">
        <v>6422</v>
      </c>
      <c r="N12">
        <v>6066</v>
      </c>
      <c r="O12">
        <v>9360</v>
      </c>
      <c r="P12">
        <v>7764</v>
      </c>
      <c r="Q12">
        <v>6164</v>
      </c>
      <c r="R12">
        <v>6729</v>
      </c>
      <c r="S12">
        <v>7429</v>
      </c>
      <c r="T12">
        <v>1203</v>
      </c>
      <c r="U12">
        <v>1017</v>
      </c>
      <c r="V12">
        <v>1495</v>
      </c>
      <c r="W12">
        <v>1374</v>
      </c>
      <c r="X12">
        <v>1685</v>
      </c>
      <c r="Y12">
        <v>1914</v>
      </c>
      <c r="Z12">
        <v>1775</v>
      </c>
      <c r="AA12">
        <v>1380</v>
      </c>
    </row>
    <row r="13" spans="1:27" x14ac:dyDescent="0.3">
      <c r="A13" t="s">
        <v>18</v>
      </c>
      <c r="B13" t="s">
        <v>215</v>
      </c>
      <c r="C13">
        <f t="shared" si="0"/>
        <v>62527</v>
      </c>
      <c r="D13">
        <v>12</v>
      </c>
      <c r="E13">
        <v>0</v>
      </c>
      <c r="F13">
        <v>0</v>
      </c>
      <c r="G13">
        <v>26</v>
      </c>
      <c r="H13">
        <v>1958</v>
      </c>
      <c r="I13">
        <v>118</v>
      </c>
      <c r="J13">
        <v>21</v>
      </c>
      <c r="K13">
        <v>228</v>
      </c>
      <c r="L13">
        <v>4999</v>
      </c>
      <c r="M13">
        <v>0</v>
      </c>
      <c r="N13">
        <v>1154</v>
      </c>
      <c r="O13">
        <v>5694</v>
      </c>
      <c r="P13">
        <v>4669</v>
      </c>
      <c r="Q13">
        <v>287</v>
      </c>
      <c r="R13">
        <v>320</v>
      </c>
      <c r="S13">
        <v>1663</v>
      </c>
      <c r="T13">
        <v>9944</v>
      </c>
      <c r="U13">
        <v>0</v>
      </c>
      <c r="V13">
        <v>3222</v>
      </c>
      <c r="W13">
        <v>10342</v>
      </c>
      <c r="X13">
        <v>11739</v>
      </c>
      <c r="Y13">
        <v>1002</v>
      </c>
      <c r="Z13">
        <v>909</v>
      </c>
      <c r="AA13">
        <v>4220</v>
      </c>
    </row>
    <row r="14" spans="1:27" x14ac:dyDescent="0.3">
      <c r="A14" t="s">
        <v>21</v>
      </c>
      <c r="B14" t="s">
        <v>222</v>
      </c>
      <c r="C14">
        <f t="shared" si="0"/>
        <v>37462</v>
      </c>
      <c r="D14">
        <v>0</v>
      </c>
      <c r="E14">
        <v>0</v>
      </c>
      <c r="F14">
        <v>29</v>
      </c>
      <c r="G14">
        <v>5</v>
      </c>
      <c r="H14">
        <v>5582</v>
      </c>
      <c r="I14">
        <v>4746</v>
      </c>
      <c r="J14">
        <v>782</v>
      </c>
      <c r="K14">
        <v>6822</v>
      </c>
      <c r="L14">
        <v>693</v>
      </c>
      <c r="M14">
        <v>604</v>
      </c>
      <c r="N14">
        <v>502</v>
      </c>
      <c r="O14">
        <v>817</v>
      </c>
      <c r="P14">
        <v>522</v>
      </c>
      <c r="Q14">
        <v>396</v>
      </c>
      <c r="R14">
        <v>397</v>
      </c>
      <c r="S14">
        <v>576</v>
      </c>
      <c r="T14">
        <v>1648</v>
      </c>
      <c r="U14">
        <v>1279</v>
      </c>
      <c r="V14">
        <v>1885</v>
      </c>
      <c r="W14">
        <v>1900</v>
      </c>
      <c r="X14">
        <v>1942</v>
      </c>
      <c r="Y14">
        <v>2446</v>
      </c>
      <c r="Z14">
        <v>2199</v>
      </c>
      <c r="AA14">
        <v>1690</v>
      </c>
    </row>
    <row r="15" spans="1:27" x14ac:dyDescent="0.3">
      <c r="A15" t="s">
        <v>25</v>
      </c>
      <c r="B15" t="s">
        <v>247</v>
      </c>
      <c r="C15">
        <f t="shared" si="0"/>
        <v>32868</v>
      </c>
      <c r="D15">
        <v>0</v>
      </c>
      <c r="E15">
        <v>0</v>
      </c>
      <c r="F15">
        <v>0</v>
      </c>
      <c r="G15">
        <v>1</v>
      </c>
      <c r="H15">
        <v>355</v>
      </c>
      <c r="I15">
        <v>1482</v>
      </c>
      <c r="J15">
        <v>1855</v>
      </c>
      <c r="K15">
        <v>7172</v>
      </c>
      <c r="L15">
        <v>1119</v>
      </c>
      <c r="M15">
        <v>909</v>
      </c>
      <c r="N15">
        <v>834</v>
      </c>
      <c r="O15">
        <v>1474</v>
      </c>
      <c r="P15">
        <v>980</v>
      </c>
      <c r="Q15">
        <v>784</v>
      </c>
      <c r="R15">
        <v>887</v>
      </c>
      <c r="S15">
        <v>1171</v>
      </c>
      <c r="T15">
        <v>1639</v>
      </c>
      <c r="U15">
        <v>1086</v>
      </c>
      <c r="V15">
        <v>1662</v>
      </c>
      <c r="W15">
        <v>1737</v>
      </c>
      <c r="X15">
        <v>1964</v>
      </c>
      <c r="Y15">
        <v>2179</v>
      </c>
      <c r="Z15">
        <v>1880</v>
      </c>
      <c r="AA15">
        <v>1698</v>
      </c>
    </row>
    <row r="16" spans="1:27" x14ac:dyDescent="0.3">
      <c r="A16" t="s">
        <v>26</v>
      </c>
      <c r="B16" t="s">
        <v>214</v>
      </c>
      <c r="C16">
        <f t="shared" si="0"/>
        <v>32304</v>
      </c>
      <c r="D16">
        <v>0</v>
      </c>
      <c r="E16">
        <v>1</v>
      </c>
      <c r="F16">
        <v>36</v>
      </c>
      <c r="G16">
        <v>10</v>
      </c>
      <c r="H16">
        <v>252</v>
      </c>
      <c r="I16">
        <v>457</v>
      </c>
      <c r="J16">
        <v>65</v>
      </c>
      <c r="K16">
        <v>1043</v>
      </c>
      <c r="L16">
        <v>655</v>
      </c>
      <c r="M16">
        <v>523</v>
      </c>
      <c r="N16">
        <v>460</v>
      </c>
      <c r="O16">
        <v>682</v>
      </c>
      <c r="P16">
        <v>581</v>
      </c>
      <c r="Q16">
        <v>428</v>
      </c>
      <c r="R16">
        <v>481</v>
      </c>
      <c r="S16">
        <v>594</v>
      </c>
      <c r="T16">
        <v>2860</v>
      </c>
      <c r="U16">
        <v>2349</v>
      </c>
      <c r="V16">
        <v>2999</v>
      </c>
      <c r="W16">
        <v>3089</v>
      </c>
      <c r="X16">
        <v>3550</v>
      </c>
      <c r="Y16">
        <v>4299</v>
      </c>
      <c r="Z16">
        <v>3700</v>
      </c>
      <c r="AA16">
        <v>3190</v>
      </c>
    </row>
    <row r="17" spans="1:27" x14ac:dyDescent="0.3">
      <c r="A17" t="s">
        <v>30</v>
      </c>
      <c r="B17" t="s">
        <v>248</v>
      </c>
      <c r="C17">
        <f t="shared" si="0"/>
        <v>22781</v>
      </c>
      <c r="D17">
        <v>0</v>
      </c>
      <c r="E17">
        <v>0</v>
      </c>
      <c r="F17">
        <v>0</v>
      </c>
      <c r="G17">
        <v>0</v>
      </c>
      <c r="H17">
        <v>294</v>
      </c>
      <c r="I17">
        <v>732</v>
      </c>
      <c r="J17">
        <v>25</v>
      </c>
      <c r="K17">
        <v>262</v>
      </c>
      <c r="L17">
        <v>1050</v>
      </c>
      <c r="M17">
        <v>897</v>
      </c>
      <c r="N17">
        <v>767</v>
      </c>
      <c r="O17">
        <v>1290</v>
      </c>
      <c r="P17">
        <v>1017</v>
      </c>
      <c r="Q17">
        <v>1120</v>
      </c>
      <c r="R17">
        <v>935</v>
      </c>
      <c r="S17">
        <v>1001</v>
      </c>
      <c r="T17">
        <v>1413</v>
      </c>
      <c r="U17">
        <v>1074</v>
      </c>
      <c r="V17">
        <v>1902</v>
      </c>
      <c r="W17">
        <v>1691</v>
      </c>
      <c r="X17">
        <v>1828</v>
      </c>
      <c r="Y17">
        <v>2157</v>
      </c>
      <c r="Z17">
        <v>1739</v>
      </c>
      <c r="AA17">
        <v>1587</v>
      </c>
    </row>
    <row r="18" spans="1:27" x14ac:dyDescent="0.3">
      <c r="A18" t="s">
        <v>31</v>
      </c>
      <c r="B18" t="s">
        <v>218</v>
      </c>
      <c r="C18">
        <f t="shared" si="0"/>
        <v>22604</v>
      </c>
      <c r="D18">
        <v>0</v>
      </c>
      <c r="E18">
        <v>0</v>
      </c>
      <c r="F18">
        <v>0</v>
      </c>
      <c r="G18">
        <v>0</v>
      </c>
      <c r="H18">
        <v>22604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">
      <c r="A19" t="s">
        <v>35</v>
      </c>
      <c r="B19" t="s">
        <v>224</v>
      </c>
      <c r="C19">
        <f t="shared" si="0"/>
        <v>14021</v>
      </c>
      <c r="D19">
        <v>0</v>
      </c>
      <c r="E19">
        <v>0</v>
      </c>
      <c r="F19">
        <v>0</v>
      </c>
      <c r="G19">
        <v>2</v>
      </c>
      <c r="H19">
        <v>473</v>
      </c>
      <c r="I19">
        <v>134</v>
      </c>
      <c r="J19">
        <v>219</v>
      </c>
      <c r="K19">
        <v>3994</v>
      </c>
      <c r="L19">
        <v>112</v>
      </c>
      <c r="M19">
        <v>101</v>
      </c>
      <c r="N19">
        <v>100</v>
      </c>
      <c r="O19">
        <v>170</v>
      </c>
      <c r="P19">
        <v>111</v>
      </c>
      <c r="Q19">
        <v>107</v>
      </c>
      <c r="R19">
        <v>90</v>
      </c>
      <c r="S19">
        <v>153</v>
      </c>
      <c r="T19">
        <v>956</v>
      </c>
      <c r="U19">
        <v>715</v>
      </c>
      <c r="V19">
        <v>1114</v>
      </c>
      <c r="W19">
        <v>972</v>
      </c>
      <c r="X19">
        <v>1142</v>
      </c>
      <c r="Y19">
        <v>1195</v>
      </c>
      <c r="Z19">
        <v>1181</v>
      </c>
      <c r="AA19">
        <v>980</v>
      </c>
    </row>
    <row r="20" spans="1:27" x14ac:dyDescent="0.3">
      <c r="A20" t="s">
        <v>37</v>
      </c>
      <c r="B20" t="s">
        <v>225</v>
      </c>
      <c r="C20">
        <f t="shared" si="0"/>
        <v>8475</v>
      </c>
      <c r="D20">
        <v>0</v>
      </c>
      <c r="E20">
        <v>0</v>
      </c>
      <c r="F20">
        <v>0</v>
      </c>
      <c r="G20">
        <v>1</v>
      </c>
      <c r="H20">
        <v>165</v>
      </c>
      <c r="I20">
        <v>788</v>
      </c>
      <c r="J20">
        <v>51</v>
      </c>
      <c r="K20">
        <v>285</v>
      </c>
      <c r="L20">
        <v>38</v>
      </c>
      <c r="M20">
        <v>70</v>
      </c>
      <c r="N20">
        <v>28</v>
      </c>
      <c r="O20">
        <v>53</v>
      </c>
      <c r="P20">
        <v>24</v>
      </c>
      <c r="Q20">
        <v>22</v>
      </c>
      <c r="R20">
        <v>29</v>
      </c>
      <c r="S20">
        <v>46</v>
      </c>
      <c r="T20">
        <v>787</v>
      </c>
      <c r="U20">
        <v>644</v>
      </c>
      <c r="V20">
        <v>769</v>
      </c>
      <c r="W20">
        <v>789</v>
      </c>
      <c r="X20">
        <v>876</v>
      </c>
      <c r="Y20">
        <v>1147</v>
      </c>
      <c r="Z20">
        <v>944</v>
      </c>
      <c r="AA20">
        <v>919</v>
      </c>
    </row>
    <row r="21" spans="1:27" x14ac:dyDescent="0.3">
      <c r="A21" t="s">
        <v>39</v>
      </c>
      <c r="B21" t="s">
        <v>226</v>
      </c>
      <c r="C21">
        <f t="shared" si="0"/>
        <v>5852</v>
      </c>
      <c r="D21">
        <v>0</v>
      </c>
      <c r="E21">
        <v>0</v>
      </c>
      <c r="F21">
        <v>0</v>
      </c>
      <c r="G21">
        <v>0</v>
      </c>
      <c r="H21">
        <v>694</v>
      </c>
      <c r="I21">
        <v>0</v>
      </c>
      <c r="J21">
        <v>10</v>
      </c>
      <c r="K21">
        <v>0</v>
      </c>
      <c r="L21">
        <v>0</v>
      </c>
      <c r="M21">
        <v>0</v>
      </c>
      <c r="N21">
        <v>0</v>
      </c>
      <c r="O21">
        <v>0</v>
      </c>
      <c r="P21">
        <v>1106</v>
      </c>
      <c r="Q21">
        <v>0</v>
      </c>
      <c r="R21">
        <v>1349</v>
      </c>
      <c r="S21">
        <v>0</v>
      </c>
      <c r="T21">
        <v>0</v>
      </c>
      <c r="U21">
        <v>0</v>
      </c>
      <c r="V21">
        <v>0</v>
      </c>
      <c r="W21">
        <v>0</v>
      </c>
      <c r="X21">
        <v>1291</v>
      </c>
      <c r="Y21">
        <v>0</v>
      </c>
      <c r="Z21">
        <v>1402</v>
      </c>
      <c r="AA21">
        <v>0</v>
      </c>
    </row>
    <row r="22" spans="1:27" x14ac:dyDescent="0.3">
      <c r="A22" t="s">
        <v>42</v>
      </c>
      <c r="B22" t="s">
        <v>218</v>
      </c>
      <c r="C22">
        <f t="shared" si="0"/>
        <v>2532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2532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">
      <c r="A23" t="s">
        <v>45</v>
      </c>
      <c r="B23" t="s">
        <v>246</v>
      </c>
      <c r="C23">
        <f t="shared" si="0"/>
        <v>1223</v>
      </c>
      <c r="D23">
        <v>3</v>
      </c>
      <c r="E23">
        <v>0</v>
      </c>
      <c r="F23">
        <v>0</v>
      </c>
      <c r="G23">
        <v>0</v>
      </c>
      <c r="H23">
        <v>32</v>
      </c>
      <c r="I23">
        <v>107</v>
      </c>
      <c r="J23">
        <v>88</v>
      </c>
      <c r="K23">
        <v>141</v>
      </c>
      <c r="L23">
        <v>76</v>
      </c>
      <c r="M23">
        <v>29</v>
      </c>
      <c r="N23">
        <v>65</v>
      </c>
      <c r="O23">
        <v>120</v>
      </c>
      <c r="P23">
        <v>82</v>
      </c>
      <c r="Q23">
        <v>53</v>
      </c>
      <c r="R23">
        <v>105</v>
      </c>
      <c r="S23">
        <v>69</v>
      </c>
      <c r="T23">
        <v>22</v>
      </c>
      <c r="U23">
        <v>17</v>
      </c>
      <c r="V23">
        <v>35</v>
      </c>
      <c r="W23">
        <v>37</v>
      </c>
      <c r="X23">
        <v>30</v>
      </c>
      <c r="Y23">
        <v>35</v>
      </c>
      <c r="Z23">
        <v>33</v>
      </c>
      <c r="AA23">
        <v>44</v>
      </c>
    </row>
    <row r="24" spans="1:27" x14ac:dyDescent="0.3">
      <c r="A24" t="s">
        <v>48</v>
      </c>
      <c r="B24" t="s">
        <v>229</v>
      </c>
      <c r="C24">
        <f t="shared" si="0"/>
        <v>932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604</v>
      </c>
      <c r="O24">
        <v>0</v>
      </c>
      <c r="P24">
        <v>0</v>
      </c>
      <c r="Q24">
        <v>0</v>
      </c>
      <c r="R24">
        <v>0</v>
      </c>
      <c r="S24">
        <v>0</v>
      </c>
      <c r="T24">
        <v>94</v>
      </c>
      <c r="U24">
        <v>0</v>
      </c>
      <c r="V24">
        <v>0</v>
      </c>
      <c r="W24">
        <v>65</v>
      </c>
      <c r="X24">
        <v>108</v>
      </c>
      <c r="Y24">
        <v>0</v>
      </c>
      <c r="Z24">
        <v>0</v>
      </c>
      <c r="AA24">
        <v>61</v>
      </c>
    </row>
    <row r="25" spans="1:27" s="3" customFormat="1" x14ac:dyDescent="0.3">
      <c r="A25" s="3" t="s">
        <v>47</v>
      </c>
      <c r="B25" s="3" t="s">
        <v>249</v>
      </c>
      <c r="C25" s="3">
        <f t="shared" si="0"/>
        <v>912</v>
      </c>
      <c r="D25" s="3">
        <v>1</v>
      </c>
      <c r="E25" s="3">
        <v>0</v>
      </c>
      <c r="F25" s="3">
        <v>2</v>
      </c>
      <c r="G25" s="3">
        <v>12</v>
      </c>
      <c r="H25" s="3">
        <v>28</v>
      </c>
      <c r="I25" s="3">
        <v>3</v>
      </c>
      <c r="J25" s="3">
        <v>0</v>
      </c>
      <c r="K25" s="3">
        <v>11</v>
      </c>
      <c r="L25" s="3">
        <v>63</v>
      </c>
      <c r="M25" s="3">
        <v>4</v>
      </c>
      <c r="N25" s="3">
        <v>12</v>
      </c>
      <c r="O25" s="3">
        <v>36</v>
      </c>
      <c r="P25" s="3">
        <v>85</v>
      </c>
      <c r="Q25" s="3">
        <v>5</v>
      </c>
      <c r="R25" s="3">
        <v>17</v>
      </c>
      <c r="S25" s="3">
        <v>48</v>
      </c>
      <c r="T25" s="3">
        <v>127</v>
      </c>
      <c r="U25" s="3">
        <v>13</v>
      </c>
      <c r="V25" s="3">
        <v>29</v>
      </c>
      <c r="W25" s="3">
        <v>59</v>
      </c>
      <c r="X25" s="3">
        <v>206</v>
      </c>
      <c r="Y25" s="3">
        <v>18</v>
      </c>
      <c r="Z25" s="3">
        <v>55</v>
      </c>
      <c r="AA25" s="3">
        <v>78</v>
      </c>
    </row>
    <row r="26" spans="1:27" x14ac:dyDescent="0.3">
      <c r="A26" t="s">
        <v>50</v>
      </c>
      <c r="B26" t="s">
        <v>217</v>
      </c>
      <c r="C26">
        <f t="shared" si="0"/>
        <v>652</v>
      </c>
      <c r="D26">
        <v>10</v>
      </c>
      <c r="E26">
        <v>9</v>
      </c>
      <c r="F26">
        <v>0</v>
      </c>
      <c r="G26">
        <v>0</v>
      </c>
      <c r="H26">
        <v>453</v>
      </c>
      <c r="I26">
        <v>161</v>
      </c>
      <c r="J26">
        <v>9</v>
      </c>
      <c r="K26">
        <v>0</v>
      </c>
      <c r="L26">
        <v>0</v>
      </c>
      <c r="M26">
        <v>2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8</v>
      </c>
      <c r="Y26">
        <v>0</v>
      </c>
      <c r="Z26">
        <v>0</v>
      </c>
      <c r="AA26">
        <v>0</v>
      </c>
    </row>
    <row r="27" spans="1:27" x14ac:dyDescent="0.3">
      <c r="A27" t="s">
        <v>52</v>
      </c>
      <c r="B27" t="s">
        <v>217</v>
      </c>
      <c r="C27">
        <f t="shared" si="0"/>
        <v>614</v>
      </c>
      <c r="D27">
        <v>0</v>
      </c>
      <c r="E27">
        <v>2</v>
      </c>
      <c r="F27">
        <v>0</v>
      </c>
      <c r="G27">
        <v>0</v>
      </c>
      <c r="H27">
        <v>351</v>
      </c>
      <c r="I27">
        <v>189</v>
      </c>
      <c r="J27">
        <v>0</v>
      </c>
      <c r="K27">
        <v>0</v>
      </c>
      <c r="L27">
        <v>0</v>
      </c>
      <c r="M27">
        <v>16</v>
      </c>
      <c r="N27">
        <v>0</v>
      </c>
      <c r="O27">
        <v>0</v>
      </c>
      <c r="P27">
        <v>0</v>
      </c>
      <c r="Q27">
        <v>31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25</v>
      </c>
      <c r="Y27">
        <v>0</v>
      </c>
      <c r="Z27">
        <v>0</v>
      </c>
      <c r="AA27">
        <v>0</v>
      </c>
    </row>
    <row r="28" spans="1:27" x14ac:dyDescent="0.3">
      <c r="A28" t="s">
        <v>54</v>
      </c>
      <c r="B28" t="s">
        <v>217</v>
      </c>
      <c r="C28">
        <f t="shared" si="0"/>
        <v>348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348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s="3" customFormat="1" x14ac:dyDescent="0.3">
      <c r="A29" s="3" t="s">
        <v>55</v>
      </c>
      <c r="B29" s="3" t="s">
        <v>231</v>
      </c>
      <c r="C29" s="3">
        <f t="shared" si="0"/>
        <v>317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9</v>
      </c>
      <c r="O29" s="3">
        <v>19</v>
      </c>
      <c r="P29" s="3">
        <v>3</v>
      </c>
      <c r="Q29" s="3">
        <v>4</v>
      </c>
      <c r="R29" s="3">
        <v>17</v>
      </c>
      <c r="S29" s="3">
        <v>16</v>
      </c>
      <c r="T29" s="3">
        <v>7</v>
      </c>
      <c r="U29" s="3">
        <v>10</v>
      </c>
      <c r="V29" s="3">
        <v>23</v>
      </c>
      <c r="W29" s="3">
        <v>70</v>
      </c>
      <c r="X29" s="3">
        <v>10</v>
      </c>
      <c r="Y29" s="3">
        <v>8</v>
      </c>
      <c r="Z29" s="3">
        <v>61</v>
      </c>
      <c r="AA29" s="3">
        <v>60</v>
      </c>
    </row>
    <row r="30" spans="1:27" x14ac:dyDescent="0.3">
      <c r="A30" t="s">
        <v>56</v>
      </c>
      <c r="B30" t="s">
        <v>226</v>
      </c>
      <c r="C30">
        <f t="shared" si="0"/>
        <v>305</v>
      </c>
      <c r="D30">
        <v>0</v>
      </c>
      <c r="E30">
        <v>0</v>
      </c>
      <c r="F30">
        <v>0</v>
      </c>
      <c r="G30">
        <v>0</v>
      </c>
      <c r="H30">
        <v>106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45</v>
      </c>
      <c r="Q30">
        <v>0</v>
      </c>
      <c r="R30">
        <v>49</v>
      </c>
      <c r="S30">
        <v>0</v>
      </c>
      <c r="T30">
        <v>0</v>
      </c>
      <c r="U30">
        <v>0</v>
      </c>
      <c r="V30">
        <v>0</v>
      </c>
      <c r="W30">
        <v>0</v>
      </c>
      <c r="X30">
        <v>45</v>
      </c>
      <c r="Y30">
        <v>0</v>
      </c>
      <c r="Z30">
        <v>60</v>
      </c>
      <c r="AA30">
        <v>0</v>
      </c>
    </row>
    <row r="31" spans="1:27" s="3" customFormat="1" x14ac:dyDescent="0.3">
      <c r="A31" s="3" t="s">
        <v>59</v>
      </c>
      <c r="B31" s="3" t="s">
        <v>227</v>
      </c>
      <c r="C31" s="3">
        <f t="shared" si="0"/>
        <v>239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3</v>
      </c>
      <c r="J31" s="3">
        <v>0</v>
      </c>
      <c r="K31" s="3">
        <v>2</v>
      </c>
      <c r="L31" s="3">
        <v>0</v>
      </c>
      <c r="M31" s="3">
        <v>0</v>
      </c>
      <c r="N31" s="3">
        <v>0</v>
      </c>
      <c r="O31" s="3">
        <v>3</v>
      </c>
      <c r="P31" s="3">
        <v>5</v>
      </c>
      <c r="Q31" s="3">
        <v>2</v>
      </c>
      <c r="R31" s="3">
        <v>0</v>
      </c>
      <c r="S31" s="3">
        <v>3</v>
      </c>
      <c r="T31" s="3">
        <v>19</v>
      </c>
      <c r="U31" s="3">
        <v>23</v>
      </c>
      <c r="V31" s="3">
        <v>26</v>
      </c>
      <c r="W31" s="3">
        <v>34</v>
      </c>
      <c r="X31" s="3">
        <v>27</v>
      </c>
      <c r="Y31" s="3">
        <v>28</v>
      </c>
      <c r="Z31" s="3">
        <v>36</v>
      </c>
      <c r="AA31" s="3">
        <v>28</v>
      </c>
    </row>
    <row r="32" spans="1:27" x14ac:dyDescent="0.3">
      <c r="A32" t="s">
        <v>60</v>
      </c>
      <c r="B32" t="s">
        <v>224</v>
      </c>
      <c r="C32">
        <f t="shared" si="0"/>
        <v>217</v>
      </c>
      <c r="D32">
        <v>0</v>
      </c>
      <c r="E32">
        <v>0</v>
      </c>
      <c r="F32">
        <v>0</v>
      </c>
      <c r="G32">
        <v>0</v>
      </c>
      <c r="H32">
        <v>5</v>
      </c>
      <c r="I32">
        <v>7</v>
      </c>
      <c r="J32">
        <v>6</v>
      </c>
      <c r="K32">
        <v>25</v>
      </c>
      <c r="L32">
        <v>5</v>
      </c>
      <c r="M32">
        <v>0</v>
      </c>
      <c r="N32">
        <v>0</v>
      </c>
      <c r="O32">
        <v>10</v>
      </c>
      <c r="P32">
        <v>1</v>
      </c>
      <c r="Q32">
        <v>0</v>
      </c>
      <c r="R32">
        <v>1</v>
      </c>
      <c r="S32">
        <v>1</v>
      </c>
      <c r="T32">
        <v>25</v>
      </c>
      <c r="U32">
        <v>9</v>
      </c>
      <c r="V32">
        <v>24</v>
      </c>
      <c r="W32">
        <v>19</v>
      </c>
      <c r="X32">
        <v>19</v>
      </c>
      <c r="Y32">
        <v>22</v>
      </c>
      <c r="Z32">
        <v>24</v>
      </c>
      <c r="AA32">
        <v>14</v>
      </c>
    </row>
    <row r="33" spans="1:27" x14ac:dyDescent="0.3">
      <c r="A33" t="s">
        <v>64</v>
      </c>
      <c r="B33" s="6" t="s">
        <v>218</v>
      </c>
      <c r="C33">
        <f t="shared" si="0"/>
        <v>166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166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">
      <c r="A34" t="s">
        <v>63</v>
      </c>
      <c r="B34" t="s">
        <v>224</v>
      </c>
      <c r="C34">
        <f t="shared" ref="C34:C53" si="1">SUM(D34:AA34)</f>
        <v>158</v>
      </c>
      <c r="D34">
        <v>0</v>
      </c>
      <c r="E34">
        <v>0</v>
      </c>
      <c r="F34">
        <v>0</v>
      </c>
      <c r="G34">
        <v>0</v>
      </c>
      <c r="H34">
        <v>3</v>
      </c>
      <c r="I34">
        <v>5</v>
      </c>
      <c r="J34">
        <v>7</v>
      </c>
      <c r="K34">
        <v>29</v>
      </c>
      <c r="L34">
        <v>0</v>
      </c>
      <c r="M34">
        <v>0</v>
      </c>
      <c r="N34">
        <v>1</v>
      </c>
      <c r="O34">
        <v>4</v>
      </c>
      <c r="P34">
        <v>0</v>
      </c>
      <c r="Q34">
        <v>0</v>
      </c>
      <c r="R34">
        <v>0</v>
      </c>
      <c r="S34">
        <v>0</v>
      </c>
      <c r="T34">
        <v>16</v>
      </c>
      <c r="U34">
        <v>6</v>
      </c>
      <c r="V34">
        <v>15</v>
      </c>
      <c r="W34">
        <v>12</v>
      </c>
      <c r="X34">
        <v>14</v>
      </c>
      <c r="Y34">
        <v>21</v>
      </c>
      <c r="Z34">
        <v>13</v>
      </c>
      <c r="AA34">
        <v>12</v>
      </c>
    </row>
    <row r="35" spans="1:27" x14ac:dyDescent="0.3">
      <c r="A35" t="s">
        <v>68</v>
      </c>
      <c r="B35" t="s">
        <v>216</v>
      </c>
      <c r="C35">
        <f t="shared" si="1"/>
        <v>120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7</v>
      </c>
      <c r="M35">
        <v>2</v>
      </c>
      <c r="N35">
        <v>25</v>
      </c>
      <c r="O35">
        <v>14</v>
      </c>
      <c r="P35">
        <v>22</v>
      </c>
      <c r="Q35">
        <v>17</v>
      </c>
      <c r="R35">
        <v>7</v>
      </c>
      <c r="S35">
        <v>4</v>
      </c>
      <c r="T35">
        <v>0</v>
      </c>
      <c r="U35">
        <v>0</v>
      </c>
      <c r="V35">
        <v>4</v>
      </c>
      <c r="W35">
        <v>0</v>
      </c>
      <c r="X35">
        <v>6</v>
      </c>
      <c r="Y35">
        <v>3</v>
      </c>
      <c r="Z35">
        <v>3</v>
      </c>
      <c r="AA35">
        <v>6</v>
      </c>
    </row>
    <row r="36" spans="1:27" x14ac:dyDescent="0.3">
      <c r="A36" t="s">
        <v>71</v>
      </c>
      <c r="B36" t="s">
        <v>226</v>
      </c>
      <c r="C36">
        <f t="shared" si="1"/>
        <v>114</v>
      </c>
      <c r="D36">
        <v>0</v>
      </c>
      <c r="E36">
        <v>0</v>
      </c>
      <c r="F36">
        <v>0</v>
      </c>
      <c r="G36">
        <v>0</v>
      </c>
      <c r="H36">
        <v>57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14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17</v>
      </c>
      <c r="Y36">
        <v>0</v>
      </c>
      <c r="Z36">
        <v>26</v>
      </c>
      <c r="AA36">
        <v>0</v>
      </c>
    </row>
    <row r="37" spans="1:27" x14ac:dyDescent="0.3">
      <c r="A37" t="s">
        <v>74</v>
      </c>
      <c r="B37" t="s">
        <v>226</v>
      </c>
      <c r="C37">
        <f t="shared" si="1"/>
        <v>90</v>
      </c>
      <c r="D37">
        <v>0</v>
      </c>
      <c r="E37">
        <v>0</v>
      </c>
      <c r="F37">
        <v>0</v>
      </c>
      <c r="G37">
        <v>0</v>
      </c>
      <c r="H37">
        <v>25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14</v>
      </c>
      <c r="Q37">
        <v>0</v>
      </c>
      <c r="R37">
        <v>14</v>
      </c>
      <c r="S37">
        <v>0</v>
      </c>
      <c r="T37">
        <v>0</v>
      </c>
      <c r="U37">
        <v>0</v>
      </c>
      <c r="V37">
        <v>0</v>
      </c>
      <c r="W37">
        <v>0</v>
      </c>
      <c r="X37">
        <v>14</v>
      </c>
      <c r="Y37">
        <v>0</v>
      </c>
      <c r="Z37">
        <v>23</v>
      </c>
      <c r="AA37">
        <v>0</v>
      </c>
    </row>
    <row r="38" spans="1:27" x14ac:dyDescent="0.3">
      <c r="A38" t="s">
        <v>75</v>
      </c>
      <c r="B38" t="s">
        <v>224</v>
      </c>
      <c r="C38">
        <f t="shared" si="1"/>
        <v>82</v>
      </c>
      <c r="D38">
        <v>0</v>
      </c>
      <c r="E38">
        <v>0</v>
      </c>
      <c r="F38">
        <v>0</v>
      </c>
      <c r="G38">
        <v>0</v>
      </c>
      <c r="H38">
        <v>0</v>
      </c>
      <c r="I38">
        <v>4</v>
      </c>
      <c r="J38">
        <v>5</v>
      </c>
      <c r="K38">
        <v>12</v>
      </c>
      <c r="L38">
        <v>4</v>
      </c>
      <c r="M38">
        <v>1</v>
      </c>
      <c r="N38">
        <v>2</v>
      </c>
      <c r="O38">
        <v>3</v>
      </c>
      <c r="P38">
        <v>2</v>
      </c>
      <c r="Q38">
        <v>1</v>
      </c>
      <c r="R38">
        <v>0</v>
      </c>
      <c r="S38">
        <v>2</v>
      </c>
      <c r="T38">
        <v>11</v>
      </c>
      <c r="U38">
        <v>2</v>
      </c>
      <c r="V38">
        <v>7</v>
      </c>
      <c r="W38">
        <v>7</v>
      </c>
      <c r="X38">
        <v>3</v>
      </c>
      <c r="Y38">
        <v>5</v>
      </c>
      <c r="Z38">
        <v>9</v>
      </c>
      <c r="AA38">
        <v>2</v>
      </c>
    </row>
    <row r="39" spans="1:27" x14ac:dyDescent="0.3">
      <c r="A39" t="s">
        <v>76</v>
      </c>
      <c r="B39" t="s">
        <v>216</v>
      </c>
      <c r="C39">
        <f t="shared" si="1"/>
        <v>74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6</v>
      </c>
      <c r="M39">
        <v>4</v>
      </c>
      <c r="N39">
        <v>5</v>
      </c>
      <c r="O39">
        <v>8</v>
      </c>
      <c r="P39">
        <v>12</v>
      </c>
      <c r="Q39">
        <v>5</v>
      </c>
      <c r="R39">
        <v>6</v>
      </c>
      <c r="S39">
        <v>14</v>
      </c>
      <c r="T39">
        <v>0</v>
      </c>
      <c r="U39">
        <v>0</v>
      </c>
      <c r="V39">
        <v>2</v>
      </c>
      <c r="W39">
        <v>3</v>
      </c>
      <c r="X39">
        <v>5</v>
      </c>
      <c r="Y39">
        <v>0</v>
      </c>
      <c r="Z39">
        <v>3</v>
      </c>
      <c r="AA39">
        <v>0</v>
      </c>
    </row>
    <row r="40" spans="1:27" x14ac:dyDescent="0.3">
      <c r="A40" t="s">
        <v>80</v>
      </c>
      <c r="B40" t="s">
        <v>247</v>
      </c>
      <c r="C40">
        <f t="shared" si="1"/>
        <v>63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20</v>
      </c>
      <c r="K40">
        <v>30</v>
      </c>
      <c r="L40">
        <v>0</v>
      </c>
      <c r="M40">
        <v>0</v>
      </c>
      <c r="N40">
        <v>5</v>
      </c>
      <c r="O40">
        <v>0</v>
      </c>
      <c r="P40">
        <v>0</v>
      </c>
      <c r="Q40">
        <v>1</v>
      </c>
      <c r="R40">
        <v>5</v>
      </c>
      <c r="S40">
        <v>0</v>
      </c>
      <c r="T40">
        <v>0</v>
      </c>
      <c r="U40">
        <v>0</v>
      </c>
      <c r="V40">
        <v>0</v>
      </c>
      <c r="W40">
        <v>0</v>
      </c>
      <c r="X40">
        <v>2</v>
      </c>
      <c r="Y40">
        <v>0</v>
      </c>
      <c r="Z40">
        <v>0</v>
      </c>
      <c r="AA40">
        <v>0</v>
      </c>
    </row>
    <row r="41" spans="1:27" x14ac:dyDescent="0.3">
      <c r="A41" t="s">
        <v>84</v>
      </c>
      <c r="B41" t="s">
        <v>222</v>
      </c>
      <c r="C41">
        <f t="shared" si="1"/>
        <v>42</v>
      </c>
      <c r="D41">
        <v>0</v>
      </c>
      <c r="E41">
        <v>0</v>
      </c>
      <c r="F41">
        <v>0</v>
      </c>
      <c r="G41">
        <v>0</v>
      </c>
      <c r="H41">
        <v>38</v>
      </c>
      <c r="I41">
        <v>0</v>
      </c>
      <c r="J41">
        <v>0</v>
      </c>
      <c r="K41">
        <v>4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3">
      <c r="A42" t="s">
        <v>87</v>
      </c>
      <c r="B42" t="s">
        <v>218</v>
      </c>
      <c r="C42">
        <f t="shared" si="1"/>
        <v>39</v>
      </c>
      <c r="D42">
        <v>0</v>
      </c>
      <c r="E42">
        <v>0</v>
      </c>
      <c r="F42">
        <v>0</v>
      </c>
      <c r="G42">
        <v>0</v>
      </c>
      <c r="H42">
        <v>0</v>
      </c>
      <c r="I42">
        <v>27</v>
      </c>
      <c r="J42">
        <v>0</v>
      </c>
      <c r="K42">
        <v>0</v>
      </c>
      <c r="L42">
        <v>0</v>
      </c>
      <c r="M42">
        <v>0</v>
      </c>
      <c r="N42">
        <v>0</v>
      </c>
      <c r="O42">
        <v>2</v>
      </c>
      <c r="P42">
        <v>0</v>
      </c>
      <c r="Q42">
        <v>0</v>
      </c>
      <c r="R42">
        <v>0</v>
      </c>
      <c r="S42">
        <v>2</v>
      </c>
      <c r="T42">
        <v>0</v>
      </c>
      <c r="U42">
        <v>6</v>
      </c>
      <c r="V42">
        <v>0</v>
      </c>
      <c r="W42">
        <v>0</v>
      </c>
      <c r="X42">
        <v>0</v>
      </c>
      <c r="Y42">
        <v>0</v>
      </c>
      <c r="Z42">
        <v>0</v>
      </c>
      <c r="AA42">
        <v>2</v>
      </c>
    </row>
    <row r="43" spans="1:27" x14ac:dyDescent="0.3">
      <c r="A43" t="s">
        <v>88</v>
      </c>
      <c r="B43" t="s">
        <v>218</v>
      </c>
      <c r="C43">
        <f t="shared" si="1"/>
        <v>35</v>
      </c>
      <c r="D43">
        <v>0</v>
      </c>
      <c r="E43">
        <v>0</v>
      </c>
      <c r="F43">
        <v>0</v>
      </c>
      <c r="G43">
        <v>2</v>
      </c>
      <c r="H43">
        <v>0</v>
      </c>
      <c r="I43">
        <v>0</v>
      </c>
      <c r="J43">
        <v>14</v>
      </c>
      <c r="K43">
        <v>0</v>
      </c>
      <c r="L43">
        <v>1</v>
      </c>
      <c r="M43">
        <v>0</v>
      </c>
      <c r="N43">
        <v>0</v>
      </c>
      <c r="O43">
        <v>0</v>
      </c>
      <c r="P43">
        <v>4</v>
      </c>
      <c r="Q43">
        <v>2</v>
      </c>
      <c r="R43">
        <v>0</v>
      </c>
      <c r="S43">
        <v>0</v>
      </c>
      <c r="T43">
        <v>2</v>
      </c>
      <c r="U43">
        <v>0</v>
      </c>
      <c r="V43">
        <v>2</v>
      </c>
      <c r="W43">
        <v>2</v>
      </c>
      <c r="X43">
        <v>3</v>
      </c>
      <c r="Y43">
        <v>0</v>
      </c>
      <c r="Z43">
        <v>3</v>
      </c>
      <c r="AA43">
        <v>0</v>
      </c>
    </row>
    <row r="44" spans="1:27" x14ac:dyDescent="0.3">
      <c r="A44" t="s">
        <v>91</v>
      </c>
      <c r="B44" t="s">
        <v>218</v>
      </c>
      <c r="C44">
        <f t="shared" si="1"/>
        <v>35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4</v>
      </c>
      <c r="U44">
        <v>0</v>
      </c>
      <c r="V44">
        <v>4</v>
      </c>
      <c r="W44">
        <v>10</v>
      </c>
      <c r="X44">
        <v>5</v>
      </c>
      <c r="Y44">
        <v>3</v>
      </c>
      <c r="Z44">
        <v>0</v>
      </c>
      <c r="AA44">
        <v>9</v>
      </c>
    </row>
    <row r="45" spans="1:27" x14ac:dyDescent="0.3">
      <c r="A45" t="s">
        <v>92</v>
      </c>
      <c r="B45" t="s">
        <v>229</v>
      </c>
      <c r="C45">
        <f t="shared" si="1"/>
        <v>30</v>
      </c>
      <c r="D45">
        <v>0</v>
      </c>
      <c r="E45">
        <v>0</v>
      </c>
      <c r="F45">
        <v>0</v>
      </c>
      <c r="G45">
        <v>0</v>
      </c>
      <c r="H45">
        <v>0</v>
      </c>
      <c r="I45">
        <v>30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s="3" customFormat="1" x14ac:dyDescent="0.3">
      <c r="A46" s="3" t="s">
        <v>93</v>
      </c>
      <c r="B46" s="3" t="s">
        <v>234</v>
      </c>
      <c r="C46" s="3">
        <f t="shared" si="1"/>
        <v>29</v>
      </c>
      <c r="D46" s="3">
        <v>0</v>
      </c>
      <c r="E46" s="3">
        <v>0</v>
      </c>
      <c r="F46" s="3">
        <v>0</v>
      </c>
      <c r="G46" s="3">
        <v>0</v>
      </c>
      <c r="H46" s="3">
        <v>3</v>
      </c>
      <c r="I46" s="3">
        <v>17</v>
      </c>
      <c r="J46" s="3">
        <v>0</v>
      </c>
      <c r="K46" s="3">
        <v>0</v>
      </c>
      <c r="L46" s="3">
        <v>0</v>
      </c>
      <c r="M46" s="3">
        <v>0</v>
      </c>
      <c r="N46" s="3">
        <v>1</v>
      </c>
      <c r="O46" s="3">
        <v>0</v>
      </c>
      <c r="P46" s="3">
        <v>0</v>
      </c>
      <c r="Q46" s="3">
        <v>0</v>
      </c>
      <c r="R46" s="3">
        <v>1</v>
      </c>
      <c r="S46" s="3">
        <v>0</v>
      </c>
      <c r="T46" s="3">
        <v>3</v>
      </c>
      <c r="U46" s="3">
        <v>0</v>
      </c>
      <c r="V46" s="3">
        <v>2</v>
      </c>
      <c r="W46" s="3">
        <v>0</v>
      </c>
      <c r="X46" s="3">
        <v>0</v>
      </c>
      <c r="Y46" s="3">
        <v>2</v>
      </c>
      <c r="Z46" s="3">
        <v>0</v>
      </c>
      <c r="AA46" s="3">
        <v>0</v>
      </c>
    </row>
    <row r="47" spans="1:27" x14ac:dyDescent="0.3">
      <c r="A47" t="s">
        <v>99</v>
      </c>
      <c r="B47" t="s">
        <v>217</v>
      </c>
      <c r="C47">
        <f t="shared" si="1"/>
        <v>25</v>
      </c>
      <c r="D47">
        <v>0</v>
      </c>
      <c r="E47">
        <v>0</v>
      </c>
      <c r="F47">
        <v>25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3">
      <c r="A48" t="s">
        <v>100</v>
      </c>
      <c r="B48" t="s">
        <v>218</v>
      </c>
      <c r="C48">
        <f t="shared" si="1"/>
        <v>25</v>
      </c>
      <c r="D48">
        <v>0</v>
      </c>
      <c r="E48">
        <v>0</v>
      </c>
      <c r="F48">
        <v>0</v>
      </c>
      <c r="G48">
        <v>0</v>
      </c>
      <c r="H48">
        <v>0</v>
      </c>
      <c r="I48">
        <v>25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3">
      <c r="A49" t="s">
        <v>101</v>
      </c>
      <c r="B49" t="s">
        <v>246</v>
      </c>
      <c r="C49">
        <f t="shared" si="1"/>
        <v>24</v>
      </c>
      <c r="D49">
        <v>0</v>
      </c>
      <c r="E49">
        <v>0</v>
      </c>
      <c r="F49">
        <v>0</v>
      </c>
      <c r="G49">
        <v>0</v>
      </c>
      <c r="H49">
        <v>0</v>
      </c>
      <c r="I49">
        <v>24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3">
      <c r="A50" t="s">
        <v>103</v>
      </c>
      <c r="B50" t="s">
        <v>226</v>
      </c>
      <c r="C50">
        <f t="shared" si="1"/>
        <v>17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5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12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s="3" customFormat="1" x14ac:dyDescent="0.3">
      <c r="A51" s="3" t="s">
        <v>105</v>
      </c>
      <c r="B51" s="3" t="s">
        <v>234</v>
      </c>
      <c r="C51" s="3">
        <f t="shared" si="1"/>
        <v>13</v>
      </c>
      <c r="D51" s="3">
        <v>0</v>
      </c>
      <c r="E51" s="3">
        <v>0</v>
      </c>
      <c r="F51" s="3">
        <v>0</v>
      </c>
      <c r="G51" s="3">
        <v>0</v>
      </c>
      <c r="H51" s="3">
        <v>3</v>
      </c>
      <c r="I51" s="3">
        <v>7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3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 s="3" customFormat="1" x14ac:dyDescent="0.3">
      <c r="A52" s="3" t="s">
        <v>106</v>
      </c>
      <c r="B52" s="3" t="s">
        <v>228</v>
      </c>
      <c r="C52" s="3">
        <f t="shared" si="1"/>
        <v>13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13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 s="3" customFormat="1" x14ac:dyDescent="0.3">
      <c r="A53" s="3" t="s">
        <v>107</v>
      </c>
      <c r="B53" s="3" t="s">
        <v>228</v>
      </c>
      <c r="C53" s="3">
        <f t="shared" si="1"/>
        <v>11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4</v>
      </c>
      <c r="P53" s="3">
        <v>2</v>
      </c>
      <c r="Q53" s="3">
        <v>0</v>
      </c>
      <c r="R53" s="3">
        <v>0</v>
      </c>
      <c r="S53" s="3">
        <v>0</v>
      </c>
      <c r="T53" s="3">
        <v>2</v>
      </c>
      <c r="U53" s="3">
        <v>0</v>
      </c>
      <c r="V53" s="3">
        <v>0</v>
      </c>
      <c r="W53" s="3">
        <v>0</v>
      </c>
      <c r="X53" s="3">
        <v>2</v>
      </c>
      <c r="Y53" s="3">
        <v>0</v>
      </c>
      <c r="Z53" s="3">
        <v>0</v>
      </c>
      <c r="AA53" s="3">
        <v>1</v>
      </c>
    </row>
  </sheetData>
  <sortState xmlns:xlrd2="http://schemas.microsoft.com/office/spreadsheetml/2017/richdata2" ref="A2:AA53">
    <sortCondition descending="1" ref="C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8"/>
  <sheetViews>
    <sheetView workbookViewId="0">
      <selection activeCell="AG3" sqref="AG3:AG18"/>
    </sheetView>
  </sheetViews>
  <sheetFormatPr defaultRowHeight="14.4" x14ac:dyDescent="0.3"/>
  <cols>
    <col min="1" max="1" width="52.33203125" customWidth="1"/>
    <col min="2" max="2" width="26.109375" customWidth="1"/>
    <col min="5" max="6" width="13" customWidth="1"/>
    <col min="9" max="10" width="11.88671875" customWidth="1"/>
    <col min="25" max="26" width="9.44140625" customWidth="1"/>
  </cols>
  <sheetData>
    <row r="1" spans="1:34" s="1" customFormat="1" x14ac:dyDescent="0.3">
      <c r="C1" s="11" t="s">
        <v>235</v>
      </c>
      <c r="D1" s="11"/>
      <c r="E1" s="11"/>
      <c r="F1" s="11"/>
      <c r="G1" s="11" t="s">
        <v>236</v>
      </c>
      <c r="H1" s="11"/>
      <c r="I1" s="11"/>
      <c r="J1" s="11"/>
      <c r="K1" s="11" t="s">
        <v>237</v>
      </c>
      <c r="L1" s="11"/>
      <c r="M1" s="11"/>
      <c r="N1" s="11"/>
      <c r="O1" s="11" t="s">
        <v>238</v>
      </c>
      <c r="P1" s="11"/>
      <c r="Q1" s="11"/>
      <c r="R1" s="11"/>
      <c r="S1" s="11" t="s">
        <v>239</v>
      </c>
      <c r="T1" s="11"/>
      <c r="U1" s="11"/>
      <c r="V1" s="11"/>
      <c r="W1" s="11" t="s">
        <v>240</v>
      </c>
      <c r="X1" s="11"/>
      <c r="Y1" s="11"/>
      <c r="Z1" s="11"/>
      <c r="AA1" s="11" t="s">
        <v>241</v>
      </c>
      <c r="AB1" s="11"/>
      <c r="AC1" s="11"/>
      <c r="AD1" s="11"/>
      <c r="AE1" s="11" t="s">
        <v>242</v>
      </c>
      <c r="AF1" s="11"/>
      <c r="AG1" s="11"/>
      <c r="AH1" s="11"/>
    </row>
    <row r="2" spans="1:34" s="1" customFormat="1" x14ac:dyDescent="0.3">
      <c r="A2" s="1" t="s">
        <v>245</v>
      </c>
      <c r="B2" s="1" t="s">
        <v>209</v>
      </c>
      <c r="C2" s="1" t="s">
        <v>175</v>
      </c>
      <c r="D2" s="1" t="s">
        <v>159</v>
      </c>
      <c r="E2" s="1" t="s">
        <v>191</v>
      </c>
      <c r="F2" s="1" t="s">
        <v>243</v>
      </c>
      <c r="G2" s="1" t="s">
        <v>177</v>
      </c>
      <c r="H2" s="1" t="s">
        <v>161</v>
      </c>
      <c r="I2" s="1" t="s">
        <v>193</v>
      </c>
      <c r="J2" s="1" t="s">
        <v>243</v>
      </c>
      <c r="K2" s="1" t="s">
        <v>179</v>
      </c>
      <c r="L2" s="1" t="s">
        <v>163</v>
      </c>
      <c r="M2" s="1" t="s">
        <v>195</v>
      </c>
      <c r="N2" s="1" t="s">
        <v>243</v>
      </c>
      <c r="O2" s="1" t="s">
        <v>181</v>
      </c>
      <c r="P2" s="1" t="s">
        <v>165</v>
      </c>
      <c r="Q2" s="1" t="s">
        <v>197</v>
      </c>
      <c r="R2" s="1" t="s">
        <v>243</v>
      </c>
      <c r="S2" s="1" t="s">
        <v>183</v>
      </c>
      <c r="T2" s="1" t="s">
        <v>167</v>
      </c>
      <c r="U2" s="1" t="s">
        <v>199</v>
      </c>
      <c r="V2" s="1" t="s">
        <v>243</v>
      </c>
      <c r="W2" s="1" t="s">
        <v>185</v>
      </c>
      <c r="X2" s="1" t="s">
        <v>169</v>
      </c>
      <c r="Y2" s="1" t="s">
        <v>201</v>
      </c>
      <c r="Z2" s="1" t="s">
        <v>243</v>
      </c>
      <c r="AA2" s="1" t="s">
        <v>187</v>
      </c>
      <c r="AB2" s="1" t="s">
        <v>171</v>
      </c>
      <c r="AC2" s="1" t="s">
        <v>203</v>
      </c>
      <c r="AD2" s="1" t="s">
        <v>243</v>
      </c>
      <c r="AE2" s="1" t="s">
        <v>189</v>
      </c>
      <c r="AF2" s="1" t="s">
        <v>173</v>
      </c>
      <c r="AG2" s="1" t="s">
        <v>205</v>
      </c>
      <c r="AH2" s="1" t="s">
        <v>243</v>
      </c>
    </row>
    <row r="3" spans="1:34" x14ac:dyDescent="0.3">
      <c r="A3" t="s">
        <v>7</v>
      </c>
      <c r="B3" t="s">
        <v>210</v>
      </c>
      <c r="C3">
        <v>1945</v>
      </c>
      <c r="D3">
        <v>12771</v>
      </c>
      <c r="E3">
        <v>1798</v>
      </c>
      <c r="F3">
        <v>1</v>
      </c>
      <c r="G3">
        <v>11</v>
      </c>
      <c r="H3">
        <v>11123</v>
      </c>
      <c r="I3">
        <v>1214</v>
      </c>
      <c r="J3">
        <v>1</v>
      </c>
      <c r="K3">
        <v>849</v>
      </c>
      <c r="L3">
        <v>9814</v>
      </c>
      <c r="M3">
        <v>1711</v>
      </c>
      <c r="N3">
        <v>1</v>
      </c>
      <c r="O3">
        <v>49</v>
      </c>
      <c r="P3">
        <v>20272</v>
      </c>
      <c r="Q3">
        <v>1597</v>
      </c>
      <c r="R3">
        <v>1</v>
      </c>
      <c r="S3">
        <v>36942</v>
      </c>
      <c r="T3">
        <v>11732</v>
      </c>
      <c r="U3">
        <v>1544</v>
      </c>
      <c r="V3">
        <v>1</v>
      </c>
      <c r="W3">
        <v>1646</v>
      </c>
      <c r="X3">
        <v>11077</v>
      </c>
      <c r="Y3">
        <v>2072</v>
      </c>
      <c r="Z3">
        <v>1</v>
      </c>
      <c r="AA3">
        <v>1295</v>
      </c>
      <c r="AB3">
        <v>18187</v>
      </c>
      <c r="AC3">
        <v>1931</v>
      </c>
      <c r="AD3">
        <v>1</v>
      </c>
      <c r="AE3">
        <v>92648</v>
      </c>
      <c r="AF3">
        <v>12287</v>
      </c>
      <c r="AG3">
        <v>1451</v>
      </c>
      <c r="AH3">
        <v>1</v>
      </c>
    </row>
    <row r="4" spans="1:34" x14ac:dyDescent="0.3">
      <c r="A4" t="s">
        <v>1</v>
      </c>
      <c r="B4" t="s">
        <v>220</v>
      </c>
      <c r="C4">
        <v>587</v>
      </c>
      <c r="D4">
        <v>27560</v>
      </c>
      <c r="E4">
        <v>14333</v>
      </c>
      <c r="F4">
        <v>10</v>
      </c>
      <c r="G4">
        <v>449</v>
      </c>
      <c r="H4">
        <v>68223</v>
      </c>
      <c r="I4">
        <v>32273</v>
      </c>
      <c r="J4">
        <v>25</v>
      </c>
      <c r="K4">
        <v>4009</v>
      </c>
      <c r="L4">
        <v>109001</v>
      </c>
      <c r="M4">
        <v>82002</v>
      </c>
      <c r="N4">
        <v>50</v>
      </c>
      <c r="O4">
        <v>449</v>
      </c>
      <c r="P4">
        <v>18331</v>
      </c>
      <c r="Q4">
        <v>8140</v>
      </c>
      <c r="R4">
        <v>5</v>
      </c>
      <c r="S4">
        <v>267473</v>
      </c>
      <c r="T4">
        <v>27139</v>
      </c>
      <c r="U4">
        <v>16978</v>
      </c>
      <c r="V4">
        <v>10</v>
      </c>
      <c r="W4">
        <v>417835</v>
      </c>
      <c r="X4">
        <v>61064</v>
      </c>
      <c r="Y4">
        <v>59552</v>
      </c>
      <c r="Z4">
        <v>25</v>
      </c>
      <c r="AA4">
        <v>388469</v>
      </c>
      <c r="AB4">
        <v>122662</v>
      </c>
      <c r="AC4">
        <v>97569</v>
      </c>
      <c r="AD4">
        <v>50</v>
      </c>
      <c r="AE4">
        <v>172687</v>
      </c>
      <c r="AF4">
        <v>14525</v>
      </c>
      <c r="AG4">
        <v>7995</v>
      </c>
      <c r="AH4">
        <v>5</v>
      </c>
    </row>
    <row r="5" spans="1:34" x14ac:dyDescent="0.3">
      <c r="A5" t="s">
        <v>5</v>
      </c>
      <c r="B5" t="s">
        <v>212</v>
      </c>
      <c r="C5">
        <v>27</v>
      </c>
      <c r="D5">
        <v>40449</v>
      </c>
      <c r="E5">
        <v>55676</v>
      </c>
      <c r="F5">
        <v>36</v>
      </c>
      <c r="G5">
        <v>0</v>
      </c>
      <c r="H5">
        <v>5102</v>
      </c>
      <c r="I5">
        <v>6969</v>
      </c>
      <c r="J5">
        <v>5</v>
      </c>
      <c r="K5">
        <v>32</v>
      </c>
      <c r="L5">
        <v>5551</v>
      </c>
      <c r="M5">
        <v>11785</v>
      </c>
      <c r="N5">
        <v>6</v>
      </c>
      <c r="O5">
        <v>42</v>
      </c>
      <c r="P5">
        <v>18415</v>
      </c>
      <c r="Q5">
        <v>23667</v>
      </c>
      <c r="R5">
        <v>12</v>
      </c>
      <c r="S5">
        <v>5660</v>
      </c>
      <c r="T5">
        <v>42443</v>
      </c>
      <c r="U5">
        <v>78707</v>
      </c>
      <c r="V5">
        <v>36</v>
      </c>
      <c r="W5">
        <v>699</v>
      </c>
      <c r="X5">
        <v>3516</v>
      </c>
      <c r="Y5">
        <v>10209</v>
      </c>
      <c r="Z5">
        <v>4</v>
      </c>
      <c r="AA5">
        <v>1339</v>
      </c>
      <c r="AB5">
        <v>8390</v>
      </c>
      <c r="AC5">
        <v>20293</v>
      </c>
      <c r="AD5">
        <v>9</v>
      </c>
      <c r="AE5">
        <v>2301</v>
      </c>
      <c r="AF5">
        <v>23340</v>
      </c>
      <c r="AG5">
        <v>37459</v>
      </c>
      <c r="AH5">
        <v>20</v>
      </c>
    </row>
    <row r="6" spans="1:34" x14ac:dyDescent="0.3">
      <c r="A6" t="s">
        <v>15</v>
      </c>
      <c r="B6" t="s">
        <v>218</v>
      </c>
      <c r="C6">
        <v>116</v>
      </c>
      <c r="D6">
        <v>1180</v>
      </c>
      <c r="E6">
        <v>1882</v>
      </c>
      <c r="F6">
        <v>1</v>
      </c>
      <c r="G6">
        <v>2</v>
      </c>
      <c r="H6">
        <v>1299</v>
      </c>
      <c r="I6">
        <v>1674</v>
      </c>
      <c r="J6">
        <v>1</v>
      </c>
      <c r="K6">
        <v>88</v>
      </c>
      <c r="L6">
        <v>1025</v>
      </c>
      <c r="M6">
        <v>2158</v>
      </c>
      <c r="N6">
        <v>1</v>
      </c>
      <c r="O6">
        <v>56</v>
      </c>
      <c r="P6">
        <v>1483</v>
      </c>
      <c r="Q6">
        <v>2205</v>
      </c>
      <c r="R6">
        <v>1</v>
      </c>
      <c r="S6">
        <v>22608</v>
      </c>
      <c r="T6">
        <v>1384</v>
      </c>
      <c r="U6">
        <v>2178</v>
      </c>
      <c r="V6">
        <v>1</v>
      </c>
      <c r="W6">
        <v>14980</v>
      </c>
      <c r="X6">
        <v>1725</v>
      </c>
      <c r="Y6">
        <v>2723</v>
      </c>
      <c r="Z6">
        <v>1</v>
      </c>
      <c r="AA6">
        <v>2546</v>
      </c>
      <c r="AB6">
        <v>1697</v>
      </c>
      <c r="AC6">
        <v>2149</v>
      </c>
      <c r="AD6">
        <v>1</v>
      </c>
      <c r="AE6">
        <v>38592</v>
      </c>
      <c r="AF6">
        <v>1598</v>
      </c>
      <c r="AG6">
        <v>1971</v>
      </c>
      <c r="AH6">
        <v>1</v>
      </c>
    </row>
    <row r="7" spans="1:34" x14ac:dyDescent="0.3">
      <c r="A7" t="s">
        <v>39</v>
      </c>
      <c r="B7" t="s">
        <v>226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882</v>
      </c>
      <c r="T7">
        <v>1179</v>
      </c>
      <c r="U7">
        <v>1367</v>
      </c>
      <c r="V7">
        <v>1</v>
      </c>
      <c r="W7">
        <v>0</v>
      </c>
      <c r="X7">
        <v>0</v>
      </c>
      <c r="Y7">
        <v>0</v>
      </c>
      <c r="Z7">
        <v>0</v>
      </c>
      <c r="AA7">
        <v>15</v>
      </c>
      <c r="AB7">
        <v>1424</v>
      </c>
      <c r="AC7">
        <v>1511</v>
      </c>
      <c r="AD7">
        <v>1</v>
      </c>
      <c r="AE7">
        <v>0</v>
      </c>
      <c r="AF7">
        <v>0</v>
      </c>
      <c r="AG7">
        <v>0</v>
      </c>
      <c r="AH7">
        <v>0</v>
      </c>
    </row>
    <row r="8" spans="1:34" x14ac:dyDescent="0.3">
      <c r="A8" t="s">
        <v>9</v>
      </c>
      <c r="B8" t="s">
        <v>217</v>
      </c>
      <c r="C8">
        <v>306</v>
      </c>
      <c r="D8">
        <v>23112</v>
      </c>
      <c r="E8">
        <v>29470</v>
      </c>
      <c r="F8">
        <v>25</v>
      </c>
      <c r="G8">
        <v>120</v>
      </c>
      <c r="H8">
        <v>36766</v>
      </c>
      <c r="I8">
        <v>47453</v>
      </c>
      <c r="J8">
        <v>50</v>
      </c>
      <c r="K8">
        <v>30</v>
      </c>
      <c r="L8">
        <v>3458</v>
      </c>
      <c r="M8">
        <v>6475</v>
      </c>
      <c r="N8">
        <v>5</v>
      </c>
      <c r="O8">
        <v>34</v>
      </c>
      <c r="P8">
        <v>10246</v>
      </c>
      <c r="Q8">
        <v>12895</v>
      </c>
      <c r="R8">
        <v>10</v>
      </c>
      <c r="S8">
        <v>19604</v>
      </c>
      <c r="T8">
        <v>22412</v>
      </c>
      <c r="U8">
        <v>39015</v>
      </c>
      <c r="V8">
        <v>25</v>
      </c>
      <c r="W8">
        <v>12940</v>
      </c>
      <c r="X8">
        <v>37540</v>
      </c>
      <c r="Y8">
        <v>89374</v>
      </c>
      <c r="Z8">
        <v>50</v>
      </c>
      <c r="AA8">
        <v>242</v>
      </c>
      <c r="AB8">
        <v>4019</v>
      </c>
      <c r="AC8">
        <v>7859</v>
      </c>
      <c r="AD8">
        <v>5</v>
      </c>
      <c r="AE8">
        <v>3402</v>
      </c>
      <c r="AF8">
        <v>8497</v>
      </c>
      <c r="AG8">
        <v>13334</v>
      </c>
      <c r="AH8">
        <v>10</v>
      </c>
    </row>
    <row r="9" spans="1:34" x14ac:dyDescent="0.3">
      <c r="A9" t="s">
        <v>17</v>
      </c>
      <c r="B9" t="s">
        <v>216</v>
      </c>
      <c r="C9">
        <v>0</v>
      </c>
      <c r="D9">
        <v>7229</v>
      </c>
      <c r="E9">
        <v>1203</v>
      </c>
      <c r="F9">
        <v>1</v>
      </c>
      <c r="G9">
        <v>35</v>
      </c>
      <c r="H9">
        <v>6428</v>
      </c>
      <c r="I9">
        <v>1017</v>
      </c>
      <c r="J9">
        <v>1</v>
      </c>
      <c r="K9">
        <v>6</v>
      </c>
      <c r="L9">
        <v>6096</v>
      </c>
      <c r="M9">
        <v>1501</v>
      </c>
      <c r="N9">
        <v>1</v>
      </c>
      <c r="O9">
        <v>0</v>
      </c>
      <c r="P9">
        <v>9382</v>
      </c>
      <c r="Q9">
        <v>1377</v>
      </c>
      <c r="R9">
        <v>1</v>
      </c>
      <c r="S9">
        <v>163</v>
      </c>
      <c r="T9">
        <v>7798</v>
      </c>
      <c r="U9">
        <v>1696</v>
      </c>
      <c r="V9">
        <v>1</v>
      </c>
      <c r="W9">
        <v>292</v>
      </c>
      <c r="X9">
        <v>6186</v>
      </c>
      <c r="Y9">
        <v>1917</v>
      </c>
      <c r="Z9">
        <v>1</v>
      </c>
      <c r="AA9">
        <v>11</v>
      </c>
      <c r="AB9">
        <v>6742</v>
      </c>
      <c r="AC9">
        <v>1781</v>
      </c>
      <c r="AD9">
        <v>1</v>
      </c>
      <c r="AE9">
        <v>760</v>
      </c>
      <c r="AF9">
        <v>7447</v>
      </c>
      <c r="AG9">
        <v>1386</v>
      </c>
      <c r="AH9">
        <v>1</v>
      </c>
    </row>
    <row r="10" spans="1:34" x14ac:dyDescent="0.3">
      <c r="A10" t="s">
        <v>37</v>
      </c>
      <c r="B10" t="s">
        <v>225</v>
      </c>
      <c r="C10">
        <v>0</v>
      </c>
      <c r="D10">
        <v>38</v>
      </c>
      <c r="E10">
        <v>787</v>
      </c>
      <c r="F10">
        <v>1</v>
      </c>
      <c r="G10">
        <v>0</v>
      </c>
      <c r="H10">
        <v>70</v>
      </c>
      <c r="I10">
        <v>644</v>
      </c>
      <c r="J10">
        <v>1</v>
      </c>
      <c r="K10">
        <v>0</v>
      </c>
      <c r="L10">
        <v>28</v>
      </c>
      <c r="M10">
        <v>769</v>
      </c>
      <c r="N10">
        <v>1</v>
      </c>
      <c r="O10">
        <v>1</v>
      </c>
      <c r="P10">
        <v>53</v>
      </c>
      <c r="Q10">
        <v>789</v>
      </c>
      <c r="R10">
        <v>1</v>
      </c>
      <c r="S10">
        <v>165</v>
      </c>
      <c r="T10">
        <v>24</v>
      </c>
      <c r="U10">
        <v>876</v>
      </c>
      <c r="V10">
        <v>1</v>
      </c>
      <c r="W10">
        <v>788</v>
      </c>
      <c r="X10">
        <v>22</v>
      </c>
      <c r="Y10">
        <v>1147</v>
      </c>
      <c r="Z10">
        <v>1</v>
      </c>
      <c r="AA10">
        <v>51</v>
      </c>
      <c r="AB10">
        <v>29</v>
      </c>
      <c r="AC10">
        <v>944</v>
      </c>
      <c r="AD10">
        <v>1</v>
      </c>
      <c r="AE10">
        <v>285</v>
      </c>
      <c r="AF10">
        <v>46</v>
      </c>
      <c r="AG10">
        <v>919</v>
      </c>
      <c r="AH10">
        <v>1</v>
      </c>
    </row>
    <row r="11" spans="1:34" x14ac:dyDescent="0.3">
      <c r="A11" t="s">
        <v>25</v>
      </c>
      <c r="B11" t="s">
        <v>247</v>
      </c>
      <c r="C11">
        <v>0</v>
      </c>
      <c r="D11">
        <v>1119</v>
      </c>
      <c r="E11">
        <v>1639</v>
      </c>
      <c r="F11">
        <v>1</v>
      </c>
      <c r="G11">
        <v>0</v>
      </c>
      <c r="H11">
        <v>909</v>
      </c>
      <c r="I11">
        <v>1086</v>
      </c>
      <c r="J11">
        <v>1</v>
      </c>
      <c r="K11">
        <v>0</v>
      </c>
      <c r="L11">
        <v>839</v>
      </c>
      <c r="M11">
        <v>1662</v>
      </c>
      <c r="N11">
        <v>1</v>
      </c>
      <c r="O11">
        <v>1</v>
      </c>
      <c r="P11">
        <v>1474</v>
      </c>
      <c r="Q11">
        <v>1737</v>
      </c>
      <c r="R11">
        <v>1</v>
      </c>
      <c r="S11">
        <v>355</v>
      </c>
      <c r="T11">
        <v>980</v>
      </c>
      <c r="U11">
        <v>1966</v>
      </c>
      <c r="V11">
        <v>1</v>
      </c>
      <c r="W11">
        <v>1482</v>
      </c>
      <c r="X11">
        <v>785</v>
      </c>
      <c r="Y11">
        <v>2179</v>
      </c>
      <c r="Z11">
        <v>1</v>
      </c>
      <c r="AA11">
        <v>1875</v>
      </c>
      <c r="AB11">
        <v>892</v>
      </c>
      <c r="AC11">
        <v>1880</v>
      </c>
      <c r="AD11">
        <v>1</v>
      </c>
      <c r="AE11">
        <v>7202</v>
      </c>
      <c r="AF11">
        <v>1171</v>
      </c>
      <c r="AG11">
        <v>1698</v>
      </c>
      <c r="AH11">
        <v>1</v>
      </c>
    </row>
    <row r="12" spans="1:34" x14ac:dyDescent="0.3">
      <c r="A12" t="s">
        <v>4</v>
      </c>
      <c r="B12" t="s">
        <v>211</v>
      </c>
      <c r="C12">
        <v>8</v>
      </c>
      <c r="D12">
        <v>3990</v>
      </c>
      <c r="E12">
        <v>7427</v>
      </c>
      <c r="F12">
        <v>5</v>
      </c>
      <c r="G12">
        <v>2</v>
      </c>
      <c r="H12">
        <v>7202</v>
      </c>
      <c r="I12">
        <v>12941</v>
      </c>
      <c r="J12">
        <v>10</v>
      </c>
      <c r="K12">
        <v>89</v>
      </c>
      <c r="L12">
        <v>16955</v>
      </c>
      <c r="M12">
        <v>50600</v>
      </c>
      <c r="N12">
        <v>25</v>
      </c>
      <c r="O12">
        <v>209</v>
      </c>
      <c r="P12">
        <v>50596</v>
      </c>
      <c r="Q12">
        <v>90865</v>
      </c>
      <c r="R12">
        <v>50</v>
      </c>
      <c r="S12">
        <v>1394</v>
      </c>
      <c r="T12">
        <v>3692</v>
      </c>
      <c r="U12">
        <v>9645</v>
      </c>
      <c r="V12">
        <v>5</v>
      </c>
      <c r="W12">
        <v>2773</v>
      </c>
      <c r="X12">
        <v>5881</v>
      </c>
      <c r="Y12">
        <v>23469</v>
      </c>
      <c r="Z12">
        <v>10</v>
      </c>
      <c r="AA12">
        <v>5392</v>
      </c>
      <c r="AB12">
        <v>18289</v>
      </c>
      <c r="AC12">
        <v>60116</v>
      </c>
      <c r="AD12">
        <v>25</v>
      </c>
      <c r="AE12">
        <v>37065</v>
      </c>
      <c r="AF12">
        <v>39660</v>
      </c>
      <c r="AG12">
        <v>93888</v>
      </c>
      <c r="AH12">
        <v>50</v>
      </c>
    </row>
    <row r="13" spans="1:34" x14ac:dyDescent="0.3">
      <c r="A13" t="s">
        <v>26</v>
      </c>
      <c r="B13" t="s">
        <v>214</v>
      </c>
      <c r="C13">
        <v>0</v>
      </c>
      <c r="D13">
        <v>655</v>
      </c>
      <c r="E13">
        <v>2860</v>
      </c>
      <c r="F13">
        <v>1</v>
      </c>
      <c r="G13">
        <v>1</v>
      </c>
      <c r="H13">
        <v>523</v>
      </c>
      <c r="I13">
        <v>2349</v>
      </c>
      <c r="J13">
        <v>1</v>
      </c>
      <c r="K13">
        <v>36</v>
      </c>
      <c r="L13">
        <v>460</v>
      </c>
      <c r="M13">
        <v>2999</v>
      </c>
      <c r="N13">
        <v>1</v>
      </c>
      <c r="O13">
        <v>10</v>
      </c>
      <c r="P13">
        <v>682</v>
      </c>
      <c r="Q13">
        <v>3089</v>
      </c>
      <c r="R13">
        <v>1</v>
      </c>
      <c r="S13">
        <v>252</v>
      </c>
      <c r="T13">
        <v>581</v>
      </c>
      <c r="U13">
        <v>3550</v>
      </c>
      <c r="V13">
        <v>1</v>
      </c>
      <c r="W13">
        <v>457</v>
      </c>
      <c r="X13">
        <v>428</v>
      </c>
      <c r="Y13">
        <v>4299</v>
      </c>
      <c r="Z13">
        <v>1</v>
      </c>
      <c r="AA13">
        <v>65</v>
      </c>
      <c r="AB13">
        <v>481</v>
      </c>
      <c r="AC13">
        <v>3700</v>
      </c>
      <c r="AD13">
        <v>1</v>
      </c>
      <c r="AE13">
        <v>1043</v>
      </c>
      <c r="AF13">
        <v>594</v>
      </c>
      <c r="AG13">
        <v>3190</v>
      </c>
      <c r="AH13">
        <v>1</v>
      </c>
    </row>
    <row r="14" spans="1:34" x14ac:dyDescent="0.3">
      <c r="A14" t="s">
        <v>18</v>
      </c>
      <c r="B14" t="s">
        <v>215</v>
      </c>
      <c r="C14">
        <v>12</v>
      </c>
      <c r="D14">
        <v>4999</v>
      </c>
      <c r="E14">
        <v>9944</v>
      </c>
      <c r="F14">
        <v>14</v>
      </c>
      <c r="G14">
        <v>0</v>
      </c>
      <c r="H14">
        <v>0</v>
      </c>
      <c r="I14">
        <v>0</v>
      </c>
      <c r="J14">
        <v>0</v>
      </c>
      <c r="K14">
        <v>0</v>
      </c>
      <c r="L14">
        <v>1154</v>
      </c>
      <c r="M14">
        <v>3222</v>
      </c>
      <c r="N14">
        <v>4</v>
      </c>
      <c r="O14">
        <v>26</v>
      </c>
      <c r="P14">
        <v>5694</v>
      </c>
      <c r="Q14">
        <v>10342</v>
      </c>
      <c r="R14">
        <v>13</v>
      </c>
      <c r="S14">
        <v>1958</v>
      </c>
      <c r="T14">
        <v>4669</v>
      </c>
      <c r="U14">
        <v>11739</v>
      </c>
      <c r="V14">
        <v>14</v>
      </c>
      <c r="W14">
        <v>118</v>
      </c>
      <c r="X14">
        <v>287</v>
      </c>
      <c r="Y14">
        <v>1002</v>
      </c>
      <c r="Z14">
        <v>1</v>
      </c>
      <c r="AA14">
        <v>21</v>
      </c>
      <c r="AB14">
        <v>320</v>
      </c>
      <c r="AC14">
        <v>909</v>
      </c>
      <c r="AD14">
        <v>1</v>
      </c>
      <c r="AE14">
        <v>228</v>
      </c>
      <c r="AF14">
        <v>1663</v>
      </c>
      <c r="AG14">
        <v>4220</v>
      </c>
      <c r="AH14">
        <v>5</v>
      </c>
    </row>
    <row r="15" spans="1:34" x14ac:dyDescent="0.3">
      <c r="A15" t="s">
        <v>35</v>
      </c>
      <c r="B15" t="s">
        <v>224</v>
      </c>
      <c r="C15">
        <v>0</v>
      </c>
      <c r="D15">
        <v>121</v>
      </c>
      <c r="E15">
        <v>1008</v>
      </c>
      <c r="F15">
        <v>1</v>
      </c>
      <c r="G15">
        <v>0</v>
      </c>
      <c r="H15">
        <v>102</v>
      </c>
      <c r="I15">
        <v>732</v>
      </c>
      <c r="J15">
        <v>1</v>
      </c>
      <c r="K15">
        <v>0</v>
      </c>
      <c r="L15">
        <v>103</v>
      </c>
      <c r="M15">
        <v>1160</v>
      </c>
      <c r="N15">
        <v>1</v>
      </c>
      <c r="O15">
        <v>2</v>
      </c>
      <c r="P15">
        <v>187</v>
      </c>
      <c r="Q15">
        <v>1010</v>
      </c>
      <c r="R15">
        <v>1</v>
      </c>
      <c r="S15">
        <v>481</v>
      </c>
      <c r="T15">
        <v>114</v>
      </c>
      <c r="U15">
        <v>1178</v>
      </c>
      <c r="V15">
        <v>1</v>
      </c>
      <c r="W15">
        <v>150</v>
      </c>
      <c r="X15">
        <v>108</v>
      </c>
      <c r="Y15">
        <v>1243</v>
      </c>
      <c r="Z15">
        <v>1</v>
      </c>
      <c r="AA15">
        <v>237</v>
      </c>
      <c r="AB15">
        <v>91</v>
      </c>
      <c r="AC15">
        <v>1227</v>
      </c>
      <c r="AD15">
        <v>1</v>
      </c>
      <c r="AE15">
        <v>4060</v>
      </c>
      <c r="AF15">
        <v>156</v>
      </c>
      <c r="AG15">
        <v>1008</v>
      </c>
      <c r="AH15">
        <v>1</v>
      </c>
    </row>
    <row r="16" spans="1:34" x14ac:dyDescent="0.3">
      <c r="A16" t="s">
        <v>12</v>
      </c>
      <c r="B16" t="s">
        <v>246</v>
      </c>
      <c r="C16">
        <v>167</v>
      </c>
      <c r="D16">
        <v>10751</v>
      </c>
      <c r="E16">
        <v>3664</v>
      </c>
      <c r="F16">
        <v>1</v>
      </c>
      <c r="G16">
        <v>0</v>
      </c>
      <c r="H16">
        <v>9032</v>
      </c>
      <c r="I16">
        <v>2880</v>
      </c>
      <c r="J16">
        <v>1</v>
      </c>
      <c r="K16">
        <v>57</v>
      </c>
      <c r="L16">
        <v>8164</v>
      </c>
      <c r="M16">
        <v>4121</v>
      </c>
      <c r="N16">
        <v>1</v>
      </c>
      <c r="O16">
        <v>57</v>
      </c>
      <c r="P16">
        <v>13181</v>
      </c>
      <c r="Q16">
        <v>4288</v>
      </c>
      <c r="R16">
        <v>1</v>
      </c>
      <c r="S16">
        <v>12131</v>
      </c>
      <c r="T16">
        <v>10523</v>
      </c>
      <c r="U16">
        <v>5696</v>
      </c>
      <c r="V16">
        <v>1</v>
      </c>
      <c r="W16">
        <v>25149</v>
      </c>
      <c r="X16">
        <v>8444</v>
      </c>
      <c r="Y16">
        <v>5550</v>
      </c>
      <c r="Z16">
        <v>1</v>
      </c>
      <c r="AA16">
        <v>18393</v>
      </c>
      <c r="AB16">
        <v>9265</v>
      </c>
      <c r="AC16">
        <v>4810</v>
      </c>
      <c r="AD16">
        <v>1</v>
      </c>
      <c r="AE16">
        <v>31069</v>
      </c>
      <c r="AF16">
        <v>10452</v>
      </c>
      <c r="AG16">
        <v>4272</v>
      </c>
      <c r="AH16">
        <v>1</v>
      </c>
    </row>
    <row r="17" spans="1:34" x14ac:dyDescent="0.3">
      <c r="A17" t="s">
        <v>21</v>
      </c>
      <c r="B17" t="s">
        <v>222</v>
      </c>
      <c r="C17">
        <v>0</v>
      </c>
      <c r="D17">
        <v>693</v>
      </c>
      <c r="E17">
        <v>1648</v>
      </c>
      <c r="F17">
        <v>1</v>
      </c>
      <c r="G17">
        <v>0</v>
      </c>
      <c r="H17">
        <v>604</v>
      </c>
      <c r="I17">
        <v>1279</v>
      </c>
      <c r="J17">
        <v>1</v>
      </c>
      <c r="K17">
        <v>29</v>
      </c>
      <c r="L17">
        <v>502</v>
      </c>
      <c r="M17">
        <v>1885</v>
      </c>
      <c r="N17">
        <v>1</v>
      </c>
      <c r="O17">
        <v>5</v>
      </c>
      <c r="P17">
        <v>817</v>
      </c>
      <c r="Q17">
        <v>1900</v>
      </c>
      <c r="R17">
        <v>1</v>
      </c>
      <c r="S17">
        <v>5620</v>
      </c>
      <c r="T17">
        <v>522</v>
      </c>
      <c r="U17">
        <v>1942</v>
      </c>
      <c r="V17">
        <v>1</v>
      </c>
      <c r="W17">
        <v>4746</v>
      </c>
      <c r="X17">
        <v>396</v>
      </c>
      <c r="Y17">
        <v>2446</v>
      </c>
      <c r="Z17">
        <v>1</v>
      </c>
      <c r="AA17">
        <v>782</v>
      </c>
      <c r="AB17">
        <v>397</v>
      </c>
      <c r="AC17">
        <v>2199</v>
      </c>
      <c r="AD17">
        <v>1</v>
      </c>
      <c r="AE17">
        <v>6826</v>
      </c>
      <c r="AF17">
        <v>576</v>
      </c>
      <c r="AG17">
        <v>1690</v>
      </c>
      <c r="AH17">
        <v>1</v>
      </c>
    </row>
    <row r="18" spans="1:34" x14ac:dyDescent="0.3">
      <c r="A18" t="s">
        <v>30</v>
      </c>
      <c r="B18" t="s">
        <v>248</v>
      </c>
      <c r="C18">
        <v>0</v>
      </c>
      <c r="D18">
        <v>1050</v>
      </c>
      <c r="E18">
        <v>1413</v>
      </c>
      <c r="F18">
        <v>1</v>
      </c>
      <c r="G18">
        <v>0</v>
      </c>
      <c r="H18">
        <v>897</v>
      </c>
      <c r="I18">
        <v>1074</v>
      </c>
      <c r="J18">
        <v>1</v>
      </c>
      <c r="K18">
        <v>0</v>
      </c>
      <c r="L18">
        <v>767</v>
      </c>
      <c r="M18">
        <v>1902</v>
      </c>
      <c r="N18">
        <v>1</v>
      </c>
      <c r="O18">
        <v>0</v>
      </c>
      <c r="P18">
        <v>1290</v>
      </c>
      <c r="Q18">
        <v>1691</v>
      </c>
      <c r="R18">
        <v>1</v>
      </c>
      <c r="S18">
        <v>294</v>
      </c>
      <c r="T18">
        <v>1017</v>
      </c>
      <c r="U18">
        <v>1828</v>
      </c>
      <c r="V18">
        <v>1</v>
      </c>
      <c r="W18">
        <v>732</v>
      </c>
      <c r="X18">
        <v>1120</v>
      </c>
      <c r="Y18">
        <v>2157</v>
      </c>
      <c r="Z18">
        <v>1</v>
      </c>
      <c r="AA18">
        <v>25</v>
      </c>
      <c r="AB18">
        <v>935</v>
      </c>
      <c r="AC18">
        <v>1739</v>
      </c>
      <c r="AD18">
        <v>1</v>
      </c>
      <c r="AE18">
        <v>262</v>
      </c>
      <c r="AF18">
        <v>1001</v>
      </c>
      <c r="AG18">
        <v>1587</v>
      </c>
      <c r="AH18">
        <v>1</v>
      </c>
    </row>
  </sheetData>
  <sortState xmlns:xlrd2="http://schemas.microsoft.com/office/spreadsheetml/2017/richdata2" ref="A3:AH18">
    <sortCondition ref="B1"/>
  </sortState>
  <mergeCells count="8">
    <mergeCell ref="AA1:AD1"/>
    <mergeCell ref="AE1:AH1"/>
    <mergeCell ref="C1:F1"/>
    <mergeCell ref="G1:J1"/>
    <mergeCell ref="K1:N1"/>
    <mergeCell ref="O1:R1"/>
    <mergeCell ref="S1:V1"/>
    <mergeCell ref="W1:Z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20514-24C0-43F9-9ACB-F5B844D5CEA0}">
  <dimension ref="A1:BF245"/>
  <sheetViews>
    <sheetView topLeftCell="C1" workbookViewId="0">
      <selection activeCell="C230" sqref="C230:C245"/>
    </sheetView>
  </sheetViews>
  <sheetFormatPr defaultRowHeight="14.4" x14ac:dyDescent="0.3"/>
  <cols>
    <col min="1" max="1" width="32.6640625" customWidth="1"/>
    <col min="2" max="2" width="51.6640625" customWidth="1"/>
    <col min="3" max="3" width="10.109375" customWidth="1"/>
  </cols>
  <sheetData>
    <row r="1" spans="1:58" x14ac:dyDescent="0.3">
      <c r="C1" s="11" t="s">
        <v>235</v>
      </c>
      <c r="D1" s="11"/>
      <c r="E1" s="11"/>
      <c r="F1" s="11"/>
      <c r="G1" s="11"/>
      <c r="H1" s="11"/>
      <c r="I1" s="11"/>
      <c r="J1" s="11" t="s">
        <v>236</v>
      </c>
      <c r="K1" s="11"/>
      <c r="L1" s="11"/>
      <c r="M1" s="11"/>
      <c r="N1" s="11"/>
      <c r="O1" s="11"/>
      <c r="P1" s="11"/>
      <c r="Q1" s="11" t="s">
        <v>237</v>
      </c>
      <c r="R1" s="11"/>
      <c r="S1" s="11"/>
      <c r="T1" s="11"/>
      <c r="U1" s="11"/>
      <c r="V1" s="11"/>
      <c r="W1" s="11"/>
      <c r="X1" s="11" t="s">
        <v>238</v>
      </c>
      <c r="Y1" s="11"/>
      <c r="Z1" s="11"/>
      <c r="AA1" s="11"/>
      <c r="AB1" s="11"/>
      <c r="AC1" s="11"/>
      <c r="AD1" s="11"/>
      <c r="AE1" s="11" t="s">
        <v>239</v>
      </c>
      <c r="AF1" s="11"/>
      <c r="AG1" s="11"/>
      <c r="AH1" s="11"/>
      <c r="AI1" s="11"/>
      <c r="AJ1" s="11"/>
      <c r="AK1" s="11"/>
      <c r="AL1" s="11" t="s">
        <v>240</v>
      </c>
      <c r="AM1" s="11"/>
      <c r="AN1" s="11"/>
      <c r="AO1" s="11"/>
      <c r="AP1" s="11"/>
      <c r="AQ1" s="11"/>
      <c r="AR1" s="11"/>
      <c r="AS1" s="11" t="s">
        <v>241</v>
      </c>
      <c r="AT1" s="11"/>
      <c r="AU1" s="11"/>
      <c r="AV1" s="11"/>
      <c r="AW1" s="11"/>
      <c r="AX1" s="11"/>
      <c r="AY1" s="11"/>
      <c r="AZ1" s="11" t="s">
        <v>242</v>
      </c>
      <c r="BA1" s="11"/>
      <c r="BB1" s="11"/>
      <c r="BC1" s="11"/>
      <c r="BD1" s="11"/>
      <c r="BE1" s="11"/>
      <c r="BF1" s="11"/>
    </row>
    <row r="2" spans="1:58" x14ac:dyDescent="0.3">
      <c r="A2" s="1" t="s">
        <v>208</v>
      </c>
      <c r="B2" s="1" t="s">
        <v>209</v>
      </c>
      <c r="C2" s="1" t="s">
        <v>174</v>
      </c>
      <c r="D2" s="1"/>
      <c r="E2" s="1" t="s">
        <v>158</v>
      </c>
      <c r="F2" s="1"/>
      <c r="G2" s="1" t="s">
        <v>190</v>
      </c>
      <c r="H2" s="1"/>
      <c r="I2" s="1" t="s">
        <v>243</v>
      </c>
      <c r="J2" s="1" t="s">
        <v>176</v>
      </c>
      <c r="K2" s="1"/>
      <c r="L2" s="1" t="s">
        <v>160</v>
      </c>
      <c r="M2" s="1"/>
      <c r="N2" s="1" t="s">
        <v>192</v>
      </c>
      <c r="O2" s="1"/>
      <c r="P2" s="1" t="s">
        <v>243</v>
      </c>
      <c r="Q2" s="1" t="s">
        <v>178</v>
      </c>
      <c r="R2" s="1"/>
      <c r="S2" s="1" t="s">
        <v>162</v>
      </c>
      <c r="T2" s="1"/>
      <c r="U2" s="1" t="s">
        <v>194</v>
      </c>
      <c r="V2" s="1"/>
      <c r="W2" s="1" t="s">
        <v>243</v>
      </c>
      <c r="X2" s="1" t="s">
        <v>180</v>
      </c>
      <c r="Y2" s="1"/>
      <c r="Z2" s="1" t="s">
        <v>164</v>
      </c>
      <c r="AA2" s="1"/>
      <c r="AB2" s="1" t="s">
        <v>196</v>
      </c>
      <c r="AC2" s="1"/>
      <c r="AD2" s="1" t="s">
        <v>243</v>
      </c>
      <c r="AE2" s="1" t="s">
        <v>182</v>
      </c>
      <c r="AF2" s="1"/>
      <c r="AG2" s="1" t="s">
        <v>166</v>
      </c>
      <c r="AH2" s="1"/>
      <c r="AI2" s="1" t="s">
        <v>198</v>
      </c>
      <c r="AJ2" s="1"/>
      <c r="AK2" s="1" t="s">
        <v>243</v>
      </c>
      <c r="AL2" s="1" t="s">
        <v>184</v>
      </c>
      <c r="AM2" s="1"/>
      <c r="AN2" s="1" t="s">
        <v>168</v>
      </c>
      <c r="AO2" s="1"/>
      <c r="AP2" s="1" t="s">
        <v>200</v>
      </c>
      <c r="AQ2" s="1"/>
      <c r="AR2" s="1" t="s">
        <v>243</v>
      </c>
      <c r="AS2" s="1" t="s">
        <v>186</v>
      </c>
      <c r="AT2" s="1"/>
      <c r="AU2" s="1" t="s">
        <v>170</v>
      </c>
      <c r="AV2" s="1"/>
      <c r="AW2" s="1" t="s">
        <v>202</v>
      </c>
      <c r="AX2" s="1"/>
      <c r="AY2" s="1" t="s">
        <v>243</v>
      </c>
      <c r="AZ2" s="1" t="s">
        <v>188</v>
      </c>
      <c r="BA2" s="1"/>
      <c r="BB2" s="1" t="s">
        <v>172</v>
      </c>
      <c r="BC2" s="1"/>
      <c r="BD2" s="1" t="s">
        <v>204</v>
      </c>
      <c r="BE2" s="1"/>
      <c r="BF2" s="1" t="s">
        <v>243</v>
      </c>
    </row>
    <row r="3" spans="1:58" x14ac:dyDescent="0.3">
      <c r="A3" t="s">
        <v>61</v>
      </c>
      <c r="B3" s="2" t="s">
        <v>210</v>
      </c>
      <c r="C3">
        <v>276614</v>
      </c>
      <c r="D3" s="7">
        <f>C19*I3/100</f>
        <v>4336.83</v>
      </c>
      <c r="E3">
        <v>12771</v>
      </c>
      <c r="F3" s="8">
        <f>(E19*I3/100)</f>
        <v>1357.17</v>
      </c>
      <c r="G3">
        <v>1798</v>
      </c>
      <c r="H3" s="9">
        <f>G19*I3/100</f>
        <v>1347.52</v>
      </c>
      <c r="I3">
        <v>1</v>
      </c>
      <c r="J3">
        <v>18862</v>
      </c>
      <c r="K3" s="7">
        <f>J19*P3/100</f>
        <v>6786.9</v>
      </c>
      <c r="L3">
        <v>11123</v>
      </c>
      <c r="M3" s="8">
        <f>(L19*P3/100)</f>
        <v>1482.8</v>
      </c>
      <c r="N3">
        <v>1214</v>
      </c>
      <c r="O3" s="9">
        <f>N19*P3/100</f>
        <v>1135.8499999999999</v>
      </c>
      <c r="P3">
        <v>1</v>
      </c>
      <c r="Q3">
        <v>77534</v>
      </c>
      <c r="R3" s="7">
        <f>Q19*W3/100</f>
        <v>5284.47</v>
      </c>
      <c r="S3">
        <v>9814</v>
      </c>
      <c r="T3" s="8">
        <f>(S19*W3/100)</f>
        <v>1639.17</v>
      </c>
      <c r="U3">
        <v>1711</v>
      </c>
      <c r="V3" s="9">
        <f>U19*W3/100</f>
        <v>1739.52</v>
      </c>
      <c r="W3">
        <v>1</v>
      </c>
      <c r="X3">
        <v>11286</v>
      </c>
      <c r="Y3" s="7">
        <f>X19*AD3/100</f>
        <v>4275.0600000000004</v>
      </c>
      <c r="Z3">
        <v>20272</v>
      </c>
      <c r="AA3" s="8">
        <f>(Z19*AD3/100)</f>
        <v>1521.03</v>
      </c>
      <c r="AB3">
        <v>1597</v>
      </c>
      <c r="AC3" s="9">
        <f>AB19*AD3/100</f>
        <v>1655.92</v>
      </c>
      <c r="AD3">
        <v>1</v>
      </c>
      <c r="AE3">
        <v>51187</v>
      </c>
      <c r="AF3" s="7">
        <f>AE19*AK3/101</f>
        <v>5033.3366336633662</v>
      </c>
      <c r="AG3">
        <v>11732</v>
      </c>
      <c r="AH3" s="8">
        <f>(AG19*AK3/101)</f>
        <v>1348.6039603960396</v>
      </c>
      <c r="AI3">
        <v>1544</v>
      </c>
      <c r="AJ3" s="9">
        <f>AI19*AK3/101</f>
        <v>1781.2376237623762</v>
      </c>
      <c r="AK3">
        <v>1</v>
      </c>
      <c r="AL3">
        <v>2302</v>
      </c>
      <c r="AM3" s="7">
        <f>AL19*AR3/100</f>
        <v>5418.22</v>
      </c>
      <c r="AN3">
        <v>11077</v>
      </c>
      <c r="AO3" s="8">
        <f>(AN19*AR3/100)</f>
        <v>1385.79</v>
      </c>
      <c r="AP3">
        <v>2072</v>
      </c>
      <c r="AQ3" s="9">
        <f>AP19*AR3/100</f>
        <v>2093.39</v>
      </c>
      <c r="AR3">
        <v>1</v>
      </c>
      <c r="AS3">
        <v>2281</v>
      </c>
      <c r="AT3" s="7">
        <f>AS19*AY3/101</f>
        <v>5448.0693069306926</v>
      </c>
      <c r="AU3">
        <v>18187</v>
      </c>
      <c r="AV3" s="8">
        <f>(AU19*AY3/101)</f>
        <v>1919.0099009900989</v>
      </c>
      <c r="AW3">
        <v>1931</v>
      </c>
      <c r="AX3" s="9">
        <f>AW19*AY3/101</f>
        <v>2085.3168316831684</v>
      </c>
      <c r="AY3">
        <v>1</v>
      </c>
      <c r="AZ3">
        <v>119456</v>
      </c>
      <c r="BA3" s="7">
        <f>AZ19*BF3/100</f>
        <v>5428.25</v>
      </c>
      <c r="BB3">
        <v>12287</v>
      </c>
      <c r="BC3" s="8">
        <f>(BB19*BF3/100)</f>
        <v>1230.1300000000001</v>
      </c>
      <c r="BD3">
        <v>1451</v>
      </c>
      <c r="BE3" s="9">
        <f>BD19*BF3/100</f>
        <v>1760.68</v>
      </c>
      <c r="BF3">
        <v>1</v>
      </c>
    </row>
    <row r="4" spans="1:58" x14ac:dyDescent="0.3">
      <c r="A4" t="s">
        <v>49</v>
      </c>
      <c r="B4" s="2" t="s">
        <v>220</v>
      </c>
      <c r="C4">
        <v>98450</v>
      </c>
      <c r="D4" s="7">
        <f>C19*I4/100</f>
        <v>43368.3</v>
      </c>
      <c r="E4">
        <v>27560</v>
      </c>
      <c r="F4" s="8">
        <f>E19*I4/100</f>
        <v>13571.7</v>
      </c>
      <c r="G4">
        <v>14333</v>
      </c>
      <c r="H4" s="9">
        <f>G19*I4/100</f>
        <v>13475.2</v>
      </c>
      <c r="I4">
        <v>10</v>
      </c>
      <c r="J4">
        <v>588644</v>
      </c>
      <c r="K4" s="7">
        <f>J19*P4/100</f>
        <v>169672.5</v>
      </c>
      <c r="L4">
        <v>68223</v>
      </c>
      <c r="M4" s="8">
        <f>L19*P4/100</f>
        <v>37070</v>
      </c>
      <c r="N4">
        <v>32273</v>
      </c>
      <c r="O4" s="9">
        <f>N19*P4/100</f>
        <v>28396.25</v>
      </c>
      <c r="P4">
        <v>25</v>
      </c>
      <c r="Q4">
        <v>407500</v>
      </c>
      <c r="R4" s="7">
        <f>Q19*W4/100</f>
        <v>264223.5</v>
      </c>
      <c r="S4">
        <v>109001</v>
      </c>
      <c r="T4" s="8">
        <f>S19*W4/100</f>
        <v>81958.5</v>
      </c>
      <c r="U4">
        <v>82002</v>
      </c>
      <c r="V4" s="9">
        <f>U19*W4/100</f>
        <v>86976</v>
      </c>
      <c r="W4">
        <v>50</v>
      </c>
      <c r="X4">
        <v>171308</v>
      </c>
      <c r="Y4" s="7">
        <f>X19*AD4/100</f>
        <v>21375.3</v>
      </c>
      <c r="Z4">
        <v>18331</v>
      </c>
      <c r="AA4" s="8">
        <f>Z19*AD4/100</f>
        <v>7605.15</v>
      </c>
      <c r="AB4">
        <v>8140</v>
      </c>
      <c r="AC4" s="9">
        <f>AB19*AD4/100</f>
        <v>8279.6</v>
      </c>
      <c r="AD4">
        <v>5</v>
      </c>
      <c r="AE4">
        <v>348328</v>
      </c>
      <c r="AF4" s="7">
        <f>AE19*AK4/101</f>
        <v>50333.366336633662</v>
      </c>
      <c r="AG4">
        <v>27139</v>
      </c>
      <c r="AH4" s="8">
        <f>AG19*AK4/101</f>
        <v>13486.039603960397</v>
      </c>
      <c r="AI4">
        <v>16978</v>
      </c>
      <c r="AJ4" s="9">
        <f>AI19*AK4/101</f>
        <v>17812.376237623761</v>
      </c>
      <c r="AK4">
        <v>10</v>
      </c>
      <c r="AL4">
        <v>456632</v>
      </c>
      <c r="AM4" s="7">
        <f>AL19*AR4/100</f>
        <v>135455.5</v>
      </c>
      <c r="AN4">
        <v>61064</v>
      </c>
      <c r="AO4" s="8">
        <f>AN19*AR4/100</f>
        <v>34644.75</v>
      </c>
      <c r="AP4">
        <v>59552</v>
      </c>
      <c r="AQ4" s="9">
        <f>AP19*AR4/100</f>
        <v>52334.75</v>
      </c>
      <c r="AR4">
        <v>25</v>
      </c>
      <c r="AS4">
        <v>500599</v>
      </c>
      <c r="AT4" s="7">
        <f>AS19*AY4/101</f>
        <v>272403.46534653468</v>
      </c>
      <c r="AU4">
        <v>122662</v>
      </c>
      <c r="AV4" s="8">
        <f>AU19*AY4/101</f>
        <v>95950.495049504956</v>
      </c>
      <c r="AW4">
        <v>97569</v>
      </c>
      <c r="AX4" s="9">
        <f>AW19*AY4/101</f>
        <v>104265.84158415842</v>
      </c>
      <c r="AY4">
        <v>50</v>
      </c>
      <c r="AZ4">
        <v>235540</v>
      </c>
      <c r="BA4" s="7">
        <f>AZ19*BF4/100</f>
        <v>27141.25</v>
      </c>
      <c r="BB4">
        <v>14525</v>
      </c>
      <c r="BC4" s="8">
        <f>BB19*BF4/100</f>
        <v>6150.65</v>
      </c>
      <c r="BD4">
        <v>7995</v>
      </c>
      <c r="BE4" s="9">
        <f>BD19*BF4/100</f>
        <v>8803.4</v>
      </c>
      <c r="BF4">
        <v>5</v>
      </c>
    </row>
    <row r="5" spans="1:58" x14ac:dyDescent="0.3">
      <c r="A5" t="s">
        <v>51</v>
      </c>
      <c r="B5" s="2" t="s">
        <v>212</v>
      </c>
      <c r="C5">
        <v>5261</v>
      </c>
      <c r="D5" s="7">
        <f>C19*I5/100</f>
        <v>156125.88</v>
      </c>
      <c r="E5">
        <v>40449</v>
      </c>
      <c r="F5" s="8">
        <f>E19*I5/100</f>
        <v>48858.12</v>
      </c>
      <c r="G5">
        <v>55676</v>
      </c>
      <c r="H5" s="9">
        <f>G19*I5/100</f>
        <v>48510.720000000001</v>
      </c>
      <c r="I5">
        <v>36</v>
      </c>
      <c r="J5">
        <v>519</v>
      </c>
      <c r="K5" s="7">
        <f>J19*P5/100</f>
        <v>33934.5</v>
      </c>
      <c r="L5">
        <v>5102</v>
      </c>
      <c r="M5" s="8">
        <f>L19*P5/100</f>
        <v>7414</v>
      </c>
      <c r="N5">
        <v>6969</v>
      </c>
      <c r="O5" s="9">
        <f>N19*P5/100</f>
        <v>5679.25</v>
      </c>
      <c r="P5">
        <v>5</v>
      </c>
      <c r="Q5">
        <v>2960</v>
      </c>
      <c r="R5" s="7">
        <f>Q19*W5/100</f>
        <v>31706.82</v>
      </c>
      <c r="S5">
        <v>5551</v>
      </c>
      <c r="T5" s="8">
        <f>S19*W5/100</f>
        <v>9835.02</v>
      </c>
      <c r="U5">
        <v>11785</v>
      </c>
      <c r="V5" s="9">
        <f>U19*W5/100</f>
        <v>10437.120000000001</v>
      </c>
      <c r="W5">
        <v>6</v>
      </c>
      <c r="X5">
        <v>23108</v>
      </c>
      <c r="Y5" s="7">
        <f>X19*AD5/100</f>
        <v>51300.72</v>
      </c>
      <c r="Z5">
        <v>18415</v>
      </c>
      <c r="AA5" s="8">
        <f>Z19*AD5/100</f>
        <v>18252.36</v>
      </c>
      <c r="AB5">
        <v>23667</v>
      </c>
      <c r="AC5" s="9">
        <f>AB19*AD5/100</f>
        <v>19871.04</v>
      </c>
      <c r="AD5">
        <v>12</v>
      </c>
      <c r="AE5">
        <v>8994</v>
      </c>
      <c r="AF5" s="7">
        <f>AE19*AK5/101</f>
        <v>181200.1188118812</v>
      </c>
      <c r="AG5">
        <v>42443</v>
      </c>
      <c r="AH5" s="8">
        <f>AG19*AK5/101</f>
        <v>48549.742574257427</v>
      </c>
      <c r="AI5">
        <v>78707</v>
      </c>
      <c r="AJ5" s="9">
        <f>AI19*AK5/101</f>
        <v>64124.554455445541</v>
      </c>
      <c r="AK5">
        <v>36</v>
      </c>
      <c r="AL5">
        <v>1106</v>
      </c>
      <c r="AM5" s="7">
        <f>AL19*AR5/100</f>
        <v>21672.880000000001</v>
      </c>
      <c r="AN5">
        <v>3516</v>
      </c>
      <c r="AO5" s="8">
        <f>AN19*AR5/100</f>
        <v>5543.16</v>
      </c>
      <c r="AP5">
        <v>10209</v>
      </c>
      <c r="AQ5" s="9">
        <f>AP19*AR5/100</f>
        <v>8373.56</v>
      </c>
      <c r="AR5">
        <v>4</v>
      </c>
      <c r="AS5">
        <v>2901</v>
      </c>
      <c r="AT5" s="7">
        <f>AS19*AY5/101</f>
        <v>49032.623762376235</v>
      </c>
      <c r="AU5">
        <v>8390</v>
      </c>
      <c r="AV5" s="8">
        <f>AU19*AY5/101</f>
        <v>17271.089108910892</v>
      </c>
      <c r="AW5">
        <v>20293</v>
      </c>
      <c r="AX5" s="9">
        <f>AW19*AY5/101</f>
        <v>18767.851485148516</v>
      </c>
      <c r="AY5">
        <v>9</v>
      </c>
      <c r="AZ5">
        <v>3299</v>
      </c>
      <c r="BA5" s="7">
        <f>AZ19*BF5/100</f>
        <v>108565</v>
      </c>
      <c r="BB5">
        <v>23340</v>
      </c>
      <c r="BC5" s="8">
        <f>BB19*BF5/100</f>
        <v>24602.6</v>
      </c>
      <c r="BD5">
        <v>37459</v>
      </c>
      <c r="BE5" s="9">
        <f>BD19*BF5/100</f>
        <v>35213.599999999999</v>
      </c>
      <c r="BF5">
        <v>20</v>
      </c>
    </row>
    <row r="6" spans="1:58" x14ac:dyDescent="0.3">
      <c r="A6" t="s">
        <v>20</v>
      </c>
      <c r="B6" s="2" t="s">
        <v>218</v>
      </c>
      <c r="C6">
        <v>9883</v>
      </c>
      <c r="D6" s="7">
        <f>C19*I6/100</f>
        <v>4336.83</v>
      </c>
      <c r="E6">
        <v>1180</v>
      </c>
      <c r="F6" s="8">
        <f>E19*I6/100</f>
        <v>1357.17</v>
      </c>
      <c r="G6">
        <v>1882</v>
      </c>
      <c r="H6" s="9">
        <f>G19*I6/100</f>
        <v>1347.52</v>
      </c>
      <c r="I6">
        <v>1</v>
      </c>
      <c r="J6">
        <v>1503</v>
      </c>
      <c r="K6" s="7">
        <f>J19*P6/100</f>
        <v>6786.9</v>
      </c>
      <c r="L6">
        <v>1299</v>
      </c>
      <c r="M6" s="8">
        <f>L19*P6/100</f>
        <v>1482.8</v>
      </c>
      <c r="N6">
        <v>1674</v>
      </c>
      <c r="O6" s="9">
        <f>N19*P6/100</f>
        <v>1135.8499999999999</v>
      </c>
      <c r="P6">
        <v>1</v>
      </c>
      <c r="Q6">
        <v>6224</v>
      </c>
      <c r="R6" s="7">
        <f>Q19*W6/100</f>
        <v>5284.47</v>
      </c>
      <c r="S6">
        <v>1025</v>
      </c>
      <c r="T6" s="8">
        <f>S19*W6/100</f>
        <v>1639.17</v>
      </c>
      <c r="U6">
        <v>2158</v>
      </c>
      <c r="V6" s="9">
        <f>U19*W6/100</f>
        <v>1739.52</v>
      </c>
      <c r="W6">
        <v>1</v>
      </c>
      <c r="X6">
        <v>21997</v>
      </c>
      <c r="Y6" s="7">
        <f>X19*AD6/100</f>
        <v>4275.0600000000004</v>
      </c>
      <c r="Z6">
        <v>1483</v>
      </c>
      <c r="AA6" s="8">
        <f>Z19*AD6/100</f>
        <v>1521.03</v>
      </c>
      <c r="AB6">
        <v>2205</v>
      </c>
      <c r="AC6" s="9">
        <f>AB19*AD6/100</f>
        <v>1655.92</v>
      </c>
      <c r="AD6">
        <v>1</v>
      </c>
      <c r="AE6">
        <v>32648</v>
      </c>
      <c r="AF6" s="7">
        <f>AE19*AK6/101</f>
        <v>5033.3366336633662</v>
      </c>
      <c r="AG6">
        <v>1384</v>
      </c>
      <c r="AH6" s="8">
        <f>AG19*AK6/101</f>
        <v>1348.6039603960396</v>
      </c>
      <c r="AI6">
        <v>2178</v>
      </c>
      <c r="AJ6" s="9">
        <f>AI19*AK6/101</f>
        <v>1781.2376237623762</v>
      </c>
      <c r="AK6">
        <v>1</v>
      </c>
      <c r="AL6">
        <v>21907</v>
      </c>
      <c r="AM6" s="7">
        <f>AL19*AR6/100</f>
        <v>5418.22</v>
      </c>
      <c r="AN6">
        <v>1725</v>
      </c>
      <c r="AO6" s="8">
        <f>AN19*AR6/100</f>
        <v>1385.79</v>
      </c>
      <c r="AP6">
        <v>2723</v>
      </c>
      <c r="AQ6" s="9">
        <f>AP19*AR6/100</f>
        <v>2093.39</v>
      </c>
      <c r="AR6">
        <v>1</v>
      </c>
      <c r="AS6">
        <v>4422</v>
      </c>
      <c r="AT6" s="7">
        <f>AS19*AY6/101</f>
        <v>5448.0693069306926</v>
      </c>
      <c r="AU6">
        <v>1697</v>
      </c>
      <c r="AV6" s="8">
        <f>AU19*AY6/101</f>
        <v>1919.0099009900989</v>
      </c>
      <c r="AW6">
        <v>2149</v>
      </c>
      <c r="AX6" s="9">
        <f>AW19*AY6/101</f>
        <v>2085.3168316831684</v>
      </c>
      <c r="AY6">
        <v>1</v>
      </c>
      <c r="AZ6">
        <v>56214</v>
      </c>
      <c r="BA6" s="7">
        <f>AZ19*BF6/100</f>
        <v>5428.25</v>
      </c>
      <c r="BB6">
        <v>1598</v>
      </c>
      <c r="BC6" s="8">
        <f>BB19*BF6/100</f>
        <v>1230.1300000000001</v>
      </c>
      <c r="BD6">
        <v>1971</v>
      </c>
      <c r="BE6" s="9">
        <f>BD19*BF6/100</f>
        <v>1760.68</v>
      </c>
      <c r="BF6">
        <v>1</v>
      </c>
    </row>
    <row r="7" spans="1:58" x14ac:dyDescent="0.3">
      <c r="A7" t="s">
        <v>81</v>
      </c>
      <c r="B7" s="5" t="s">
        <v>226</v>
      </c>
      <c r="C7">
        <v>0</v>
      </c>
      <c r="D7" s="7">
        <f>C19*I7/100</f>
        <v>0</v>
      </c>
      <c r="E7">
        <v>0</v>
      </c>
      <c r="F7" s="8">
        <v>0</v>
      </c>
      <c r="G7">
        <v>0</v>
      </c>
      <c r="H7" s="9">
        <v>0</v>
      </c>
      <c r="I7">
        <v>0</v>
      </c>
      <c r="J7">
        <v>0</v>
      </c>
      <c r="K7" s="7">
        <v>0</v>
      </c>
      <c r="L7">
        <v>0</v>
      </c>
      <c r="M7" s="8">
        <v>0</v>
      </c>
      <c r="N7">
        <v>0</v>
      </c>
      <c r="O7" s="9">
        <v>0</v>
      </c>
      <c r="P7">
        <v>0</v>
      </c>
      <c r="Q7">
        <v>0</v>
      </c>
      <c r="R7" s="7">
        <v>0</v>
      </c>
      <c r="S7">
        <v>0</v>
      </c>
      <c r="T7" s="8">
        <v>0</v>
      </c>
      <c r="U7">
        <v>0</v>
      </c>
      <c r="V7" s="9">
        <v>0</v>
      </c>
      <c r="W7">
        <v>0</v>
      </c>
      <c r="X7">
        <v>0</v>
      </c>
      <c r="Y7" s="7">
        <v>0</v>
      </c>
      <c r="Z7">
        <v>0</v>
      </c>
      <c r="AA7" s="8">
        <v>0</v>
      </c>
      <c r="AB7">
        <v>0</v>
      </c>
      <c r="AC7" s="9">
        <v>0</v>
      </c>
      <c r="AD7">
        <v>0</v>
      </c>
      <c r="AE7">
        <v>1525</v>
      </c>
      <c r="AF7" s="7">
        <f>(AE19*AK7/101)</f>
        <v>5033.3366336633662</v>
      </c>
      <c r="AG7">
        <v>1179</v>
      </c>
      <c r="AH7" s="8">
        <f>AG19*AK7/101</f>
        <v>1348.6039603960396</v>
      </c>
      <c r="AI7">
        <v>1367</v>
      </c>
      <c r="AJ7" s="9">
        <f>AI19*AK7/101</f>
        <v>1781.2376237623762</v>
      </c>
      <c r="AK7">
        <v>1</v>
      </c>
      <c r="AL7">
        <v>0</v>
      </c>
      <c r="AM7" s="7">
        <v>0</v>
      </c>
      <c r="AN7">
        <v>0</v>
      </c>
      <c r="AO7" s="8">
        <v>0</v>
      </c>
      <c r="AP7">
        <v>0</v>
      </c>
      <c r="AQ7" s="9">
        <v>0</v>
      </c>
      <c r="AR7">
        <v>0</v>
      </c>
      <c r="AS7">
        <v>40</v>
      </c>
      <c r="AT7" s="7">
        <f>(AS19*AY7/101)</f>
        <v>5448.0693069306926</v>
      </c>
      <c r="AU7">
        <v>1424</v>
      </c>
      <c r="AV7" s="8">
        <f>AU19*AY7/101</f>
        <v>1919.0099009900989</v>
      </c>
      <c r="AW7">
        <v>1511</v>
      </c>
      <c r="AX7" s="9">
        <f>AW19*AY7/101</f>
        <v>2085.3168316831684</v>
      </c>
      <c r="AY7">
        <v>1</v>
      </c>
      <c r="AZ7">
        <v>0</v>
      </c>
      <c r="BA7" s="7">
        <v>0</v>
      </c>
      <c r="BB7">
        <v>0</v>
      </c>
      <c r="BC7" s="8">
        <v>0</v>
      </c>
      <c r="BD7">
        <v>0</v>
      </c>
      <c r="BE7" s="9">
        <v>0</v>
      </c>
      <c r="BF7">
        <v>0</v>
      </c>
    </row>
    <row r="8" spans="1:58" x14ac:dyDescent="0.3">
      <c r="A8" t="s">
        <v>19</v>
      </c>
      <c r="B8" s="5" t="s">
        <v>217</v>
      </c>
      <c r="C8">
        <v>24347</v>
      </c>
      <c r="D8" s="7">
        <f>C19*I8/100</f>
        <v>108420.75</v>
      </c>
      <c r="E8">
        <v>23112</v>
      </c>
      <c r="F8" s="8">
        <f>E19*I8/100</f>
        <v>33929.25</v>
      </c>
      <c r="G8">
        <v>29470</v>
      </c>
      <c r="H8" s="9">
        <f>G19*I8/100</f>
        <v>33688</v>
      </c>
      <c r="I8">
        <v>25</v>
      </c>
      <c r="J8">
        <v>41240</v>
      </c>
      <c r="K8" s="7">
        <f>J19*P8/100</f>
        <v>339345</v>
      </c>
      <c r="L8">
        <v>36766</v>
      </c>
      <c r="M8" s="8">
        <f>L19*P8/100</f>
        <v>74140</v>
      </c>
      <c r="N8">
        <v>47453</v>
      </c>
      <c r="O8" s="9">
        <f>N19*P8/100</f>
        <v>56792.5</v>
      </c>
      <c r="P8">
        <v>50</v>
      </c>
      <c r="Q8">
        <v>1369</v>
      </c>
      <c r="R8" s="7">
        <f>Q19*W8/100</f>
        <v>26422.35</v>
      </c>
      <c r="S8">
        <v>3458</v>
      </c>
      <c r="T8" s="8">
        <f>S19*W8/100</f>
        <v>8195.85</v>
      </c>
      <c r="U8">
        <v>6475</v>
      </c>
      <c r="V8" s="9">
        <f>U19*W8/100</f>
        <v>8697.6</v>
      </c>
      <c r="W8">
        <v>5</v>
      </c>
      <c r="X8">
        <v>17121</v>
      </c>
      <c r="Y8" s="7">
        <f>X19*AD8/100</f>
        <v>42750.6</v>
      </c>
      <c r="Z8">
        <v>10246</v>
      </c>
      <c r="AA8" s="8">
        <f>Z19*AD8/100</f>
        <v>15210.3</v>
      </c>
      <c r="AB8">
        <v>12895</v>
      </c>
      <c r="AC8" s="9">
        <f>AB19*AD8/100</f>
        <v>16559.2</v>
      </c>
      <c r="AD8">
        <v>10</v>
      </c>
      <c r="AE8">
        <v>37928</v>
      </c>
      <c r="AF8" s="7">
        <f>AE19*AK8/101</f>
        <v>125833.41584158415</v>
      </c>
      <c r="AG8">
        <v>22412</v>
      </c>
      <c r="AH8" s="8">
        <f>AG19*AK8/101</f>
        <v>33715.099009900987</v>
      </c>
      <c r="AI8">
        <v>39015</v>
      </c>
      <c r="AJ8" s="9">
        <f>AI19*AK8/101</f>
        <v>44530.940594059408</v>
      </c>
      <c r="AK8">
        <v>25</v>
      </c>
      <c r="AL8">
        <v>18889</v>
      </c>
      <c r="AM8" s="7">
        <f>AL19*AR8/100</f>
        <v>270911</v>
      </c>
      <c r="AN8">
        <v>37540</v>
      </c>
      <c r="AO8" s="8">
        <f>AN19*AR8/100</f>
        <v>69289.5</v>
      </c>
      <c r="AP8">
        <v>89374</v>
      </c>
      <c r="AQ8" s="9">
        <f>AP19*AR8/100</f>
        <v>104669.5</v>
      </c>
      <c r="AR8">
        <v>50</v>
      </c>
      <c r="AS8">
        <v>515</v>
      </c>
      <c r="AT8" s="7">
        <f>AS19*AY8/101</f>
        <v>27240.346534653465</v>
      </c>
      <c r="AU8">
        <v>4019</v>
      </c>
      <c r="AV8" s="8">
        <f>AU19*AY8/101</f>
        <v>9595.0495049504952</v>
      </c>
      <c r="AW8">
        <v>7859</v>
      </c>
      <c r="AX8" s="9">
        <f>AW19*AY8/101</f>
        <v>10426.584158415842</v>
      </c>
      <c r="AY8">
        <v>5</v>
      </c>
      <c r="AZ8">
        <v>5534</v>
      </c>
      <c r="BA8" s="7">
        <f>AZ19*BF8/100</f>
        <v>54282.5</v>
      </c>
      <c r="BB8">
        <v>8497</v>
      </c>
      <c r="BC8" s="8">
        <f>BB19*BF8/100</f>
        <v>12301.3</v>
      </c>
      <c r="BD8">
        <v>13334</v>
      </c>
      <c r="BE8" s="9">
        <f>BD19*BF8/100</f>
        <v>17606.8</v>
      </c>
      <c r="BF8">
        <v>10</v>
      </c>
    </row>
    <row r="9" spans="1:58" x14ac:dyDescent="0.3">
      <c r="A9" t="s">
        <v>14</v>
      </c>
      <c r="B9" s="2" t="s">
        <v>216</v>
      </c>
      <c r="C9">
        <v>160</v>
      </c>
      <c r="D9" s="7">
        <f>C19*I9/100</f>
        <v>4336.83</v>
      </c>
      <c r="E9">
        <v>7229</v>
      </c>
      <c r="F9" s="8">
        <f>E19*I9/100</f>
        <v>1357.17</v>
      </c>
      <c r="G9">
        <v>1203</v>
      </c>
      <c r="H9" s="9">
        <f>G19*I9/100</f>
        <v>1347.52</v>
      </c>
      <c r="I9">
        <v>1</v>
      </c>
      <c r="J9">
        <v>12876</v>
      </c>
      <c r="K9" s="7">
        <f>J19*P9/100</f>
        <v>6786.9</v>
      </c>
      <c r="L9">
        <v>6428</v>
      </c>
      <c r="M9" s="8">
        <f>L19*P9/100</f>
        <v>1482.8</v>
      </c>
      <c r="N9">
        <v>1017</v>
      </c>
      <c r="O9" s="9">
        <f>N19*P9/100</f>
        <v>1135.8499999999999</v>
      </c>
      <c r="P9">
        <v>1</v>
      </c>
      <c r="Q9">
        <v>83</v>
      </c>
      <c r="R9" s="7">
        <f>Q19*W9/100</f>
        <v>5284.47</v>
      </c>
      <c r="S9">
        <v>6096</v>
      </c>
      <c r="T9" s="8">
        <f>S19*W9/100</f>
        <v>1639.17</v>
      </c>
      <c r="U9">
        <v>1501</v>
      </c>
      <c r="V9" s="9">
        <f>U19*W9/100</f>
        <v>1739.52</v>
      </c>
      <c r="W9">
        <v>1</v>
      </c>
      <c r="X9">
        <v>31</v>
      </c>
      <c r="Y9" s="7">
        <f>X19*AD9/100</f>
        <v>4275.0600000000004</v>
      </c>
      <c r="Z9">
        <v>9382</v>
      </c>
      <c r="AA9" s="8">
        <f>Z19*AD9/100</f>
        <v>1521.03</v>
      </c>
      <c r="AB9">
        <v>1377</v>
      </c>
      <c r="AC9" s="9">
        <f>AB19*AD9/100</f>
        <v>1655.92</v>
      </c>
      <c r="AD9">
        <v>1</v>
      </c>
      <c r="AE9">
        <v>310</v>
      </c>
      <c r="AF9" s="7">
        <f>AE19*AK9/101</f>
        <v>5033.3366336633662</v>
      </c>
      <c r="AG9">
        <v>7798</v>
      </c>
      <c r="AH9" s="8">
        <f>AG19*AK9/101</f>
        <v>1348.6039603960396</v>
      </c>
      <c r="AI9">
        <v>1696</v>
      </c>
      <c r="AJ9" s="9">
        <f>AI19*AK9/101</f>
        <v>1781.2376237623762</v>
      </c>
      <c r="AK9">
        <v>1</v>
      </c>
      <c r="AL9">
        <v>423</v>
      </c>
      <c r="AM9" s="7">
        <f>AL19*AR9/100</f>
        <v>5418.22</v>
      </c>
      <c r="AN9">
        <v>6186</v>
      </c>
      <c r="AO9" s="8">
        <f>AN19*AR9/100</f>
        <v>1385.79</v>
      </c>
      <c r="AP9">
        <v>1917</v>
      </c>
      <c r="AQ9" s="9">
        <f>AP19*AR9/100</f>
        <v>2093.39</v>
      </c>
      <c r="AR9">
        <v>1</v>
      </c>
      <c r="AS9">
        <v>42</v>
      </c>
      <c r="AT9" s="7">
        <f>AS19*AY9/101</f>
        <v>5448.0693069306926</v>
      </c>
      <c r="AU9">
        <v>6742</v>
      </c>
      <c r="AV9" s="8">
        <f>AU19*AY9/101</f>
        <v>1919.0099009900989</v>
      </c>
      <c r="AW9">
        <v>1781</v>
      </c>
      <c r="AX9" s="9">
        <f>AW19*AY9/101</f>
        <v>2085.3168316831684</v>
      </c>
      <c r="AY9">
        <v>1</v>
      </c>
      <c r="AZ9">
        <v>1161</v>
      </c>
      <c r="BA9" s="7">
        <f>AZ19*BF9/100</f>
        <v>5428.25</v>
      </c>
      <c r="BB9">
        <v>7447</v>
      </c>
      <c r="BC9" s="8">
        <f>BB19*BF9/100</f>
        <v>1230.1300000000001</v>
      </c>
      <c r="BD9">
        <v>1386</v>
      </c>
      <c r="BE9" s="9">
        <f>BD19*BF9/100</f>
        <v>1760.68</v>
      </c>
      <c r="BF9">
        <v>1</v>
      </c>
    </row>
    <row r="10" spans="1:58" x14ac:dyDescent="0.3">
      <c r="A10" t="s">
        <v>38</v>
      </c>
      <c r="B10" s="2" t="s">
        <v>225</v>
      </c>
      <c r="C10">
        <v>450</v>
      </c>
      <c r="D10" s="7">
        <f>C19*I10/100</f>
        <v>4336.83</v>
      </c>
      <c r="E10">
        <v>38</v>
      </c>
      <c r="F10" s="8">
        <f>E19*I10/100</f>
        <v>1357.17</v>
      </c>
      <c r="G10">
        <v>787</v>
      </c>
      <c r="H10" s="9">
        <f>G19*I10/100</f>
        <v>1347.52</v>
      </c>
      <c r="I10">
        <v>1</v>
      </c>
      <c r="J10">
        <v>204</v>
      </c>
      <c r="K10" s="7">
        <f>J19*P10/100</f>
        <v>6786.9</v>
      </c>
      <c r="L10">
        <v>70</v>
      </c>
      <c r="M10" s="8">
        <f>L19*P10/100</f>
        <v>1482.8</v>
      </c>
      <c r="N10">
        <v>644</v>
      </c>
      <c r="O10" s="9">
        <f>N19*P10/100</f>
        <v>1135.8499999999999</v>
      </c>
      <c r="P10">
        <v>1</v>
      </c>
      <c r="Q10">
        <v>174</v>
      </c>
      <c r="R10" s="7">
        <f>Q19*W10/100</f>
        <v>5284.47</v>
      </c>
      <c r="S10">
        <v>28</v>
      </c>
      <c r="T10" s="8">
        <f>S19*W10/100</f>
        <v>1639.17</v>
      </c>
      <c r="U10">
        <v>769</v>
      </c>
      <c r="V10" s="9">
        <f>U19*W10/100</f>
        <v>1739.52</v>
      </c>
      <c r="W10">
        <v>1</v>
      </c>
      <c r="X10">
        <v>4167</v>
      </c>
      <c r="Y10" s="7">
        <f>X19*AD10/100</f>
        <v>4275.0600000000004</v>
      </c>
      <c r="Z10">
        <v>53</v>
      </c>
      <c r="AA10" s="8">
        <f>Z19*AD10/100</f>
        <v>1521.03</v>
      </c>
      <c r="AB10">
        <v>789</v>
      </c>
      <c r="AC10" s="9">
        <f>AB19*AD10/100</f>
        <v>1655.92</v>
      </c>
      <c r="AD10">
        <v>1</v>
      </c>
      <c r="AE10">
        <v>198</v>
      </c>
      <c r="AF10" s="7">
        <f>AE19*AK10/101</f>
        <v>5033.3366336633662</v>
      </c>
      <c r="AG10">
        <v>24</v>
      </c>
      <c r="AH10" s="8">
        <f>AG19*AK10/101</f>
        <v>1348.6039603960396</v>
      </c>
      <c r="AI10">
        <v>876</v>
      </c>
      <c r="AJ10" s="9">
        <f>AI19*AK10/101</f>
        <v>1781.2376237623762</v>
      </c>
      <c r="AK10">
        <v>1</v>
      </c>
      <c r="AL10">
        <v>977</v>
      </c>
      <c r="AM10" s="7">
        <f>AL19*AR10/100</f>
        <v>5418.22</v>
      </c>
      <c r="AN10">
        <v>22</v>
      </c>
      <c r="AO10" s="8">
        <f>AN19*AR10/100</f>
        <v>1385.79</v>
      </c>
      <c r="AP10">
        <v>1147</v>
      </c>
      <c r="AQ10" s="9">
        <f>AP19*AR10/100</f>
        <v>2093.39</v>
      </c>
      <c r="AR10">
        <v>1</v>
      </c>
      <c r="AS10">
        <v>56</v>
      </c>
      <c r="AT10" s="7">
        <f>AS19*AY10/101</f>
        <v>5448.0693069306926</v>
      </c>
      <c r="AU10">
        <v>29</v>
      </c>
      <c r="AV10" s="8">
        <f>AU19*AY10/101</f>
        <v>1919.0099009900989</v>
      </c>
      <c r="AW10">
        <v>944</v>
      </c>
      <c r="AX10" s="9">
        <f>AW19*AY10/101</f>
        <v>2085.3168316831684</v>
      </c>
      <c r="AY10">
        <v>1</v>
      </c>
      <c r="AZ10">
        <v>377</v>
      </c>
      <c r="BA10" s="7">
        <f>AZ19*BF10/100</f>
        <v>5428.25</v>
      </c>
      <c r="BB10">
        <v>46</v>
      </c>
      <c r="BC10" s="8">
        <f>BB19*BF10/100</f>
        <v>1230.1300000000001</v>
      </c>
      <c r="BD10">
        <v>919</v>
      </c>
      <c r="BE10" s="9">
        <f>BD19*BF10/100</f>
        <v>1760.68</v>
      </c>
      <c r="BF10">
        <v>1</v>
      </c>
    </row>
    <row r="11" spans="1:58" x14ac:dyDescent="0.3">
      <c r="A11" t="s">
        <v>29</v>
      </c>
      <c r="B11" s="2" t="s">
        <v>221</v>
      </c>
      <c r="C11">
        <v>270</v>
      </c>
      <c r="D11" s="7">
        <f>C19*I11/100</f>
        <v>4336.83</v>
      </c>
      <c r="E11">
        <v>1119</v>
      </c>
      <c r="F11" s="8">
        <f>E19*I11/100</f>
        <v>1357.17</v>
      </c>
      <c r="G11">
        <v>1639</v>
      </c>
      <c r="H11" s="9">
        <f>G19*I11/100</f>
        <v>1347.52</v>
      </c>
      <c r="I11">
        <v>1</v>
      </c>
      <c r="J11">
        <v>985</v>
      </c>
      <c r="K11" s="7">
        <f>J19*P11/100</f>
        <v>6786.9</v>
      </c>
      <c r="L11">
        <v>909</v>
      </c>
      <c r="M11" s="8">
        <f>L19*P11/100</f>
        <v>1482.8</v>
      </c>
      <c r="N11">
        <v>1086</v>
      </c>
      <c r="O11" s="9">
        <f>N19*P11/100</f>
        <v>1135.8499999999999</v>
      </c>
      <c r="P11">
        <v>1</v>
      </c>
      <c r="Q11">
        <v>356</v>
      </c>
      <c r="R11" s="7">
        <f>Q19*W11/100</f>
        <v>5284.47</v>
      </c>
      <c r="S11">
        <v>839</v>
      </c>
      <c r="T11" s="8">
        <f>S19*W11/100</f>
        <v>1639.17</v>
      </c>
      <c r="U11">
        <v>1662</v>
      </c>
      <c r="V11" s="9">
        <f>U19*W11/100</f>
        <v>1739.52</v>
      </c>
      <c r="W11">
        <v>1</v>
      </c>
      <c r="X11">
        <v>4630</v>
      </c>
      <c r="Y11" s="7">
        <f>X19*AD11/100</f>
        <v>4275.0600000000004</v>
      </c>
      <c r="Z11">
        <v>1474</v>
      </c>
      <c r="AA11" s="8">
        <f>Z19*AD11/100</f>
        <v>1521.03</v>
      </c>
      <c r="AB11">
        <v>1737</v>
      </c>
      <c r="AC11" s="9">
        <f>AB19*AD11/100</f>
        <v>1655.92</v>
      </c>
      <c r="AD11">
        <v>1</v>
      </c>
      <c r="AE11">
        <v>642</v>
      </c>
      <c r="AF11" s="7">
        <f>AE19*AK11/101</f>
        <v>5033.3366336633662</v>
      </c>
      <c r="AG11">
        <v>980</v>
      </c>
      <c r="AH11" s="8">
        <f>AG19*AK11/101</f>
        <v>1348.6039603960396</v>
      </c>
      <c r="AI11">
        <v>1966</v>
      </c>
      <c r="AJ11" s="9">
        <f>AI19*AK11/101</f>
        <v>1781.2376237623762</v>
      </c>
      <c r="AK11">
        <v>1</v>
      </c>
      <c r="AL11">
        <v>2691</v>
      </c>
      <c r="AM11" s="7">
        <f>AL19*AR11/100</f>
        <v>5418.22</v>
      </c>
      <c r="AN11">
        <v>785</v>
      </c>
      <c r="AO11" s="8">
        <f>AN19*AR11/100</f>
        <v>1385.79</v>
      </c>
      <c r="AP11">
        <v>2179</v>
      </c>
      <c r="AQ11" s="9">
        <f>AP19*AR11/100</f>
        <v>2093.39</v>
      </c>
      <c r="AR11">
        <v>1</v>
      </c>
      <c r="AS11">
        <v>3988</v>
      </c>
      <c r="AT11" s="7">
        <f>AS19*AY11/101</f>
        <v>5448.0693069306926</v>
      </c>
      <c r="AU11">
        <v>892</v>
      </c>
      <c r="AV11" s="8">
        <f>AU19*AY11/101</f>
        <v>1919.0099009900989</v>
      </c>
      <c r="AW11">
        <v>1880</v>
      </c>
      <c r="AX11" s="9">
        <f>AW19*AY11/101</f>
        <v>2085.3168316831684</v>
      </c>
      <c r="AY11">
        <v>1</v>
      </c>
      <c r="AZ11">
        <v>10770</v>
      </c>
      <c r="BA11" s="7">
        <f>AZ19*BF11/100</f>
        <v>5428.25</v>
      </c>
      <c r="BB11">
        <v>1171</v>
      </c>
      <c r="BC11" s="8">
        <f>BB19*BF11/100</f>
        <v>1230.1300000000001</v>
      </c>
      <c r="BD11">
        <v>1698</v>
      </c>
      <c r="BE11" s="9">
        <f>BD19*BF11/100</f>
        <v>1760.68</v>
      </c>
      <c r="BF11">
        <v>1</v>
      </c>
    </row>
    <row r="12" spans="1:58" x14ac:dyDescent="0.3">
      <c r="A12" t="s">
        <v>2</v>
      </c>
      <c r="B12" s="2" t="s">
        <v>211</v>
      </c>
      <c r="C12">
        <v>2370</v>
      </c>
      <c r="D12" s="7">
        <f>C19*I12/100</f>
        <v>21684.15</v>
      </c>
      <c r="E12">
        <v>3990</v>
      </c>
      <c r="F12" s="8">
        <f>E19*I12/100</f>
        <v>6785.85</v>
      </c>
      <c r="G12">
        <v>7427</v>
      </c>
      <c r="H12" s="9">
        <f>G19*I12/100</f>
        <v>6737.6</v>
      </c>
      <c r="I12">
        <v>5</v>
      </c>
      <c r="J12">
        <v>1938</v>
      </c>
      <c r="K12" s="7">
        <f>J19*P12/100</f>
        <v>67869</v>
      </c>
      <c r="L12">
        <v>7202</v>
      </c>
      <c r="M12" s="8">
        <f>L19*P12/100</f>
        <v>14828</v>
      </c>
      <c r="N12">
        <v>12941</v>
      </c>
      <c r="O12" s="9">
        <f>N19*P12/100</f>
        <v>11358.5</v>
      </c>
      <c r="P12">
        <v>10</v>
      </c>
      <c r="Q12">
        <v>11625</v>
      </c>
      <c r="R12" s="7">
        <f>Q19*W12/100</f>
        <v>132111.75</v>
      </c>
      <c r="S12">
        <v>16955</v>
      </c>
      <c r="T12" s="8">
        <f>S19*W12/100</f>
        <v>40979.25</v>
      </c>
      <c r="U12">
        <v>50600</v>
      </c>
      <c r="V12" s="9">
        <f>U19*W12/100</f>
        <v>43488</v>
      </c>
      <c r="W12">
        <v>25</v>
      </c>
      <c r="X12">
        <v>102290</v>
      </c>
      <c r="Y12" s="7">
        <f>X19*AD12/100</f>
        <v>213753</v>
      </c>
      <c r="Z12">
        <v>50596</v>
      </c>
      <c r="AA12" s="8">
        <f>Z19*AD12/100</f>
        <v>76051.5</v>
      </c>
      <c r="AB12">
        <v>90865</v>
      </c>
      <c r="AC12" s="9">
        <f>AB19*AD12/100</f>
        <v>82796</v>
      </c>
      <c r="AD12">
        <v>50</v>
      </c>
      <c r="AE12">
        <v>2725</v>
      </c>
      <c r="AF12" s="7">
        <f>AE19*AK12/101</f>
        <v>25166.683168316831</v>
      </c>
      <c r="AG12">
        <v>3692</v>
      </c>
      <c r="AH12" s="8">
        <f>AG19*AK12/101</f>
        <v>6743.0198019801983</v>
      </c>
      <c r="AI12">
        <v>9645</v>
      </c>
      <c r="AJ12" s="9">
        <f>AI19*AK12/101</f>
        <v>8906.1881188118805</v>
      </c>
      <c r="AK12">
        <v>5</v>
      </c>
      <c r="AL12">
        <v>5506</v>
      </c>
      <c r="AM12" s="7">
        <f>AL19*AR12/100</f>
        <v>54182.2</v>
      </c>
      <c r="AN12">
        <v>5881</v>
      </c>
      <c r="AO12" s="8">
        <f>AN19*AR12/100</f>
        <v>13857.9</v>
      </c>
      <c r="AP12">
        <v>23469</v>
      </c>
      <c r="AQ12" s="9">
        <f>AP19*AR12/100</f>
        <v>20933.900000000001</v>
      </c>
      <c r="AR12">
        <v>10</v>
      </c>
      <c r="AS12">
        <v>13778</v>
      </c>
      <c r="AT12" s="7">
        <f>AS19*AY12/101</f>
        <v>136201.73267326734</v>
      </c>
      <c r="AU12">
        <v>18289</v>
      </c>
      <c r="AV12" s="8">
        <f>AU19*AY12/101</f>
        <v>47975.247524752478</v>
      </c>
      <c r="AW12">
        <v>60116</v>
      </c>
      <c r="AX12" s="9">
        <f>AW19*AY12/101</f>
        <v>52132.920792079211</v>
      </c>
      <c r="AY12">
        <v>25</v>
      </c>
      <c r="AZ12">
        <v>64722</v>
      </c>
      <c r="BA12" s="7">
        <f>AZ19*BF12/100</f>
        <v>271412.5</v>
      </c>
      <c r="BB12">
        <v>39660</v>
      </c>
      <c r="BC12" s="8">
        <f>BB19*BF12/100</f>
        <v>61506.5</v>
      </c>
      <c r="BD12">
        <v>93888</v>
      </c>
      <c r="BE12" s="9">
        <f>BD19*BF12/100</f>
        <v>88034</v>
      </c>
      <c r="BF12">
        <v>50</v>
      </c>
    </row>
    <row r="13" spans="1:58" x14ac:dyDescent="0.3">
      <c r="A13" t="s">
        <v>43</v>
      </c>
      <c r="B13" s="2" t="s">
        <v>214</v>
      </c>
      <c r="C13">
        <v>616</v>
      </c>
      <c r="D13" s="7">
        <f>C19*I13/100</f>
        <v>4336.83</v>
      </c>
      <c r="E13">
        <v>655</v>
      </c>
      <c r="F13" s="8">
        <f>E19*I13/100</f>
        <v>1357.17</v>
      </c>
      <c r="G13">
        <v>2860</v>
      </c>
      <c r="H13" s="9">
        <f>G19*I13/100</f>
        <v>1347.52</v>
      </c>
      <c r="I13">
        <v>1</v>
      </c>
      <c r="J13">
        <v>2225</v>
      </c>
      <c r="K13" s="7">
        <f>J19*P13/100</f>
        <v>6786.9</v>
      </c>
      <c r="L13">
        <v>523</v>
      </c>
      <c r="M13" s="8">
        <f>L19*P13/100</f>
        <v>1482.8</v>
      </c>
      <c r="N13">
        <v>2349</v>
      </c>
      <c r="O13" s="9">
        <f>N19*P13/100</f>
        <v>1135.8499999999999</v>
      </c>
      <c r="P13">
        <v>1</v>
      </c>
      <c r="Q13">
        <v>4253</v>
      </c>
      <c r="R13" s="7">
        <f>Q19*W13/100</f>
        <v>5284.47</v>
      </c>
      <c r="S13">
        <v>460</v>
      </c>
      <c r="T13" s="8">
        <f>S19*W13/100</f>
        <v>1639.17</v>
      </c>
      <c r="U13">
        <v>2999</v>
      </c>
      <c r="V13" s="9">
        <f>U19*W13/100</f>
        <v>1739.52</v>
      </c>
      <c r="W13">
        <v>1</v>
      </c>
      <c r="X13">
        <v>5293</v>
      </c>
      <c r="Y13" s="7">
        <f>X19*AD13/100</f>
        <v>4275.0600000000004</v>
      </c>
      <c r="Z13">
        <v>682</v>
      </c>
      <c r="AA13" s="8">
        <f>Z19*AD13/100</f>
        <v>1521.03</v>
      </c>
      <c r="AB13">
        <v>3089</v>
      </c>
      <c r="AC13" s="9">
        <f>AB19*AD13/100</f>
        <v>1655.92</v>
      </c>
      <c r="AD13">
        <v>1</v>
      </c>
      <c r="AE13">
        <v>464</v>
      </c>
      <c r="AF13" s="7">
        <f>AE19*AK13/101</f>
        <v>5033.3366336633662</v>
      </c>
      <c r="AG13">
        <v>581</v>
      </c>
      <c r="AH13" s="8">
        <f>AG19*AK13/101</f>
        <v>1348.6039603960396</v>
      </c>
      <c r="AI13">
        <v>3550</v>
      </c>
      <c r="AJ13" s="9">
        <f>AI19*AK13/101</f>
        <v>1781.2376237623762</v>
      </c>
      <c r="AK13">
        <v>1</v>
      </c>
      <c r="AL13">
        <v>751</v>
      </c>
      <c r="AM13" s="7">
        <f>AL19*AR13/100</f>
        <v>5418.22</v>
      </c>
      <c r="AN13">
        <v>428</v>
      </c>
      <c r="AO13" s="8">
        <f>AN19*AR13/100</f>
        <v>1385.79</v>
      </c>
      <c r="AP13">
        <v>4299</v>
      </c>
      <c r="AQ13" s="9">
        <f>AP19*AR13/100</f>
        <v>2093.39</v>
      </c>
      <c r="AR13">
        <v>1</v>
      </c>
      <c r="AS13">
        <v>102</v>
      </c>
      <c r="AT13" s="7">
        <f>AS19*AY13/101</f>
        <v>5448.0693069306926</v>
      </c>
      <c r="AU13">
        <v>481</v>
      </c>
      <c r="AV13" s="8">
        <f>AU19*AY13/101</f>
        <v>1919.0099009900989</v>
      </c>
      <c r="AW13">
        <v>3700</v>
      </c>
      <c r="AX13" s="9">
        <f>AW19*AY13/101</f>
        <v>2085.3168316831684</v>
      </c>
      <c r="AY13">
        <v>1</v>
      </c>
      <c r="AZ13">
        <v>1532</v>
      </c>
      <c r="BA13" s="7">
        <f>AZ19*BF13/100</f>
        <v>5428.25</v>
      </c>
      <c r="BB13">
        <v>594</v>
      </c>
      <c r="BC13" s="8">
        <f>BB19*BF13/100</f>
        <v>1230.1300000000001</v>
      </c>
      <c r="BD13">
        <v>3190</v>
      </c>
      <c r="BE13" s="9">
        <f>BD19*BF13/100</f>
        <v>1760.68</v>
      </c>
      <c r="BF13">
        <v>1</v>
      </c>
    </row>
    <row r="14" spans="1:58" x14ac:dyDescent="0.3">
      <c r="A14" t="s">
        <v>13</v>
      </c>
      <c r="B14" s="2" t="s">
        <v>215</v>
      </c>
      <c r="C14">
        <v>1773</v>
      </c>
      <c r="D14" s="7">
        <f>C19*I14/100</f>
        <v>60715.62</v>
      </c>
      <c r="E14">
        <v>4999</v>
      </c>
      <c r="F14" s="8">
        <f>E19*I14/100</f>
        <v>19000.38</v>
      </c>
      <c r="G14">
        <v>9944</v>
      </c>
      <c r="H14" s="9">
        <f>G19*I14/100</f>
        <v>18865.28</v>
      </c>
      <c r="I14">
        <v>14</v>
      </c>
      <c r="J14">
        <v>0</v>
      </c>
      <c r="K14" s="7">
        <f>J19*P14/100</f>
        <v>0</v>
      </c>
      <c r="L14">
        <v>0</v>
      </c>
      <c r="M14" s="8">
        <f>L19*P14/100</f>
        <v>0</v>
      </c>
      <c r="N14">
        <v>0</v>
      </c>
      <c r="O14" s="9">
        <f>N19*P14/100</f>
        <v>0</v>
      </c>
      <c r="P14">
        <v>0</v>
      </c>
      <c r="Q14">
        <v>581</v>
      </c>
      <c r="R14" s="7">
        <f>Q19*W14/100</f>
        <v>21137.88</v>
      </c>
      <c r="S14">
        <v>1154</v>
      </c>
      <c r="T14" s="8">
        <f>S19*W14/100</f>
        <v>6556.68</v>
      </c>
      <c r="U14">
        <v>3222</v>
      </c>
      <c r="V14" s="9">
        <f>U19*W14/100</f>
        <v>6958.08</v>
      </c>
      <c r="W14">
        <v>4</v>
      </c>
      <c r="X14">
        <v>13802</v>
      </c>
      <c r="Y14" s="7">
        <f>X19*AD14/100</f>
        <v>55575.78</v>
      </c>
      <c r="Z14">
        <v>5694</v>
      </c>
      <c r="AA14" s="8">
        <f>Z19*AD14/100</f>
        <v>19773.39</v>
      </c>
      <c r="AB14">
        <v>10342</v>
      </c>
      <c r="AC14" s="9">
        <f>AB19*AD14/100</f>
        <v>21526.959999999999</v>
      </c>
      <c r="AD14">
        <v>13</v>
      </c>
      <c r="AE14">
        <v>3583</v>
      </c>
      <c r="AF14" s="7">
        <f>AE19*AK14/101</f>
        <v>70466.712871287134</v>
      </c>
      <c r="AG14">
        <v>4669</v>
      </c>
      <c r="AH14" s="8">
        <f>AG19*AK14/101</f>
        <v>18880.455445544554</v>
      </c>
      <c r="AI14">
        <v>11739</v>
      </c>
      <c r="AJ14" s="9">
        <f>AI19*AK14/101</f>
        <v>24937.326732673268</v>
      </c>
      <c r="AK14">
        <v>14</v>
      </c>
      <c r="AL14">
        <v>272</v>
      </c>
      <c r="AM14" s="7">
        <f>AL19*AR14/100</f>
        <v>5418.22</v>
      </c>
      <c r="AN14">
        <v>287</v>
      </c>
      <c r="AO14" s="8">
        <f>AN19*AR14/100</f>
        <v>1385.79</v>
      </c>
      <c r="AP14">
        <v>1002</v>
      </c>
      <c r="AQ14" s="9">
        <f>AP19*AR14/100</f>
        <v>2093.39</v>
      </c>
      <c r="AR14">
        <v>1</v>
      </c>
      <c r="AS14">
        <v>34</v>
      </c>
      <c r="AT14" s="7">
        <f>AS19*AY14/101</f>
        <v>5448.0693069306926</v>
      </c>
      <c r="AU14">
        <v>320</v>
      </c>
      <c r="AV14" s="8">
        <f>AU19*AY14/101</f>
        <v>1919.0099009900989</v>
      </c>
      <c r="AW14">
        <v>909</v>
      </c>
      <c r="AX14" s="9">
        <f>AW19*AY14/101</f>
        <v>2085.3168316831684</v>
      </c>
      <c r="AY14">
        <v>1</v>
      </c>
      <c r="AZ14">
        <v>389</v>
      </c>
      <c r="BA14" s="7">
        <f>AZ19*BF14/100</f>
        <v>27141.25</v>
      </c>
      <c r="BB14">
        <v>1663</v>
      </c>
      <c r="BC14" s="8">
        <f>BB19*BF14/100</f>
        <v>6150.65</v>
      </c>
      <c r="BD14">
        <v>4220</v>
      </c>
      <c r="BE14" s="9">
        <f>BD19*BF14/100</f>
        <v>8803.4</v>
      </c>
      <c r="BF14">
        <v>5</v>
      </c>
    </row>
    <row r="15" spans="1:58" x14ac:dyDescent="0.3">
      <c r="A15" t="s">
        <v>36</v>
      </c>
      <c r="B15" t="s">
        <v>224</v>
      </c>
      <c r="C15">
        <v>85</v>
      </c>
      <c r="D15" s="7">
        <f>C19*I15/100</f>
        <v>4336.83</v>
      </c>
      <c r="E15">
        <v>121</v>
      </c>
      <c r="F15" s="8">
        <f>E19*I15/100</f>
        <v>1357.17</v>
      </c>
      <c r="G15">
        <v>1008</v>
      </c>
      <c r="H15" s="9">
        <f>G19*I15/100</f>
        <v>1347.52</v>
      </c>
      <c r="I15">
        <v>1</v>
      </c>
      <c r="J15">
        <v>416</v>
      </c>
      <c r="K15" s="7">
        <f>J19*P15/100</f>
        <v>6786.9</v>
      </c>
      <c r="L15">
        <v>102</v>
      </c>
      <c r="M15" s="8">
        <f>L19*P15/100</f>
        <v>1482.8</v>
      </c>
      <c r="N15">
        <v>732</v>
      </c>
      <c r="O15" s="9">
        <f>N19*P15/100</f>
        <v>1135.8499999999999</v>
      </c>
      <c r="P15">
        <v>1</v>
      </c>
      <c r="Q15">
        <v>354</v>
      </c>
      <c r="R15" s="7">
        <f>Q19*W15/100</f>
        <v>5284.47</v>
      </c>
      <c r="S15">
        <v>103</v>
      </c>
      <c r="T15" s="8">
        <f>S19*W15/100</f>
        <v>1639.17</v>
      </c>
      <c r="U15">
        <v>1160</v>
      </c>
      <c r="V15" s="9">
        <f>U19*W15/100</f>
        <v>1739.52</v>
      </c>
      <c r="W15">
        <v>1</v>
      </c>
      <c r="X15">
        <v>8737</v>
      </c>
      <c r="Y15" s="7">
        <f>X19*AD15/100</f>
        <v>4275.0600000000004</v>
      </c>
      <c r="Z15">
        <v>187</v>
      </c>
      <c r="AA15" s="8">
        <f>Z19*AD15/100</f>
        <v>1521.03</v>
      </c>
      <c r="AB15">
        <v>1010</v>
      </c>
      <c r="AC15" s="9">
        <f>AB19*AD15/100</f>
        <v>1655.92</v>
      </c>
      <c r="AD15">
        <v>1</v>
      </c>
      <c r="AE15">
        <v>760</v>
      </c>
      <c r="AF15" s="7">
        <f>AE19*AK15/101</f>
        <v>5033.3366336633662</v>
      </c>
      <c r="AG15">
        <v>114</v>
      </c>
      <c r="AH15" s="8">
        <f>AG19*AK15/101</f>
        <v>1348.6039603960396</v>
      </c>
      <c r="AI15">
        <v>1178</v>
      </c>
      <c r="AJ15" s="9">
        <f>AI19*AK15/101</f>
        <v>1781.2376237623762</v>
      </c>
      <c r="AK15">
        <v>1</v>
      </c>
      <c r="AL15">
        <v>173</v>
      </c>
      <c r="AM15" s="7">
        <f>AL19*AR15/100</f>
        <v>5418.22</v>
      </c>
      <c r="AN15">
        <v>108</v>
      </c>
      <c r="AO15" s="8">
        <f>AN19*AR15/100</f>
        <v>1385.79</v>
      </c>
      <c r="AP15">
        <v>1243</v>
      </c>
      <c r="AQ15" s="9">
        <f>AP19*AR15/100</f>
        <v>2093.39</v>
      </c>
      <c r="AR15">
        <v>1</v>
      </c>
      <c r="AS15">
        <v>434</v>
      </c>
      <c r="AT15" s="7">
        <f>AS19*AY15/101</f>
        <v>5448.0693069306926</v>
      </c>
      <c r="AU15">
        <v>91</v>
      </c>
      <c r="AV15" s="8">
        <f>AU19*AY15/101</f>
        <v>1919.0099009900989</v>
      </c>
      <c r="AW15">
        <v>1227</v>
      </c>
      <c r="AX15" s="9">
        <f>AW19*AY15/101</f>
        <v>2085.3168316831684</v>
      </c>
      <c r="AY15">
        <v>1</v>
      </c>
      <c r="AZ15">
        <v>5775</v>
      </c>
      <c r="BA15" s="7">
        <f>AZ19*BF15/100</f>
        <v>5428.25</v>
      </c>
      <c r="BB15">
        <v>156</v>
      </c>
      <c r="BC15" s="8">
        <f>BB19*BF15/100</f>
        <v>1230.1300000000001</v>
      </c>
      <c r="BD15">
        <v>1008</v>
      </c>
      <c r="BE15" s="9">
        <f>BD19*BF15/100</f>
        <v>1760.68</v>
      </c>
      <c r="BF15">
        <v>1</v>
      </c>
    </row>
    <row r="16" spans="1:58" x14ac:dyDescent="0.3">
      <c r="A16" t="s">
        <v>28</v>
      </c>
      <c r="B16" s="2" t="s">
        <v>213</v>
      </c>
      <c r="C16">
        <v>12181</v>
      </c>
      <c r="D16" s="7">
        <f>C19*I16/100</f>
        <v>4336.83</v>
      </c>
      <c r="E16">
        <v>10751</v>
      </c>
      <c r="F16" s="8">
        <f>E19*I16/100</f>
        <v>1357.17</v>
      </c>
      <c r="G16">
        <v>3664</v>
      </c>
      <c r="H16" s="9">
        <f>G19*I16/100</f>
        <v>1347.52</v>
      </c>
      <c r="I16">
        <v>1</v>
      </c>
      <c r="J16">
        <v>7663</v>
      </c>
      <c r="K16" s="7">
        <f>J19*P16/100</f>
        <v>6786.9</v>
      </c>
      <c r="L16">
        <v>9032</v>
      </c>
      <c r="M16" s="8">
        <f>L19*P16/100</f>
        <v>1482.8</v>
      </c>
      <c r="N16">
        <v>2880</v>
      </c>
      <c r="O16" s="9">
        <f>N19*P16/100</f>
        <v>1135.8499999999999</v>
      </c>
      <c r="P16">
        <v>1</v>
      </c>
      <c r="Q16">
        <v>3018</v>
      </c>
      <c r="R16" s="7">
        <f>Q19*W16/100</f>
        <v>5284.47</v>
      </c>
      <c r="S16">
        <v>8164</v>
      </c>
      <c r="T16" s="8">
        <f>S19*W16/100</f>
        <v>1639.17</v>
      </c>
      <c r="U16">
        <v>4121</v>
      </c>
      <c r="V16" s="9">
        <f>U19*W16/100</f>
        <v>1739.52</v>
      </c>
      <c r="W16">
        <v>1</v>
      </c>
      <c r="X16">
        <v>23472</v>
      </c>
      <c r="Y16" s="7">
        <f>X19*AD16/100</f>
        <v>4275.0600000000004</v>
      </c>
      <c r="Z16">
        <v>13181</v>
      </c>
      <c r="AA16" s="8">
        <f>Z19*AD16/100</f>
        <v>1521.03</v>
      </c>
      <c r="AB16">
        <v>4288</v>
      </c>
      <c r="AC16" s="9">
        <f>AB19*AD16/100</f>
        <v>1655.92</v>
      </c>
      <c r="AD16">
        <v>1</v>
      </c>
      <c r="AE16">
        <v>12285</v>
      </c>
      <c r="AF16" s="7">
        <f>AE19*AK16/101</f>
        <v>5033.3366336633662</v>
      </c>
      <c r="AG16">
        <v>10523</v>
      </c>
      <c r="AH16" s="8">
        <f>AG19*AK16/101</f>
        <v>1348.6039603960396</v>
      </c>
      <c r="AI16">
        <v>5696</v>
      </c>
      <c r="AJ16" s="9">
        <f>AI19*AK16/101</f>
        <v>1781.2376237623762</v>
      </c>
      <c r="AK16">
        <v>1</v>
      </c>
      <c r="AL16">
        <v>24961</v>
      </c>
      <c r="AM16" s="7">
        <f>AL19*AR16/100</f>
        <v>5418.22</v>
      </c>
      <c r="AN16">
        <v>8444</v>
      </c>
      <c r="AO16" s="8">
        <f>AN19*AR16/100</f>
        <v>1385.79</v>
      </c>
      <c r="AP16">
        <v>5550</v>
      </c>
      <c r="AQ16" s="9">
        <f>AP19*AR16/100</f>
        <v>2093.39</v>
      </c>
      <c r="AR16">
        <v>1</v>
      </c>
      <c r="AS16">
        <v>19948</v>
      </c>
      <c r="AT16" s="7">
        <f>AS19*AY16/101</f>
        <v>5448.0693069306926</v>
      </c>
      <c r="AU16">
        <v>9265</v>
      </c>
      <c r="AV16" s="8">
        <f>AU19*AY16/101</f>
        <v>1919.0099009900989</v>
      </c>
      <c r="AW16">
        <v>4810</v>
      </c>
      <c r="AX16" s="9">
        <f>AW19*AY16/101</f>
        <v>2085.3168316831684</v>
      </c>
      <c r="AY16">
        <v>1</v>
      </c>
      <c r="AZ16">
        <v>31879</v>
      </c>
      <c r="BA16" s="7">
        <f>AZ19*BF16/100</f>
        <v>5428.25</v>
      </c>
      <c r="BB16">
        <v>10452</v>
      </c>
      <c r="BC16" s="8">
        <f>BB19*BF16/100</f>
        <v>1230.1300000000001</v>
      </c>
      <c r="BD16">
        <v>4272</v>
      </c>
      <c r="BE16" s="9">
        <f>BD19*BF16/100</f>
        <v>1760.68</v>
      </c>
      <c r="BF16">
        <v>1</v>
      </c>
    </row>
    <row r="17" spans="1:58" x14ac:dyDescent="0.3">
      <c r="A17" t="s">
        <v>33</v>
      </c>
      <c r="B17" s="2" t="s">
        <v>222</v>
      </c>
      <c r="C17">
        <v>1166</v>
      </c>
      <c r="D17" s="7">
        <f>C19*I17/100</f>
        <v>4336.83</v>
      </c>
      <c r="E17">
        <v>693</v>
      </c>
      <c r="F17" s="8">
        <f>E19*I17/100</f>
        <v>1357.17</v>
      </c>
      <c r="G17">
        <v>1648</v>
      </c>
      <c r="H17" s="9">
        <f>G19*I17/100</f>
        <v>1347.52</v>
      </c>
      <c r="I17">
        <v>1</v>
      </c>
      <c r="J17">
        <v>1240</v>
      </c>
      <c r="K17" s="7">
        <f>J19*P17/100</f>
        <v>6786.9</v>
      </c>
      <c r="L17">
        <v>604</v>
      </c>
      <c r="M17" s="8">
        <f>L19*P17/100</f>
        <v>1482.8</v>
      </c>
      <c r="N17">
        <v>1279</v>
      </c>
      <c r="O17" s="9">
        <f>N19*P17/100</f>
        <v>1135.8499999999999</v>
      </c>
      <c r="P17">
        <v>1</v>
      </c>
      <c r="Q17">
        <v>12246</v>
      </c>
      <c r="R17" s="7">
        <f>Q19*W17/100</f>
        <v>5284.47</v>
      </c>
      <c r="S17">
        <v>502</v>
      </c>
      <c r="T17" s="8">
        <f>S19*W17/100</f>
        <v>1639.17</v>
      </c>
      <c r="U17">
        <v>1885</v>
      </c>
      <c r="V17" s="9">
        <f>U19*W17/100</f>
        <v>1739.52</v>
      </c>
      <c r="W17">
        <v>1</v>
      </c>
      <c r="X17">
        <v>19667</v>
      </c>
      <c r="Y17" s="7">
        <f>X19*AD17/100</f>
        <v>4275.0600000000004</v>
      </c>
      <c r="Z17">
        <v>817</v>
      </c>
      <c r="AA17" s="8">
        <f>Z19*AD17/100</f>
        <v>1521.03</v>
      </c>
      <c r="AB17">
        <v>1900</v>
      </c>
      <c r="AC17" s="9">
        <f>AB19*AD17/100</f>
        <v>1655.92</v>
      </c>
      <c r="AD17">
        <v>1</v>
      </c>
      <c r="AE17">
        <v>6305</v>
      </c>
      <c r="AF17" s="7">
        <f>AE19*AK17/101</f>
        <v>5033.3366336633662</v>
      </c>
      <c r="AG17">
        <v>522</v>
      </c>
      <c r="AH17" s="8">
        <f>AG19*AK17/101</f>
        <v>1348.6039603960396</v>
      </c>
      <c r="AI17">
        <v>1942</v>
      </c>
      <c r="AJ17" s="9">
        <f>AI19*AK17/101</f>
        <v>1781.2376237623762</v>
      </c>
      <c r="AK17">
        <v>1</v>
      </c>
      <c r="AL17">
        <v>4319</v>
      </c>
      <c r="AM17" s="7">
        <f>AL19*AR17/100</f>
        <v>5418.22</v>
      </c>
      <c r="AN17">
        <v>396</v>
      </c>
      <c r="AO17" s="8">
        <f>AN19*AR17/100</f>
        <v>1385.79</v>
      </c>
      <c r="AP17">
        <v>2446</v>
      </c>
      <c r="AQ17" s="9">
        <f>AP19*AR17/100</f>
        <v>2093.39</v>
      </c>
      <c r="AR17">
        <v>1</v>
      </c>
      <c r="AS17">
        <v>1075</v>
      </c>
      <c r="AT17" s="7">
        <f>AS19*AY17/101</f>
        <v>5448.0693069306926</v>
      </c>
      <c r="AU17">
        <v>397</v>
      </c>
      <c r="AV17" s="8">
        <f>AU19*AY17/101</f>
        <v>1919.0099009900989</v>
      </c>
      <c r="AW17">
        <v>2199</v>
      </c>
      <c r="AX17" s="9">
        <f>AW19*AY17/101</f>
        <v>2085.3168316831684</v>
      </c>
      <c r="AY17">
        <v>1</v>
      </c>
      <c r="AZ17">
        <v>5816</v>
      </c>
      <c r="BA17" s="7">
        <f>AZ19*BF17/100</f>
        <v>5428.25</v>
      </c>
      <c r="BB17">
        <v>576</v>
      </c>
      <c r="BC17" s="8">
        <f>BB19*BF17/100</f>
        <v>1230.1300000000001</v>
      </c>
      <c r="BD17">
        <v>1690</v>
      </c>
      <c r="BE17" s="9">
        <f>BD19*BF17/100</f>
        <v>1760.68</v>
      </c>
      <c r="BF17">
        <v>1</v>
      </c>
    </row>
    <row r="18" spans="1:58" x14ac:dyDescent="0.3">
      <c r="A18" t="s">
        <v>27</v>
      </c>
      <c r="B18" s="2" t="s">
        <v>219</v>
      </c>
      <c r="C18">
        <v>57</v>
      </c>
      <c r="D18" s="7">
        <f>C19*I18/100</f>
        <v>4336.83</v>
      </c>
      <c r="E18">
        <v>1050</v>
      </c>
      <c r="F18" s="8">
        <f>E19*I18/100</f>
        <v>1357.17</v>
      </c>
      <c r="G18">
        <v>1413</v>
      </c>
      <c r="H18" s="9">
        <f>G19*I18/100</f>
        <v>1347.52</v>
      </c>
      <c r="I18">
        <v>1</v>
      </c>
      <c r="J18">
        <v>375</v>
      </c>
      <c r="K18" s="7">
        <f>J19*P18/100</f>
        <v>6786.9</v>
      </c>
      <c r="L18">
        <v>897</v>
      </c>
      <c r="M18" s="8">
        <f>L19*P18/100</f>
        <v>1482.8</v>
      </c>
      <c r="N18">
        <v>1074</v>
      </c>
      <c r="O18" s="9">
        <f>N19*P18/100</f>
        <v>1135.8499999999999</v>
      </c>
      <c r="P18">
        <v>1</v>
      </c>
      <c r="Q18">
        <v>170</v>
      </c>
      <c r="R18" s="7">
        <f>Q19*W18/100</f>
        <v>5284.47</v>
      </c>
      <c r="S18">
        <v>767</v>
      </c>
      <c r="T18" s="8">
        <f>S19*W18/100</f>
        <v>1639.17</v>
      </c>
      <c r="U18">
        <v>1902</v>
      </c>
      <c r="V18" s="9">
        <f>U19*W18/100</f>
        <v>1739.52</v>
      </c>
      <c r="W18">
        <v>1</v>
      </c>
      <c r="X18">
        <v>597</v>
      </c>
      <c r="Y18" s="7">
        <f>X19*AD18/100</f>
        <v>4275.0600000000004</v>
      </c>
      <c r="Z18">
        <v>1290</v>
      </c>
      <c r="AA18" s="8">
        <f>Z19*AD18/100</f>
        <v>1521.03</v>
      </c>
      <c r="AB18">
        <v>1691</v>
      </c>
      <c r="AC18" s="9">
        <f>AB19*AD18/100</f>
        <v>1655.92</v>
      </c>
      <c r="AD18">
        <v>1</v>
      </c>
      <c r="AE18">
        <v>485</v>
      </c>
      <c r="AF18" s="7">
        <f>AE19*AK18/101</f>
        <v>5033.3366336633662</v>
      </c>
      <c r="AG18">
        <v>1017</v>
      </c>
      <c r="AH18" s="8">
        <f>AG19*AK18/101</f>
        <v>1348.6039603960396</v>
      </c>
      <c r="AI18">
        <v>1828</v>
      </c>
      <c r="AJ18" s="9">
        <f>AI19*AK18/101</f>
        <v>1781.2376237623762</v>
      </c>
      <c r="AK18">
        <v>1</v>
      </c>
      <c r="AL18">
        <v>913</v>
      </c>
      <c r="AM18" s="7">
        <f>AL19*AR18/100</f>
        <v>5418.22</v>
      </c>
      <c r="AN18">
        <v>1120</v>
      </c>
      <c r="AO18" s="8">
        <f>AN19*AR18/100</f>
        <v>1385.79</v>
      </c>
      <c r="AP18">
        <v>2157</v>
      </c>
      <c r="AQ18" s="9">
        <f>AP19*AR18/100</f>
        <v>2093.39</v>
      </c>
      <c r="AR18">
        <v>1</v>
      </c>
      <c r="AS18">
        <v>40</v>
      </c>
      <c r="AT18" s="7">
        <f>AS19*AY18/101</f>
        <v>5448.0693069306926</v>
      </c>
      <c r="AU18">
        <v>935</v>
      </c>
      <c r="AV18" s="8">
        <f>AU19*AY18/101</f>
        <v>1919.0099009900989</v>
      </c>
      <c r="AW18">
        <v>1739</v>
      </c>
      <c r="AX18" s="9">
        <f>AW19*AY18/101</f>
        <v>2085.3168316831684</v>
      </c>
      <c r="AY18">
        <v>1</v>
      </c>
      <c r="AZ18">
        <v>361</v>
      </c>
      <c r="BA18" s="7">
        <f>AZ19*BF18/100</f>
        <v>5428.25</v>
      </c>
      <c r="BB18">
        <v>1001</v>
      </c>
      <c r="BC18" s="8">
        <f>BB19*BF18/100</f>
        <v>1230.1300000000001</v>
      </c>
      <c r="BD18">
        <v>1587</v>
      </c>
      <c r="BE18" s="9">
        <f>BD19*BF18/100</f>
        <v>1760.68</v>
      </c>
      <c r="BF18">
        <v>1</v>
      </c>
    </row>
    <row r="19" spans="1:58" x14ac:dyDescent="0.3">
      <c r="C19">
        <f>SUM(C3:C18)</f>
        <v>433683</v>
      </c>
      <c r="E19">
        <f>SUM(E3:E18)</f>
        <v>135717</v>
      </c>
      <c r="G19">
        <f>SUM(G3:G18)</f>
        <v>134752</v>
      </c>
      <c r="J19">
        <f>SUM(J3:J18)</f>
        <v>678690</v>
      </c>
      <c r="L19">
        <f>SUM(L3:L18)</f>
        <v>148280</v>
      </c>
      <c r="N19">
        <f>SUM(N3:N18)</f>
        <v>113585</v>
      </c>
      <c r="Q19">
        <f>SUM(Q3:Q18)</f>
        <v>528447</v>
      </c>
      <c r="S19">
        <f>SUM(S3:S18)</f>
        <v>163917</v>
      </c>
      <c r="U19">
        <f>SUM(U3:U18)</f>
        <v>173952</v>
      </c>
      <c r="X19">
        <f>SUM(X3:X18)</f>
        <v>427506</v>
      </c>
      <c r="Z19">
        <f>SUM(Z3:Z18)</f>
        <v>152103</v>
      </c>
      <c r="AB19">
        <f>SUM(AB3:AB18)</f>
        <v>165592</v>
      </c>
      <c r="AE19">
        <f>SUM(AE3:AE18)</f>
        <v>508367</v>
      </c>
      <c r="AG19">
        <f>SUM(AG3:AG18)</f>
        <v>136209</v>
      </c>
      <c r="AI19">
        <f>SUM(AI3:AI18)</f>
        <v>179905</v>
      </c>
      <c r="AL19">
        <f>SUM(AL3:AL18)</f>
        <v>541822</v>
      </c>
      <c r="AN19">
        <f>SUM(AN3:AN18)</f>
        <v>138579</v>
      </c>
      <c r="AP19">
        <f>SUM(AP3:AP18)</f>
        <v>209339</v>
      </c>
      <c r="AS19">
        <f>SUM(AS3:AS18)</f>
        <v>550255</v>
      </c>
      <c r="AU19">
        <f>SUM(AU3:AU18)</f>
        <v>193820</v>
      </c>
      <c r="AW19">
        <f>SUM(AW3:AW18)</f>
        <v>210617</v>
      </c>
      <c r="AZ19">
        <f>SUM(AZ3:AZ18)</f>
        <v>542825</v>
      </c>
      <c r="BB19">
        <f>SUM(BB3:BB18)</f>
        <v>123013</v>
      </c>
      <c r="BD19">
        <f>SUM(BD3:BD18)</f>
        <v>176068</v>
      </c>
    </row>
    <row r="22" spans="1:58" x14ac:dyDescent="0.3">
      <c r="C22" t="s">
        <v>235</v>
      </c>
    </row>
    <row r="23" spans="1:58" x14ac:dyDescent="0.3">
      <c r="C23" s="1" t="s">
        <v>251</v>
      </c>
      <c r="D23" s="1" t="s">
        <v>252</v>
      </c>
      <c r="E23" s="1" t="s">
        <v>253</v>
      </c>
    </row>
    <row r="24" spans="1:58" x14ac:dyDescent="0.3">
      <c r="B24" s="2" t="s">
        <v>210</v>
      </c>
      <c r="C24">
        <f>(C3-D3)*100/C19</f>
        <v>62.782532402699665</v>
      </c>
      <c r="D24">
        <f>(E3-F3)*100/E19</f>
        <v>8.4100223258692726</v>
      </c>
      <c r="E24">
        <f>(G3-H3)*100/G19</f>
        <v>0.33430301591071004</v>
      </c>
    </row>
    <row r="25" spans="1:58" x14ac:dyDescent="0.3">
      <c r="B25" s="2" t="s">
        <v>220</v>
      </c>
      <c r="C25">
        <f>(C4-D4)*100/C19</f>
        <v>12.700912878761676</v>
      </c>
      <c r="D25">
        <f>(E4-F4)*100/E19</f>
        <v>10.306962281806996</v>
      </c>
      <c r="E25">
        <f>(G4-H4)*100/G19</f>
        <v>0.63657682260745607</v>
      </c>
    </row>
    <row r="26" spans="1:58" x14ac:dyDescent="0.3">
      <c r="B26" s="2" t="s">
        <v>212</v>
      </c>
      <c r="C26">
        <f>(C5-D5)*100/C19</f>
        <v>-34.786901953731181</v>
      </c>
      <c r="D26">
        <f>(E5-F5)*100/E19</f>
        <v>-6.1960697628152719</v>
      </c>
      <c r="E26">
        <f>(G5-H5)*100/G19</f>
        <v>5.317383044407503</v>
      </c>
    </row>
    <row r="27" spans="1:58" x14ac:dyDescent="0.3">
      <c r="B27" s="2" t="s">
        <v>218</v>
      </c>
      <c r="C27">
        <f>(C6-D6)*100/C19</f>
        <v>1.2788534482559841</v>
      </c>
      <c r="D27">
        <f>(E6-F6)*100/E19</f>
        <v>-0.13054370491537542</v>
      </c>
      <c r="E27">
        <f>(G6-H6)*100/G19</f>
        <v>0.39663975302778437</v>
      </c>
    </row>
    <row r="28" spans="1:58" x14ac:dyDescent="0.3">
      <c r="B28" s="5" t="s">
        <v>226</v>
      </c>
      <c r="C28">
        <f>(C7-D7)*100/C19</f>
        <v>0</v>
      </c>
      <c r="D28">
        <f>(E7-F7)*100/E19</f>
        <v>0</v>
      </c>
      <c r="E28">
        <f>(G7-H7)*100/G19</f>
        <v>0</v>
      </c>
    </row>
    <row r="29" spans="1:58" x14ac:dyDescent="0.3">
      <c r="B29" s="5" t="s">
        <v>217</v>
      </c>
      <c r="C29">
        <f>(C8-D8)*100/C19</f>
        <v>-19.385991611384352</v>
      </c>
      <c r="D29">
        <f>(E8-F8)*100/E19</f>
        <v>-7.9704458542408103</v>
      </c>
      <c r="E29">
        <f>(G8-H8)*100/G19</f>
        <v>-3.1301947280930897</v>
      </c>
    </row>
    <row r="30" spans="1:58" x14ac:dyDescent="0.3">
      <c r="B30" s="2" t="s">
        <v>216</v>
      </c>
      <c r="C30">
        <f>(C9-D9)*100/C19</f>
        <v>-0.96310669313761432</v>
      </c>
      <c r="D30">
        <f>(E9-F9)*100/E19</f>
        <v>4.3265250484463991</v>
      </c>
      <c r="E30">
        <f>(G9-H9)*100/G19</f>
        <v>-0.10724887200189977</v>
      </c>
    </row>
    <row r="31" spans="1:58" x14ac:dyDescent="0.3">
      <c r="B31" s="2" t="s">
        <v>225</v>
      </c>
      <c r="C31">
        <f>(C10-D10)*100/C19</f>
        <v>-0.89623757444954033</v>
      </c>
      <c r="D31">
        <f>(E10-F10)*100/E19</f>
        <v>-0.97200055998880019</v>
      </c>
      <c r="E31">
        <f>(G10-H10)*100/G19</f>
        <v>-0.4159641415340774</v>
      </c>
    </row>
    <row r="32" spans="1:58" x14ac:dyDescent="0.3">
      <c r="B32" s="2" t="s">
        <v>221</v>
      </c>
      <c r="C32">
        <f>(C11-D11)*100/C19</f>
        <v>-0.93774254466972418</v>
      </c>
      <c r="D32">
        <f>(E11-F11)*100/E19</f>
        <v>-0.17549017440703824</v>
      </c>
      <c r="E32">
        <f>(G11-H11)*100/G19</f>
        <v>0.21630847779624793</v>
      </c>
    </row>
    <row r="33" spans="2:5" x14ac:dyDescent="0.3">
      <c r="B33" s="2" t="s">
        <v>211</v>
      </c>
      <c r="C33">
        <f>(C12-D12)*100/C19</f>
        <v>-4.4535178921009129</v>
      </c>
      <c r="D33">
        <f>(E12-F12)*100/E19</f>
        <v>-2.060058798824024</v>
      </c>
      <c r="E33">
        <f>(G12-H12)*100/G19</f>
        <v>0.51160650676798836</v>
      </c>
    </row>
    <row r="34" spans="2:5" x14ac:dyDescent="0.3">
      <c r="B34" s="2" t="s">
        <v>214</v>
      </c>
      <c r="C34">
        <f>(C13-D13)*100/C19</f>
        <v>-0.85796076857981518</v>
      </c>
      <c r="D34">
        <f>(E13-F13)*100/E19</f>
        <v>-0.51737807349116172</v>
      </c>
      <c r="E34">
        <f>(G13-H13)*100/G19</f>
        <v>1.1224174780337213</v>
      </c>
    </row>
    <row r="35" spans="2:5" x14ac:dyDescent="0.3">
      <c r="B35" s="2" t="s">
        <v>215</v>
      </c>
      <c r="C35">
        <f>(C14-D14)*100/C19</f>
        <v>-13.591176043331188</v>
      </c>
      <c r="D35">
        <f>(E14-F14)*100/E19</f>
        <v>-10.316599983789798</v>
      </c>
      <c r="E35">
        <f>(G14-H14)*100/G19</f>
        <v>-6.6205176917596757</v>
      </c>
    </row>
    <row r="36" spans="2:5" x14ac:dyDescent="0.3">
      <c r="B36" t="s">
        <v>224</v>
      </c>
      <c r="C36">
        <f>(C15-D15)*100/C19</f>
        <v>-0.98040043072935756</v>
      </c>
      <c r="D36">
        <f>(E15-F15)*100/E19</f>
        <v>-0.91084388838539021</v>
      </c>
      <c r="E36">
        <f>(G15-H15)*100/G19</f>
        <v>-0.25195915459510804</v>
      </c>
    </row>
    <row r="37" spans="2:5" x14ac:dyDescent="0.3">
      <c r="B37" s="2" t="s">
        <v>213</v>
      </c>
      <c r="C37">
        <f>(C16-D16)*100/C19</f>
        <v>1.8087335680669983</v>
      </c>
      <c r="D37">
        <f>(E16-F16)*100/E19</f>
        <v>6.9216310410633897</v>
      </c>
      <c r="E37">
        <f>(G16-H16)*100/G19</f>
        <v>1.7190691047257183</v>
      </c>
    </row>
    <row r="38" spans="2:5" x14ac:dyDescent="0.3">
      <c r="B38" s="2" t="s">
        <v>222</v>
      </c>
      <c r="C38">
        <f>(C17-D17)*100/C19</f>
        <v>-0.73114002624036456</v>
      </c>
      <c r="D38">
        <f>(E17-F17)*100/E19</f>
        <v>-0.48937863347996197</v>
      </c>
      <c r="E38">
        <f>(G17-H17)*100/G19</f>
        <v>0.22298741391593446</v>
      </c>
    </row>
    <row r="39" spans="2:5" x14ac:dyDescent="0.3">
      <c r="B39" s="2" t="s">
        <v>219</v>
      </c>
      <c r="C39">
        <f>(C18-D18)*100/C19</f>
        <v>-0.98685675943027507</v>
      </c>
      <c r="D39">
        <f>(E18-F18)*100/E19</f>
        <v>-0.22633126284842731</v>
      </c>
      <c r="E39">
        <f>(G18-H18)*100/G19</f>
        <v>4.8592970790786047E-2</v>
      </c>
    </row>
    <row r="41" spans="2:5" x14ac:dyDescent="0.3">
      <c r="C41" s="1" t="s">
        <v>251</v>
      </c>
      <c r="D41" s="1" t="s">
        <v>252</v>
      </c>
      <c r="E41" s="1" t="s">
        <v>253</v>
      </c>
    </row>
    <row r="42" spans="2:5" x14ac:dyDescent="0.3">
      <c r="B42" s="2" t="s">
        <v>210</v>
      </c>
      <c r="C42">
        <f>(J3-K3)*100/J19</f>
        <v>1.7791775331889375</v>
      </c>
      <c r="D42">
        <f>(L3-M3)*100/L19</f>
        <v>6.501348799568385</v>
      </c>
      <c r="E42">
        <f>(N3-O3)*100/N19</f>
        <v>6.8803099000748422E-2</v>
      </c>
    </row>
    <row r="43" spans="2:5" x14ac:dyDescent="0.3">
      <c r="B43" s="2" t="s">
        <v>220</v>
      </c>
      <c r="C43">
        <f>(J4-K4)*100/J19</f>
        <v>61.732381499653748</v>
      </c>
      <c r="D43">
        <f>(L4-M4)*100/L19</f>
        <v>21.009576476935528</v>
      </c>
      <c r="E43">
        <f>(N4-O4)*100/N19</f>
        <v>3.4130827133864505</v>
      </c>
    </row>
    <row r="44" spans="2:5" x14ac:dyDescent="0.3">
      <c r="B44" s="2" t="s">
        <v>212</v>
      </c>
      <c r="C44">
        <f>(J5-K5)*100/J19</f>
        <v>-4.9235291517482205</v>
      </c>
      <c r="D44">
        <f>(L5-M5)*100/L19</f>
        <v>-1.5592123010520638</v>
      </c>
      <c r="E44">
        <f>(N5-O5)*100/N19</f>
        <v>1.1354932429458116</v>
      </c>
    </row>
    <row r="45" spans="2:5" x14ac:dyDescent="0.3">
      <c r="B45" s="2" t="s">
        <v>218</v>
      </c>
      <c r="C45">
        <f>(J6-K6)*100/J19</f>
        <v>-0.77854395968704415</v>
      </c>
      <c r="D45">
        <f>(L6-M6)*100/L19</f>
        <v>-0.12395468033450227</v>
      </c>
      <c r="E45">
        <f>(N6-O6)*100/N19</f>
        <v>0.47378615134040591</v>
      </c>
    </row>
    <row r="46" spans="2:5" x14ac:dyDescent="0.3">
      <c r="B46" s="5" t="s">
        <v>226</v>
      </c>
      <c r="C46">
        <f>(J7-K7)*100/J19</f>
        <v>0</v>
      </c>
      <c r="D46">
        <f>(L7-M7)*100/L19</f>
        <v>0</v>
      </c>
      <c r="E46">
        <f>(N7-O7)*100/N19</f>
        <v>0</v>
      </c>
    </row>
    <row r="47" spans="2:5" x14ac:dyDescent="0.3">
      <c r="B47" s="5" t="s">
        <v>217</v>
      </c>
      <c r="C47">
        <f>(J8-K8)*100/J19</f>
        <v>-43.923588088818164</v>
      </c>
      <c r="D47">
        <f>(L8-M8)*100/L19</f>
        <v>-25.20501753439439</v>
      </c>
      <c r="E47">
        <f>(N8-O8)*100/N19</f>
        <v>-8.2224765594048517</v>
      </c>
    </row>
    <row r="48" spans="2:5" x14ac:dyDescent="0.3">
      <c r="B48" s="2" t="s">
        <v>216</v>
      </c>
      <c r="C48">
        <f>(J9-K9)*100/J19</f>
        <v>0.89718428148344609</v>
      </c>
      <c r="D48">
        <f>(L9-M9)*100/L19</f>
        <v>3.3350418127866197</v>
      </c>
      <c r="E48">
        <f>(N9-O9)*100/N19</f>
        <v>-0.10463529515340926</v>
      </c>
    </row>
    <row r="49" spans="2:5" x14ac:dyDescent="0.3">
      <c r="B49" s="2" t="s">
        <v>225</v>
      </c>
      <c r="C49">
        <f>(J10-K10)*100/J19</f>
        <v>-0.96994209432878042</v>
      </c>
      <c r="D49">
        <f>(L10-M10)*100/L19</f>
        <v>-0.9527920151065552</v>
      </c>
      <c r="E49">
        <f>(N10-O10)*100/N19</f>
        <v>-0.43302372672447942</v>
      </c>
    </row>
    <row r="50" spans="2:5" x14ac:dyDescent="0.3">
      <c r="B50" s="2" t="s">
        <v>221</v>
      </c>
      <c r="C50">
        <f>(J11-K11)*100/J19</f>
        <v>-0.8548674652639644</v>
      </c>
      <c r="D50">
        <f>(L11-M11)*100/L19</f>
        <v>-0.38697059616940915</v>
      </c>
      <c r="E50">
        <f>(N11-O11)*100/N19</f>
        <v>-4.3887837302460632E-2</v>
      </c>
    </row>
    <row r="51" spans="2:5" x14ac:dyDescent="0.3">
      <c r="B51" s="2" t="s">
        <v>211</v>
      </c>
      <c r="C51">
        <f>(J12-K12)*100/J19</f>
        <v>-9.7144498961234138</v>
      </c>
      <c r="D51">
        <f>(L12-M12)*100/L19</f>
        <v>-5.1429727542487189</v>
      </c>
      <c r="E51">
        <f>(N12-O12)*100/N19</f>
        <v>1.3932297398424087</v>
      </c>
    </row>
    <row r="52" spans="2:5" x14ac:dyDescent="0.3">
      <c r="B52" s="2" t="s">
        <v>214</v>
      </c>
      <c r="C52">
        <f>(J13-K13)*100/J19</f>
        <v>-0.67216254843890433</v>
      </c>
      <c r="D52">
        <f>(L13-M13)*100/L19</f>
        <v>-0.64728891286754786</v>
      </c>
      <c r="E52">
        <f>(N13-O13)*100/N19</f>
        <v>1.06805476075186</v>
      </c>
    </row>
    <row r="53" spans="2:5" x14ac:dyDescent="0.3">
      <c r="B53" s="2" t="s">
        <v>215</v>
      </c>
      <c r="C53">
        <f>(J14-K14)*100/J19</f>
        <v>0</v>
      </c>
      <c r="D53">
        <f>(L14-M14)*100/L19</f>
        <v>0</v>
      </c>
      <c r="E53">
        <f>(N14-O14)*100/N19</f>
        <v>0</v>
      </c>
    </row>
    <row r="54" spans="2:5" x14ac:dyDescent="0.3">
      <c r="B54" t="s">
        <v>224</v>
      </c>
      <c r="C54">
        <f>(J15-K15)*100/J19</f>
        <v>-0.93870544725868954</v>
      </c>
      <c r="D54">
        <f>(L15-M15)*100/L19</f>
        <v>-0.93121122201240891</v>
      </c>
      <c r="E54">
        <f>(N15-O15)*100/N19</f>
        <v>-0.35554870801602317</v>
      </c>
    </row>
    <row r="55" spans="2:5" x14ac:dyDescent="0.3">
      <c r="B55" s="2" t="s">
        <v>213</v>
      </c>
      <c r="C55">
        <f>(J16-K16)*100/J19</f>
        <v>0.12908691744389933</v>
      </c>
      <c r="D55">
        <f>(L16-M16)*100/L19</f>
        <v>5.091178850822768</v>
      </c>
      <c r="E55">
        <f>(N16-O16)*100/N19</f>
        <v>1.5355460668222036</v>
      </c>
    </row>
    <row r="56" spans="2:5" x14ac:dyDescent="0.3">
      <c r="B56" s="2" t="s">
        <v>222</v>
      </c>
      <c r="C56">
        <f>(J17-K17)*100/J19</f>
        <v>-0.81729508317493993</v>
      </c>
      <c r="D56">
        <f>(L17-M17)*100/L19</f>
        <v>-0.59266253034799032</v>
      </c>
      <c r="E56">
        <f>(N17-O17)*100/N19</f>
        <v>0.12602896509222175</v>
      </c>
    </row>
    <row r="57" spans="2:5" x14ac:dyDescent="0.3">
      <c r="B57" s="2" t="s">
        <v>219</v>
      </c>
      <c r="C57">
        <f>(J18-K18)*100/J19</f>
        <v>-0.94474649692790524</v>
      </c>
      <c r="D57">
        <f>(L18-M18)*100/L19</f>
        <v>-0.39506339357971398</v>
      </c>
      <c r="E57">
        <f>(N18-O18)*100/N19</f>
        <v>-5.4452612580886482E-2</v>
      </c>
    </row>
    <row r="59" spans="2:5" x14ac:dyDescent="0.3">
      <c r="C59" s="1" t="s">
        <v>251</v>
      </c>
      <c r="D59" s="1" t="s">
        <v>252</v>
      </c>
      <c r="E59" s="1" t="s">
        <v>253</v>
      </c>
    </row>
    <row r="60" spans="2:5" x14ac:dyDescent="0.3">
      <c r="B60" s="2" t="s">
        <v>210</v>
      </c>
      <c r="C60">
        <f>(Q3-R3)*100/Q19</f>
        <v>13.672048474113771</v>
      </c>
      <c r="D60">
        <f>(S3-T3)*100/S19</f>
        <v>4.987176436855238</v>
      </c>
      <c r="E60">
        <f>(U3-V3)*100/U19</f>
        <v>-1.6395327446651939E-2</v>
      </c>
    </row>
    <row r="61" spans="2:5" x14ac:dyDescent="0.3">
      <c r="B61" s="2" t="s">
        <v>220</v>
      </c>
      <c r="C61">
        <f>(Q4-R4)*100/Q19</f>
        <v>27.11274735214695</v>
      </c>
      <c r="D61">
        <f>(S4-T4)*100/S19</f>
        <v>16.497678703246155</v>
      </c>
      <c r="E61">
        <f>(U4-V4)*100/U19</f>
        <v>-2.8594094922737305</v>
      </c>
    </row>
    <row r="62" spans="2:5" x14ac:dyDescent="0.3">
      <c r="B62" s="2" t="s">
        <v>212</v>
      </c>
      <c r="C62">
        <f>(Q5-R5)*100/Q19</f>
        <v>-5.4398681419328714</v>
      </c>
      <c r="D62">
        <f>(S5-T5)*100/S19</f>
        <v>-2.6135300182409393</v>
      </c>
      <c r="E62">
        <f>(U5-V5)*100/U19</f>
        <v>0.77485743193524603</v>
      </c>
    </row>
    <row r="63" spans="2:5" x14ac:dyDescent="0.3">
      <c r="B63" s="2" t="s">
        <v>218</v>
      </c>
      <c r="C63">
        <f>(Q6-R6)*100/Q19</f>
        <v>0.17779077182763828</v>
      </c>
      <c r="D63">
        <f>(S6-T6)*100/S19</f>
        <v>-0.37468352885911776</v>
      </c>
      <c r="E63">
        <f>(U6-V6)*100/U19</f>
        <v>0.2405721118469463</v>
      </c>
    </row>
    <row r="64" spans="2:5" x14ac:dyDescent="0.3">
      <c r="B64" s="5" t="s">
        <v>226</v>
      </c>
      <c r="C64">
        <f>(Q7-R7)*100/Q19</f>
        <v>0</v>
      </c>
      <c r="D64">
        <f>(S7-T7)*100/S19</f>
        <v>0</v>
      </c>
      <c r="E64">
        <f>(U7-V7)*100/U19</f>
        <v>0</v>
      </c>
    </row>
    <row r="65" spans="2:5" x14ac:dyDescent="0.3">
      <c r="B65" s="5" t="s">
        <v>217</v>
      </c>
      <c r="C65">
        <f>(Q8-R8)*100/Q19</f>
        <v>-4.7409390156439528</v>
      </c>
      <c r="D65">
        <f>(S8-T8)*100/S19</f>
        <v>-2.8903957490681265</v>
      </c>
      <c r="E65">
        <f>(U8-V8)*100/U19</f>
        <v>-1.2777087932303166</v>
      </c>
    </row>
    <row r="66" spans="2:5" x14ac:dyDescent="0.3">
      <c r="B66" s="2" t="s">
        <v>216</v>
      </c>
      <c r="C66">
        <f>(Q9-R9)*100/Q19</f>
        <v>-0.98429359992582033</v>
      </c>
      <c r="D66">
        <f>(S9-T9)*100/S19</f>
        <v>2.7189553249510423</v>
      </c>
      <c r="E66">
        <f>(U9-V9)*100/U19</f>
        <v>-0.13711828550404709</v>
      </c>
    </row>
    <row r="67" spans="2:5" x14ac:dyDescent="0.3">
      <c r="B67" s="2" t="s">
        <v>225</v>
      </c>
      <c r="C67">
        <f>(Q10-R10)*100/Q19</f>
        <v>-0.96707332996497286</v>
      </c>
      <c r="D67">
        <f>(S10-T10)*100/S19</f>
        <v>-0.98291818420298083</v>
      </c>
      <c r="E67">
        <f>(U10-V10)*100/U19</f>
        <v>-0.55792402501839589</v>
      </c>
    </row>
    <row r="68" spans="2:5" x14ac:dyDescent="0.3">
      <c r="B68" s="2" t="s">
        <v>221</v>
      </c>
      <c r="C68">
        <f>(Q11-R11)*100/Q19</f>
        <v>-0.9326327900432777</v>
      </c>
      <c r="D68">
        <f>(S11-T11)*100/S19</f>
        <v>-0.48815559093931687</v>
      </c>
      <c r="E68">
        <f>(U11-V11)*100/U19</f>
        <v>-4.4564017660044142E-2</v>
      </c>
    </row>
    <row r="69" spans="2:5" x14ac:dyDescent="0.3">
      <c r="B69" s="2" t="s">
        <v>211</v>
      </c>
      <c r="C69">
        <f>(Q12-R12)*100/Q19</f>
        <v>-22.800157820935684</v>
      </c>
      <c r="D69">
        <f>(S12-T12)*100/S19</f>
        <v>-14.656350470054967</v>
      </c>
      <c r="E69">
        <f>(U12-V12)*100/U19</f>
        <v>4.0884841795437818</v>
      </c>
    </row>
    <row r="70" spans="2:5" x14ac:dyDescent="0.3">
      <c r="B70" s="2" t="s">
        <v>214</v>
      </c>
      <c r="C70">
        <f>(Q13-R13)*100/Q19</f>
        <v>-0.19518892150016942</v>
      </c>
      <c r="D70">
        <f>(S13-T13)*100/S19</f>
        <v>-0.71937016904896989</v>
      </c>
      <c r="E70">
        <f>(U13-V13)*100/U19</f>
        <v>0.72403881530537162</v>
      </c>
    </row>
    <row r="71" spans="2:5" x14ac:dyDescent="0.3">
      <c r="B71" s="2" t="s">
        <v>215</v>
      </c>
      <c r="C71">
        <f>(Q14-R14)*100/Q19</f>
        <v>-3.8900551994807424</v>
      </c>
      <c r="D71">
        <f>(S14-T14)*100/S19</f>
        <v>-3.2959851632228507</v>
      </c>
      <c r="E71">
        <f>(U14-V14)*100/U19</f>
        <v>-2.1477649006622515</v>
      </c>
    </row>
    <row r="72" spans="2:5" x14ac:dyDescent="0.3">
      <c r="B72" t="s">
        <v>224</v>
      </c>
      <c r="C72">
        <f>(Q15-R15)*100/Q19</f>
        <v>-0.93301125751494474</v>
      </c>
      <c r="D72">
        <f>(S15-T15)*100/S19</f>
        <v>-0.93716332046096495</v>
      </c>
      <c r="E72">
        <f>(U15-V15)*100/U19</f>
        <v>-0.33314937454010302</v>
      </c>
    </row>
    <row r="73" spans="2:5" x14ac:dyDescent="0.3">
      <c r="B73" s="2" t="s">
        <v>213</v>
      </c>
      <c r="C73">
        <f>(Q16-R16)*100/Q19</f>
        <v>-0.42889258525452889</v>
      </c>
      <c r="D73">
        <f>(S16-T16)*100/S19</f>
        <v>3.9805694345308908</v>
      </c>
      <c r="E73">
        <f>(U16-V16)*100/U19</f>
        <v>1.3690443340691685</v>
      </c>
    </row>
    <row r="74" spans="2:5" x14ac:dyDescent="0.3">
      <c r="B74" s="2" t="s">
        <v>222</v>
      </c>
      <c r="C74">
        <f>(Q17-R17)*100/Q19</f>
        <v>1.3173563290169119</v>
      </c>
      <c r="D74">
        <f>(S17-T17)*100/S19</f>
        <v>-0.69374744535344102</v>
      </c>
      <c r="E74">
        <f>(U17-V17)*100/U19</f>
        <v>8.3632266372332606E-2</v>
      </c>
    </row>
    <row r="75" spans="2:5" x14ac:dyDescent="0.3">
      <c r="B75" s="2" t="s">
        <v>219</v>
      </c>
      <c r="C75">
        <f>(Q18-R18)*100/Q19</f>
        <v>-0.96783026490830681</v>
      </c>
      <c r="D75">
        <f>(S18-T18)*100/S19</f>
        <v>-0.53208026013165199</v>
      </c>
      <c r="E75">
        <f>(U18-V18)*100/U19</f>
        <v>9.3405077262693162E-2</v>
      </c>
    </row>
    <row r="77" spans="2:5" x14ac:dyDescent="0.3">
      <c r="C77" s="1" t="s">
        <v>251</v>
      </c>
      <c r="D77" s="1" t="s">
        <v>252</v>
      </c>
      <c r="E77" s="1" t="s">
        <v>253</v>
      </c>
    </row>
    <row r="78" spans="2:5" x14ac:dyDescent="0.3">
      <c r="B78" s="2" t="s">
        <v>210</v>
      </c>
      <c r="C78">
        <f>(X3-Y3)*100/X19</f>
        <v>1.6399629478884508</v>
      </c>
      <c r="D78">
        <f>(Z3-AA3)*100/Z19</f>
        <v>12.327810759814072</v>
      </c>
      <c r="E78">
        <f>(AB3-AC3)*100/AB19</f>
        <v>-3.5581429054543742E-2</v>
      </c>
    </row>
    <row r="79" spans="2:5" x14ac:dyDescent="0.3">
      <c r="B79" s="2" t="s">
        <v>220</v>
      </c>
      <c r="C79">
        <f>(X4-Y4)*100/X19</f>
        <v>35.071484376827463</v>
      </c>
      <c r="D79">
        <f>(Z4-AA4)*100/Z19</f>
        <v>7.0517018073279294</v>
      </c>
      <c r="E79">
        <f>(AB4-AC4)*100/AB19</f>
        <v>-8.4303589545388885E-2</v>
      </c>
    </row>
    <row r="80" spans="2:5" x14ac:dyDescent="0.3">
      <c r="B80" s="2" t="s">
        <v>212</v>
      </c>
      <c r="C80">
        <f>(X5-Y5)*100/X19</f>
        <v>-6.5946957469602765</v>
      </c>
      <c r="D80">
        <f>(Z5-AA5)*100/Z19</f>
        <v>0.10692754252052847</v>
      </c>
      <c r="E80">
        <f>(AB5-AC5)*100/AB19</f>
        <v>2.292357118701386</v>
      </c>
    </row>
    <row r="81" spans="2:5" x14ac:dyDescent="0.3">
      <c r="B81" s="2" t="s">
        <v>218</v>
      </c>
      <c r="C81">
        <f>(X6-Y6)*100/X19</f>
        <v>4.1454248595341348</v>
      </c>
      <c r="D81">
        <f>(Z6-AA6)*100/Z19</f>
        <v>-2.5002794159221037E-2</v>
      </c>
      <c r="E81">
        <f>(AB6-AC6)*100/AB19</f>
        <v>0.33158606695975645</v>
      </c>
    </row>
    <row r="82" spans="2:5" x14ac:dyDescent="0.3">
      <c r="B82" s="5" t="s">
        <v>226</v>
      </c>
      <c r="C82">
        <f>(X7-Y7)*100/X19</f>
        <v>0</v>
      </c>
      <c r="D82">
        <f>(Z7-AA7)*100/Z19</f>
        <v>0</v>
      </c>
      <c r="E82">
        <f>(AB7-AC7)*100/AB19</f>
        <v>0</v>
      </c>
    </row>
    <row r="83" spans="2:5" x14ac:dyDescent="0.3">
      <c r="B83" s="5" t="s">
        <v>217</v>
      </c>
      <c r="C83">
        <f>(X8-Y8)*100/X19</f>
        <v>-5.9951439278045218</v>
      </c>
      <c r="D83">
        <f>(Z8-AA8)*100/Z19</f>
        <v>-3.2637752049597966</v>
      </c>
      <c r="E83">
        <f>(AB8-AC8)*100/AB19</f>
        <v>-2.2127880573940772</v>
      </c>
    </row>
    <row r="84" spans="2:5" x14ac:dyDescent="0.3">
      <c r="B84" s="2" t="s">
        <v>216</v>
      </c>
      <c r="C84">
        <f>(X9-Y9)*100/X19</f>
        <v>-0.99274863978517269</v>
      </c>
      <c r="D84">
        <f>(Z9-AA9)*100/Z19</f>
        <v>5.1681886616306052</v>
      </c>
      <c r="E84">
        <f>(AB9-AC9)*100/AB19</f>
        <v>-0.16843808879656028</v>
      </c>
    </row>
    <row r="85" spans="2:5" x14ac:dyDescent="0.3">
      <c r="B85" s="2" t="s">
        <v>225</v>
      </c>
      <c r="C85">
        <f>(X10-Y10)*100/X19</f>
        <v>-2.5276838219814551E-2</v>
      </c>
      <c r="D85">
        <f>(Z10-AA10)*100/Z19</f>
        <v>-0.96515519089038349</v>
      </c>
      <c r="E85">
        <f>(AB10-AC10)*100/AB19</f>
        <v>-0.52352770665249526</v>
      </c>
    </row>
    <row r="86" spans="2:5" x14ac:dyDescent="0.3">
      <c r="B86" s="2" t="s">
        <v>221</v>
      </c>
      <c r="C86">
        <f>(X11-Y11)*100/X19</f>
        <v>8.302573531131717E-2</v>
      </c>
      <c r="D86">
        <f>(Z11-AA11)*100/Z19</f>
        <v>-3.0919837215571011E-2</v>
      </c>
      <c r="E86">
        <f>(AB11-AC11)*100/AB19</f>
        <v>4.8963718054012229E-2</v>
      </c>
    </row>
    <row r="87" spans="2:5" x14ac:dyDescent="0.3">
      <c r="B87" s="2" t="s">
        <v>211</v>
      </c>
      <c r="C87">
        <f>(X12-Y12)*100/X19</f>
        <v>-26.072850439525993</v>
      </c>
      <c r="D87">
        <f>(Z12-AA12)*100/Z19</f>
        <v>-16.735698835657416</v>
      </c>
      <c r="E87">
        <f>(AB12-AC12)*100/AB19</f>
        <v>4.8728199429924155</v>
      </c>
    </row>
    <row r="88" spans="2:5" x14ac:dyDescent="0.3">
      <c r="B88" s="2" t="s">
        <v>214</v>
      </c>
      <c r="C88">
        <f>(X13-Y13)*100/X19</f>
        <v>0.23811127797036757</v>
      </c>
      <c r="D88">
        <f>(Z13-AA13)*100/Z19</f>
        <v>-0.55161962617436866</v>
      </c>
      <c r="E88">
        <f>(AB13-AC13)*100/AB19</f>
        <v>0.86542828155949558</v>
      </c>
    </row>
    <row r="89" spans="2:5" x14ac:dyDescent="0.3">
      <c r="B89" s="2" t="s">
        <v>215</v>
      </c>
      <c r="C89">
        <f>(X14-Y14)*100/X19</f>
        <v>-9.7715073004823321</v>
      </c>
      <c r="D89">
        <f>(Z14-AA14)*100/Z19</f>
        <v>-9.2564840930159171</v>
      </c>
      <c r="E89">
        <f>(AB14-AC14)*100/AB19</f>
        <v>-6.754529204309387</v>
      </c>
    </row>
    <row r="90" spans="2:5" x14ac:dyDescent="0.3">
      <c r="B90" t="s">
        <v>224</v>
      </c>
      <c r="C90">
        <f>(X15-Y15)*100/X19</f>
        <v>1.0437140063531272</v>
      </c>
      <c r="D90">
        <f>(Z15-AA15)*100/Z19</f>
        <v>-0.87705699427361727</v>
      </c>
      <c r="E90">
        <f>(AB15-AC15)*100/AB19</f>
        <v>-0.39006715300256056</v>
      </c>
    </row>
    <row r="91" spans="2:5" x14ac:dyDescent="0.3">
      <c r="B91" s="2" t="s">
        <v>213</v>
      </c>
      <c r="C91">
        <f>(X16-Y16)*100/X19</f>
        <v>4.4904492568525347</v>
      </c>
      <c r="D91">
        <f>(Z16-AA16)*100/Z19</f>
        <v>7.6658382806387779</v>
      </c>
      <c r="E91">
        <f>(AB16-AC16)*100/AB19</f>
        <v>1.5894970771534858</v>
      </c>
    </row>
    <row r="92" spans="2:5" x14ac:dyDescent="0.3">
      <c r="B92" s="2" t="s">
        <v>222</v>
      </c>
      <c r="C92">
        <f>(X17-Y17)*100/X19</f>
        <v>3.6004032691938823</v>
      </c>
      <c r="D92">
        <f>(Z17-AA17)*100/Z19</f>
        <v>-0.46286398032911907</v>
      </c>
      <c r="E92">
        <f>(AB17-AC17)*100/AB19</f>
        <v>0.14739842504468811</v>
      </c>
    </row>
    <row r="93" spans="2:5" x14ac:dyDescent="0.3">
      <c r="B93" s="2" t="s">
        <v>219</v>
      </c>
      <c r="C93">
        <f>(X18-Y18)*100/X19</f>
        <v>-0.86035283715316291</v>
      </c>
      <c r="D93">
        <f>(Z18-AA18)*100/Z19</f>
        <v>-0.1518904952565038</v>
      </c>
      <c r="E93">
        <f>(AB18-AC18)*100/AB19</f>
        <v>2.118459828977241E-2</v>
      </c>
    </row>
    <row r="95" spans="2:5" x14ac:dyDescent="0.3">
      <c r="C95" s="1" t="s">
        <v>251</v>
      </c>
      <c r="D95" s="1" t="s">
        <v>252</v>
      </c>
      <c r="E95" s="1" t="s">
        <v>253</v>
      </c>
    </row>
    <row r="96" spans="2:5" x14ac:dyDescent="0.3">
      <c r="B96" s="2" t="s">
        <v>210</v>
      </c>
      <c r="C96">
        <f>(AE3-AF3)*100/AE19</f>
        <v>9.0788079018379708</v>
      </c>
      <c r="D96">
        <f>(AG3-AH3)*100/AG19</f>
        <v>7.6231350642057132</v>
      </c>
      <c r="E96">
        <f>(AI3-AJ3)*100/AI19</f>
        <v>-0.13186827701418868</v>
      </c>
    </row>
    <row r="97" spans="2:5" x14ac:dyDescent="0.3">
      <c r="B97" s="2" t="s">
        <v>220</v>
      </c>
      <c r="C97">
        <f>(AE4-AF4)*100/AE19</f>
        <v>58.618012904725589</v>
      </c>
      <c r="D97">
        <f>(AG4-AH4)*100/AG19</f>
        <v>10.023537648789436</v>
      </c>
      <c r="E97">
        <f>(AI4-AJ4)*100/AI19</f>
        <v>-0.463787130776666</v>
      </c>
    </row>
    <row r="98" spans="2:5" x14ac:dyDescent="0.3">
      <c r="B98" s="2" t="s">
        <v>212</v>
      </c>
      <c r="C98">
        <f>(AE5-AF5)*100/AE19</f>
        <v>-33.874370053894374</v>
      </c>
      <c r="D98">
        <f>(AG5-AH5)*100/AG19</f>
        <v>-4.4833620203198228</v>
      </c>
      <c r="E98">
        <f>(AI5-AJ5)*100/AI19</f>
        <v>8.1056366107414792</v>
      </c>
    </row>
    <row r="99" spans="2:5" x14ac:dyDescent="0.3">
      <c r="B99" s="2" t="s">
        <v>218</v>
      </c>
      <c r="C99">
        <f>(AE6-AF6)*100/AE19</f>
        <v>5.4320330325014474</v>
      </c>
      <c r="D99">
        <f>(AG6-AH6)*100/AG19</f>
        <v>2.5986564473684109E-2</v>
      </c>
      <c r="E99">
        <f>(AI6-AJ6)*100/AI19</f>
        <v>0.2205399384328528</v>
      </c>
    </row>
    <row r="100" spans="2:5" x14ac:dyDescent="0.3">
      <c r="B100" s="5" t="s">
        <v>226</v>
      </c>
      <c r="C100">
        <f>(AE7-AF7)*100/AE19</f>
        <v>-0.69011887743763189</v>
      </c>
      <c r="D100">
        <f>(AG7-AH7)*100/AG19</f>
        <v>-0.12451744040117732</v>
      </c>
      <c r="E100">
        <f>(AI7-AJ7)*100/AI19</f>
        <v>-0.23025353590082331</v>
      </c>
    </row>
    <row r="101" spans="2:5" x14ac:dyDescent="0.3">
      <c r="B101" s="5" t="s">
        <v>217</v>
      </c>
      <c r="C101">
        <f>(AE8-AF8)*100/AE19</f>
        <v>-17.291723467806555</v>
      </c>
      <c r="D101">
        <f>(AG8-AH8)*100/AG19</f>
        <v>-8.2983496023764847</v>
      </c>
      <c r="E101">
        <f>(AI8-AJ8)*100/AI19</f>
        <v>-3.0660296234453783</v>
      </c>
    </row>
    <row r="102" spans="2:5" x14ac:dyDescent="0.3">
      <c r="B102" s="2" t="s">
        <v>216</v>
      </c>
      <c r="C102">
        <f>(AE9-AF9)*100/AE19</f>
        <v>-0.92911944199040575</v>
      </c>
      <c r="D102">
        <f>(AG9-AH9)*100/AG19</f>
        <v>4.7349265023632512</v>
      </c>
      <c r="E102">
        <f>(AI9-AJ9)*100/AI19</f>
        <v>-4.7379241134140902E-2</v>
      </c>
    </row>
    <row r="103" spans="2:5" x14ac:dyDescent="0.3">
      <c r="B103" s="2" t="s">
        <v>225</v>
      </c>
      <c r="C103">
        <f>(AE10-AF10)*100/AE19</f>
        <v>-0.95115076975164914</v>
      </c>
      <c r="D103">
        <f>(AG10-AH10)*100/AG19</f>
        <v>-0.97247902884246962</v>
      </c>
      <c r="E103">
        <f>(AI10-AJ10)*100/AI19</f>
        <v>-0.50317535575018824</v>
      </c>
    </row>
    <row r="104" spans="2:5" x14ac:dyDescent="0.3">
      <c r="B104" s="2" t="s">
        <v>221</v>
      </c>
      <c r="C104">
        <f>(AE11-AF11)*100/AE19</f>
        <v>-0.86381229184100583</v>
      </c>
      <c r="D104">
        <f>(AG11-AH11)*100/AG19</f>
        <v>-0.27061645001140866</v>
      </c>
      <c r="E104">
        <f>(AI11-AJ11)*100/AI19</f>
        <v>0.10269996733699666</v>
      </c>
    </row>
    <row r="105" spans="2:5" x14ac:dyDescent="0.3">
      <c r="B105" s="2" t="s">
        <v>211</v>
      </c>
      <c r="C105">
        <f>(AE12-AF12)*100/AE19</f>
        <v>-4.4144649767425568</v>
      </c>
      <c r="D105">
        <f>(AG12-AH12)*100/AG19</f>
        <v>-2.2399546300025683</v>
      </c>
      <c r="E105">
        <f>(AI12-AJ12)*100/AI19</f>
        <v>0.41066778643624113</v>
      </c>
    </row>
    <row r="106" spans="2:5" x14ac:dyDescent="0.3">
      <c r="B106" s="2" t="s">
        <v>214</v>
      </c>
      <c r="C106">
        <f>(AE13-AF13)*100/AE19</f>
        <v>-0.89882636631869617</v>
      </c>
      <c r="D106">
        <f>(AG13-AH13)*100/AG19</f>
        <v>-0.56354863510930964</v>
      </c>
      <c r="E106">
        <f>(AI13-AJ13)*100/AI19</f>
        <v>0.98316465703433686</v>
      </c>
    </row>
    <row r="107" spans="2:5" x14ac:dyDescent="0.3">
      <c r="B107" s="2" t="s">
        <v>215</v>
      </c>
      <c r="C107">
        <f>(AE14-AF14)*100/AE19</f>
        <v>-13.156580358537656</v>
      </c>
      <c r="D107">
        <f>(AG14-AH14)*100/AG19</f>
        <v>-10.433565656854213</v>
      </c>
      <c r="E107">
        <f>(AI14-AJ14)*100/AI19</f>
        <v>-7.3362756636409596</v>
      </c>
    </row>
    <row r="108" spans="2:5" x14ac:dyDescent="0.3">
      <c r="B108" t="s">
        <v>224</v>
      </c>
      <c r="C108">
        <f>(AE15-AF15)*100/AE19</f>
        <v>-0.84060071437826733</v>
      </c>
      <c r="D108">
        <f>(AG15-AH15)*100/AG19</f>
        <v>-0.9064040998730184</v>
      </c>
      <c r="E108">
        <f>(AI15-AJ15)*100/AI19</f>
        <v>-0.33530898183061958</v>
      </c>
    </row>
    <row r="109" spans="2:5" x14ac:dyDescent="0.3">
      <c r="B109" s="2" t="s">
        <v>213</v>
      </c>
      <c r="C109">
        <f>(AE16-AF16)*100/AE19</f>
        <v>1.4264622539103904</v>
      </c>
      <c r="D109">
        <f>(AG16-AH16)*100/AG19</f>
        <v>6.7355285183827505</v>
      </c>
      <c r="E109">
        <f>(AI16-AJ16)*100/AI19</f>
        <v>2.1760164399197488</v>
      </c>
    </row>
    <row r="110" spans="2:5" x14ac:dyDescent="0.3">
      <c r="B110" s="2" t="s">
        <v>222</v>
      </c>
      <c r="C110">
        <f>(AE17-AF17)*100/AE19</f>
        <v>0.25014671808686123</v>
      </c>
      <c r="D110">
        <f>(AG17-AH17)*100/AG19</f>
        <v>-0.60686442187817224</v>
      </c>
      <c r="E110">
        <f>(AI17-AJ17)*100/AI19</f>
        <v>8.9359593250673303E-2</v>
      </c>
    </row>
    <row r="111" spans="2:5" x14ac:dyDescent="0.3">
      <c r="B111" s="2" t="s">
        <v>219</v>
      </c>
      <c r="C111">
        <f>(AE18-AF18)*100/AE19</f>
        <v>-0.89469549236346302</v>
      </c>
      <c r="D111">
        <f>(AG18-AH18)*100/AG19</f>
        <v>-0.24345231254618976</v>
      </c>
      <c r="E111">
        <f>(AI18-AJ18)*100/AI19</f>
        <v>2.5992816340637454E-2</v>
      </c>
    </row>
    <row r="113" spans="2:5" x14ac:dyDescent="0.3">
      <c r="C113" s="1" t="s">
        <v>251</v>
      </c>
      <c r="D113" s="1" t="s">
        <v>252</v>
      </c>
      <c r="E113" s="1" t="s">
        <v>253</v>
      </c>
    </row>
    <row r="114" spans="2:5" x14ac:dyDescent="0.3">
      <c r="B114" s="2" t="s">
        <v>210</v>
      </c>
      <c r="C114">
        <f>(AL3-AM3)*100/AL19</f>
        <v>-0.57513722218736041</v>
      </c>
      <c r="D114">
        <f>(AN3-AO3)*100/AN19</f>
        <v>6.9932745942747454</v>
      </c>
      <c r="E114">
        <f>(AP3-AQ3)*100/AP19</f>
        <v>-1.0217876267680592E-2</v>
      </c>
    </row>
    <row r="115" spans="2:5" x14ac:dyDescent="0.3">
      <c r="B115" s="2" t="s">
        <v>220</v>
      </c>
      <c r="C115">
        <f>(AL4-AM4)*100/AL19</f>
        <v>59.277124221607835</v>
      </c>
      <c r="D115">
        <f>(AN4-AO4)*100/AN19</f>
        <v>19.064396481429366</v>
      </c>
      <c r="E115">
        <f>(AP4-AQ4)*100/AP19</f>
        <v>3.4476375639512944</v>
      </c>
    </row>
    <row r="116" spans="2:5" x14ac:dyDescent="0.3">
      <c r="B116" s="2" t="s">
        <v>212</v>
      </c>
      <c r="C116">
        <f>(AL5-AM5)*100/AL19</f>
        <v>-3.7958739216938402</v>
      </c>
      <c r="D116">
        <f>(AN5-AO5)*100/AN19</f>
        <v>-1.4628190418461671</v>
      </c>
      <c r="E116">
        <f>(AP5-AQ5)*100/AP19</f>
        <v>0.87677881331237872</v>
      </c>
    </row>
    <row r="117" spans="2:5" x14ac:dyDescent="0.3">
      <c r="B117" s="2" t="s">
        <v>218</v>
      </c>
      <c r="C117">
        <f>(AL6-AM6)*100/AL19</f>
        <v>3.0432097626157666</v>
      </c>
      <c r="D117">
        <f>(AN6-AO6)*100/AN19</f>
        <v>0.24477734721711081</v>
      </c>
      <c r="E117">
        <f>(AP6-AQ6)*100/AP19</f>
        <v>0.30076096666173058</v>
      </c>
    </row>
    <row r="118" spans="2:5" x14ac:dyDescent="0.3">
      <c r="B118" s="5" t="s">
        <v>226</v>
      </c>
      <c r="C118">
        <f>(AL7-AM7)*100/AL19</f>
        <v>0</v>
      </c>
      <c r="D118">
        <f>(AN7-AO7)*100/AN19</f>
        <v>0</v>
      </c>
      <c r="E118">
        <f>(AP7-AQ7)*100/AP19</f>
        <v>0</v>
      </c>
    </row>
    <row r="119" spans="2:5" x14ac:dyDescent="0.3">
      <c r="B119" s="5" t="s">
        <v>217</v>
      </c>
      <c r="C119">
        <f>(AL8-AM8)*100/AL19</f>
        <v>-46.513799734968309</v>
      </c>
      <c r="D119">
        <f>(AN8-AO8)*100/AN19</f>
        <v>-22.910758484330238</v>
      </c>
      <c r="E119">
        <f>(AP8-AQ8)*100/AP19</f>
        <v>-7.306569726615681</v>
      </c>
    </row>
    <row r="120" spans="2:5" x14ac:dyDescent="0.3">
      <c r="B120" s="2" t="s">
        <v>216</v>
      </c>
      <c r="C120">
        <f>(AL9-AM9)*100/AL19</f>
        <v>-0.92193008035849411</v>
      </c>
      <c r="D120">
        <f>(AN9-AO9)*100/AN19</f>
        <v>3.463879808629013</v>
      </c>
      <c r="E120">
        <f>(AP9-AQ9)*100/AP19</f>
        <v>-8.4260457917540374E-2</v>
      </c>
    </row>
    <row r="121" spans="2:5" x14ac:dyDescent="0.3">
      <c r="B121" s="2" t="s">
        <v>225</v>
      </c>
      <c r="C121">
        <f>(AL10-AM10)*100/AL19</f>
        <v>-0.819682478747633</v>
      </c>
      <c r="D121">
        <f>(AN10-AO10)*100/AN19</f>
        <v>-0.9841245787601296</v>
      </c>
      <c r="E121">
        <f>(AP10-AQ10)*100/AP19</f>
        <v>-0.45208489579103744</v>
      </c>
    </row>
    <row r="122" spans="2:5" x14ac:dyDescent="0.3">
      <c r="B122" s="2" t="s">
        <v>221</v>
      </c>
      <c r="C122">
        <f>(AL11-AM11)*100/AL19</f>
        <v>-0.50334242611042002</v>
      </c>
      <c r="D122">
        <f>(AN11-AO11)*100/AN19</f>
        <v>-0.43353610575916984</v>
      </c>
      <c r="E122">
        <f>(AP11-AQ11)*100/AP19</f>
        <v>4.0895389774480685E-2</v>
      </c>
    </row>
    <row r="123" spans="2:5" x14ac:dyDescent="0.3">
      <c r="B123" s="2" t="s">
        <v>211</v>
      </c>
      <c r="C123">
        <f>(AL12-AM12)*100/AL19</f>
        <v>-8.9837991074559547</v>
      </c>
      <c r="D123">
        <f>(AN12-AO12)*100/AN19</f>
        <v>-5.7562112585600991</v>
      </c>
      <c r="E123">
        <f>(AP12-AQ12)*100/AP19</f>
        <v>1.2110022499390933</v>
      </c>
    </row>
    <row r="124" spans="2:5" x14ac:dyDescent="0.3">
      <c r="B124" s="2" t="s">
        <v>214</v>
      </c>
      <c r="C124">
        <f>(AL13-AM13)*100/AL19</f>
        <v>-0.86139359420621531</v>
      </c>
      <c r="D124">
        <f>(AN13-AO13)*100/AN19</f>
        <v>-0.69115089587888501</v>
      </c>
      <c r="E124">
        <f>(AP13-AQ13)*100/AP19</f>
        <v>1.0536068291144984</v>
      </c>
    </row>
    <row r="125" spans="2:5" x14ac:dyDescent="0.3">
      <c r="B125" s="2" t="s">
        <v>215</v>
      </c>
      <c r="C125">
        <f>(AL14-AM14)*100/AL19</f>
        <v>-0.94979901148347612</v>
      </c>
      <c r="D125">
        <f>(AN14-AO14)*100/AN19</f>
        <v>-0.79289791382532704</v>
      </c>
      <c r="E125">
        <f>(AP14-AQ14)*100/AP19</f>
        <v>-0.52135053668929332</v>
      </c>
    </row>
    <row r="126" spans="2:5" x14ac:dyDescent="0.3">
      <c r="B126" t="s">
        <v>224</v>
      </c>
      <c r="C126">
        <f>(AL15-AM15)*100/AL19</f>
        <v>-0.96807069480382857</v>
      </c>
      <c r="D126">
        <f>(AN15-AO15)*100/AN19</f>
        <v>-0.92206611391336346</v>
      </c>
      <c r="E126">
        <f>(AP15-AQ15)*100/AP19</f>
        <v>-0.40622626457564037</v>
      </c>
    </row>
    <row r="127" spans="2:5" x14ac:dyDescent="0.3">
      <c r="B127" s="2" t="s">
        <v>213</v>
      </c>
      <c r="C127">
        <f>(AL16-AM16)*100/AL19</f>
        <v>3.6068635086799725</v>
      </c>
      <c r="D127">
        <f>(AN16-AO16)*100/AN19</f>
        <v>5.0932753158848021</v>
      </c>
      <c r="E127">
        <f>(AP16-AQ16)*100/AP19</f>
        <v>1.6512021171401412</v>
      </c>
    </row>
    <row r="128" spans="2:5" x14ac:dyDescent="0.3">
      <c r="B128" s="2" t="s">
        <v>222</v>
      </c>
      <c r="C128">
        <f>(AL17-AM17)*100/AL19</f>
        <v>-0.20287474484240217</v>
      </c>
      <c r="D128">
        <f>(AN17-AO17)*100/AN19</f>
        <v>-0.71424241768233288</v>
      </c>
      <c r="E128">
        <f>(AP17-AQ17)*100/AP19</f>
        <v>0.16843970784230369</v>
      </c>
    </row>
    <row r="129" spans="2:5" x14ac:dyDescent="0.3">
      <c r="B129" s="2" t="s">
        <v>219</v>
      </c>
      <c r="C129">
        <f>(AL18-AM18)*100/AL19</f>
        <v>-0.83149447604563864</v>
      </c>
      <c r="D129">
        <f>(AN18-AO18)*100/AN19</f>
        <v>-0.19179673687932514</v>
      </c>
      <c r="E129">
        <f>(AP18-AQ18)*100/AP19</f>
        <v>3.0386120120952202E-2</v>
      </c>
    </row>
    <row r="131" spans="2:5" x14ac:dyDescent="0.3">
      <c r="C131" s="1" t="s">
        <v>251</v>
      </c>
      <c r="D131" s="1" t="s">
        <v>252</v>
      </c>
      <c r="E131" s="1" t="s">
        <v>253</v>
      </c>
    </row>
    <row r="132" spans="2:5" x14ac:dyDescent="0.3">
      <c r="B132" s="2" t="s">
        <v>210</v>
      </c>
      <c r="C132">
        <f>(AS3-AT3)*100/AS19</f>
        <v>-0.57556393071043288</v>
      </c>
      <c r="D132">
        <f>(AU3-AV3)*100/AU19</f>
        <v>8.3933495506190798</v>
      </c>
      <c r="E132">
        <f>(AW3-AX3)*100/AW19</f>
        <v>-7.3268934455988075E-2</v>
      </c>
    </row>
    <row r="133" spans="2:5" x14ac:dyDescent="0.3">
      <c r="B133" s="2" t="s">
        <v>220</v>
      </c>
      <c r="C133">
        <f>(AS4-AT4)*100/AS19</f>
        <v>41.47086980644707</v>
      </c>
      <c r="D133">
        <f>(AU4-AV4)*100/AU19</f>
        <v>13.781604040086187</v>
      </c>
      <c r="E133">
        <f>(AW4-AX4)*100/AW19</f>
        <v>-3.1796301267981315</v>
      </c>
    </row>
    <row r="134" spans="2:5" x14ac:dyDescent="0.3">
      <c r="B134" s="2" t="s">
        <v>212</v>
      </c>
      <c r="C134">
        <f>(AS5-AT5)*100/AS19</f>
        <v>-8.3836809774334142</v>
      </c>
      <c r="D134">
        <f>(AU5-AV5)*100/AU19</f>
        <v>-4.5821324470699061</v>
      </c>
      <c r="E134">
        <f>(AW5-AX5)*100/AW19</f>
        <v>0.72413362399591863</v>
      </c>
    </row>
    <row r="135" spans="2:5" x14ac:dyDescent="0.3">
      <c r="B135" s="2" t="s">
        <v>218</v>
      </c>
      <c r="C135">
        <f>(AS6-AT6)*100/AS19</f>
        <v>-0.18647160079066846</v>
      </c>
      <c r="D135">
        <f>(AU6-AV6)*100/AU19</f>
        <v>-0.11454437157677169</v>
      </c>
      <c r="E135">
        <f>(AW6-AX6)*100/AW19</f>
        <v>3.0236480586482383E-2</v>
      </c>
    </row>
    <row r="136" spans="2:5" x14ac:dyDescent="0.3">
      <c r="B136" s="5" t="s">
        <v>226</v>
      </c>
      <c r="C136">
        <f>(AS7-AT7)*100/AS19</f>
        <v>-0.98282965296647784</v>
      </c>
      <c r="D136">
        <f>(AU7-AV7)*100/AU19</f>
        <v>-0.25539670879687282</v>
      </c>
      <c r="E136">
        <f>(AW7-AX7)*100/AW19</f>
        <v>-0.27268303683138989</v>
      </c>
    </row>
    <row r="137" spans="2:5" x14ac:dyDescent="0.3">
      <c r="B137" s="5" t="s">
        <v>217</v>
      </c>
      <c r="C137">
        <f>(AS8-AT8)*100/AS19</f>
        <v>-4.8569020789731061</v>
      </c>
      <c r="D137">
        <f>(AU8-AV8)*100/AU19</f>
        <v>-2.8769216308691026</v>
      </c>
      <c r="E137">
        <f>(AW8-AX8)*100/AW19</f>
        <v>-1.2190773576757064</v>
      </c>
    </row>
    <row r="138" spans="2:5" x14ac:dyDescent="0.3">
      <c r="B138" s="2" t="s">
        <v>216</v>
      </c>
      <c r="C138">
        <f>(AS9-AT9)*100/AS19</f>
        <v>-0.98246618511975214</v>
      </c>
      <c r="D138">
        <f>(AU9-AV9)*100/AU19</f>
        <v>2.4883861825456099</v>
      </c>
      <c r="E138">
        <f>(AW9-AX9)*100/AW19</f>
        <v>-0.14448825673291729</v>
      </c>
    </row>
    <row r="139" spans="2:5" x14ac:dyDescent="0.3">
      <c r="B139" s="2" t="s">
        <v>225</v>
      </c>
      <c r="C139">
        <f>(AS10-AT10)*100/AS19</f>
        <v>-0.97992191019267294</v>
      </c>
      <c r="D139">
        <f>(AU10-AV10)*100/AU19</f>
        <v>-0.97513667371277413</v>
      </c>
      <c r="E139">
        <f>(AW10-AX10)*100/AW19</f>
        <v>-0.54189207503818226</v>
      </c>
    </row>
    <row r="140" spans="2:5" x14ac:dyDescent="0.3">
      <c r="B140" s="2" t="s">
        <v>221</v>
      </c>
      <c r="C140">
        <f>(AS11-AT11)*100/AS19</f>
        <v>-0.2653441235301256</v>
      </c>
      <c r="D140">
        <f>(AU11-AV11)*100/AU19</f>
        <v>-0.52987818645655715</v>
      </c>
      <c r="E140">
        <f>(AW11-AX11)*100/AW19</f>
        <v>-9.7483504030144011E-2</v>
      </c>
    </row>
    <row r="141" spans="2:5" x14ac:dyDescent="0.3">
      <c r="B141" s="2" t="s">
        <v>211</v>
      </c>
      <c r="C141">
        <f>(AS12-AT12)*100/AS19</f>
        <v>-22.248545251432034</v>
      </c>
      <c r="D141">
        <f>(AU12-AV12)*100/AU19</f>
        <v>-15.316400539032339</v>
      </c>
      <c r="E141">
        <f>(AW12-AX12)*100/AW19</f>
        <v>3.7903299391410901</v>
      </c>
    </row>
    <row r="142" spans="2:5" x14ac:dyDescent="0.3">
      <c r="B142" s="2" t="s">
        <v>214</v>
      </c>
      <c r="C142">
        <f>(AS13-AT13)*100/AS19</f>
        <v>-0.97156214971798394</v>
      </c>
      <c r="D142">
        <f>(AU13-AV13)*100/AU19</f>
        <v>-0.74193060622747853</v>
      </c>
      <c r="E142">
        <f>(AW13-AX13)*100/AW19</f>
        <v>0.76664427292993043</v>
      </c>
    </row>
    <row r="143" spans="2:5" x14ac:dyDescent="0.3">
      <c r="B143" s="2" t="s">
        <v>215</v>
      </c>
      <c r="C143">
        <f>(AS14-AT14)*100/AS19</f>
        <v>-0.98392005650665459</v>
      </c>
      <c r="D143">
        <f>(AU14-AV14)*100/AU19</f>
        <v>-0.82499736920343558</v>
      </c>
      <c r="E143">
        <f>(AW14-AX14)*100/AW19</f>
        <v>-0.55850991690279916</v>
      </c>
    </row>
    <row r="144" spans="2:5" x14ac:dyDescent="0.3">
      <c r="B144" t="s">
        <v>224</v>
      </c>
      <c r="C144">
        <f>(AS15-AT15)*100/AS19</f>
        <v>-0.91122648716153287</v>
      </c>
      <c r="D144">
        <f>(AU15-AV15)*100/AU19</f>
        <v>-0.943148230827623</v>
      </c>
      <c r="E144">
        <f>(AW15-AX15)*100/AW19</f>
        <v>-0.40752495367570918</v>
      </c>
    </row>
    <row r="145" spans="2:5" x14ac:dyDescent="0.3">
      <c r="B145" s="2" t="s">
        <v>213</v>
      </c>
      <c r="C145">
        <f>(AS16-AT16)*100/AS19</f>
        <v>2.6351292933402344</v>
      </c>
      <c r="D145">
        <f>(AU16-AV16)*100/AU19</f>
        <v>3.7901094309203911</v>
      </c>
      <c r="E145">
        <f>(AW16-AX16)*100/AW19</f>
        <v>1.2936672577792065</v>
      </c>
    </row>
    <row r="146" spans="2:5" x14ac:dyDescent="0.3">
      <c r="B146" s="2" t="s">
        <v>222</v>
      </c>
      <c r="C146">
        <f>(AS17-AT17)*100/AS19</f>
        <v>-0.79473504228597514</v>
      </c>
      <c r="D146">
        <f>(AU17-AV17)*100/AU19</f>
        <v>-0.78526978691058658</v>
      </c>
      <c r="E146">
        <f>(AW17-AX17)*100/AW19</f>
        <v>5.3976254678792121E-2</v>
      </c>
    </row>
    <row r="147" spans="2:5" x14ac:dyDescent="0.3">
      <c r="B147" s="2" t="s">
        <v>219</v>
      </c>
      <c r="C147">
        <f>(AS18-AT18)*100/AS19</f>
        <v>-0.98282965296647784</v>
      </c>
      <c r="D147">
        <f>(AU18-AV18)*100/AU19</f>
        <v>-0.50769265348782322</v>
      </c>
      <c r="E147">
        <f>(AW18-AX18)*100/AW19</f>
        <v>-0.16442966697045747</v>
      </c>
    </row>
    <row r="149" spans="2:5" x14ac:dyDescent="0.3">
      <c r="C149" s="1" t="s">
        <v>251</v>
      </c>
      <c r="D149" s="1" t="s">
        <v>252</v>
      </c>
      <c r="E149" s="1" t="s">
        <v>253</v>
      </c>
    </row>
    <row r="150" spans="2:5" x14ac:dyDescent="0.3">
      <c r="B150" s="2" t="s">
        <v>210</v>
      </c>
      <c r="C150">
        <f>(AZ3-BA3)*100/AZ19</f>
        <v>21.006355639478652</v>
      </c>
      <c r="D150">
        <f>(BB3-BC3)*100/BB19</f>
        <v>8.988375212375928</v>
      </c>
      <c r="E150">
        <f>(BD3-BE3)*100/BD19</f>
        <v>-0.17588658927232664</v>
      </c>
    </row>
    <row r="151" spans="2:5" x14ac:dyDescent="0.3">
      <c r="B151" s="2" t="s">
        <v>220</v>
      </c>
      <c r="C151">
        <f>(AZ4-BA4)*100/AZ19</f>
        <v>38.391516602956756</v>
      </c>
      <c r="D151">
        <f>(BB4-BC4)*100/BB19</f>
        <v>6.8076951216538086</v>
      </c>
      <c r="E151">
        <f>(BD4-BE4)*100/BD19</f>
        <v>-0.45914078651430112</v>
      </c>
    </row>
    <row r="152" spans="2:5" x14ac:dyDescent="0.3">
      <c r="B152" s="2" t="s">
        <v>212</v>
      </c>
      <c r="C152">
        <f>(AZ5-BA5)*100/AZ19</f>
        <v>-19.392253488693409</v>
      </c>
      <c r="D152">
        <f>(BB5-BC5)*100/BB19</f>
        <v>-1.0263955842065462</v>
      </c>
      <c r="E152">
        <f>(BD5-BE5)*100/BD19</f>
        <v>1.2753027239475665</v>
      </c>
    </row>
    <row r="153" spans="2:5" x14ac:dyDescent="0.3">
      <c r="B153" s="2" t="s">
        <v>218</v>
      </c>
      <c r="C153">
        <f>(AZ6-BA6)*100/AZ19</f>
        <v>9.3558237000875053</v>
      </c>
      <c r="D153">
        <f>(BB6-BC6)*100/BB19</f>
        <v>0.29904969393478725</v>
      </c>
      <c r="E153">
        <f>(BD6-BE6)*100/BD19</f>
        <v>0.1194538473771497</v>
      </c>
    </row>
    <row r="154" spans="2:5" x14ac:dyDescent="0.3">
      <c r="B154" s="5" t="s">
        <v>226</v>
      </c>
      <c r="C154">
        <f>(AZ7-BA7)*100/AZ19</f>
        <v>0</v>
      </c>
      <c r="D154">
        <f>(BB7-BC7)*100/BB19</f>
        <v>0</v>
      </c>
      <c r="E154">
        <f>(BD7-BE7)*100/BD19</f>
        <v>0</v>
      </c>
    </row>
    <row r="155" spans="2:5" x14ac:dyDescent="0.3">
      <c r="B155" s="5" t="s">
        <v>217</v>
      </c>
      <c r="C155">
        <f>(AZ8-BA8)*100/AZ19</f>
        <v>-8.9805185833371706</v>
      </c>
      <c r="D155">
        <f>(BB8-BC8)*100/BB19</f>
        <v>-3.0925999691089556</v>
      </c>
      <c r="E155">
        <f>(BD8-BE8)*100/BD19</f>
        <v>-2.4267896494536201</v>
      </c>
    </row>
    <row r="156" spans="2:5" x14ac:dyDescent="0.3">
      <c r="B156" s="2" t="s">
        <v>216</v>
      </c>
      <c r="C156">
        <f>(AZ9-BA9)*100/AZ19</f>
        <v>-0.78611891493575281</v>
      </c>
      <c r="D156">
        <f>(BB9-BC9)*100/BB19</f>
        <v>5.0538317088437807</v>
      </c>
      <c r="E156">
        <f>(BD9-BE9)*100/BD19</f>
        <v>-0.21280414385351118</v>
      </c>
    </row>
    <row r="157" spans="2:5" x14ac:dyDescent="0.3">
      <c r="B157" s="2" t="s">
        <v>225</v>
      </c>
      <c r="C157">
        <f>(AZ10-BA10)*100/AZ19</f>
        <v>-0.93054851932022287</v>
      </c>
      <c r="D157">
        <f>(BB10-BC10)*100/BB19</f>
        <v>-0.96260557827221527</v>
      </c>
      <c r="E157">
        <f>(BD10-BE10)*100/BD19</f>
        <v>-0.47804257445986775</v>
      </c>
    </row>
    <row r="158" spans="2:5" x14ac:dyDescent="0.3">
      <c r="B158" s="2" t="s">
        <v>221</v>
      </c>
      <c r="C158">
        <f>(AZ11-BA11)*100/AZ19</f>
        <v>0.98406484594482568</v>
      </c>
      <c r="D158">
        <f>(BB11-BC11)*100/BB19</f>
        <v>-4.8068090364433116E-2</v>
      </c>
      <c r="E158">
        <f>(BD11-BE11)*100/BD19</f>
        <v>-3.5599881863825379E-2</v>
      </c>
    </row>
    <row r="159" spans="2:5" x14ac:dyDescent="0.3">
      <c r="B159" s="2" t="s">
        <v>211</v>
      </c>
      <c r="C159">
        <f>(AZ12-BA12)*100/AZ19</f>
        <v>-38.076820338046332</v>
      </c>
      <c r="D159">
        <f>(BB12-BC12)*100/BB19</f>
        <v>-17.759505092957657</v>
      </c>
      <c r="E159">
        <f>(BD12-BE12)*100/BD19</f>
        <v>3.3248517618192972</v>
      </c>
    </row>
    <row r="160" spans="2:5" x14ac:dyDescent="0.3">
      <c r="B160" s="2" t="s">
        <v>214</v>
      </c>
      <c r="C160">
        <f>(AZ13-BA13)*100/AZ19</f>
        <v>-0.71777276286095892</v>
      </c>
      <c r="D160">
        <f>(BB13-BC13)*100/BB19</f>
        <v>-0.51712420638469114</v>
      </c>
      <c r="E160">
        <f>(BD13-BE13)*100/BD19</f>
        <v>0.81179998636890294</v>
      </c>
    </row>
    <row r="161" spans="2:5" x14ac:dyDescent="0.3">
      <c r="B161" s="2" t="s">
        <v>215</v>
      </c>
      <c r="C161">
        <f>(AZ14-BA14)*100/AZ19</f>
        <v>-4.9283378621102569</v>
      </c>
      <c r="D161">
        <f>(BB14-BC14)*100/BB19</f>
        <v>-3.6481103623194291</v>
      </c>
      <c r="E161">
        <f>(BD14-BE14)*100/BD19</f>
        <v>-2.603198764113865</v>
      </c>
    </row>
    <row r="162" spans="2:5" x14ac:dyDescent="0.3">
      <c r="B162" t="s">
        <v>224</v>
      </c>
      <c r="C162">
        <f>(AZ15-BA15)*100/AZ19</f>
        <v>6.3878782296320172E-2</v>
      </c>
      <c r="D162">
        <f>(BB15-BC15)*100/BB19</f>
        <v>-0.87318413501012104</v>
      </c>
      <c r="E162">
        <f>(BD15-BE15)*100/BD19</f>
        <v>-0.42749392280255355</v>
      </c>
    </row>
    <row r="163" spans="2:5" x14ac:dyDescent="0.3">
      <c r="B163" s="2" t="s">
        <v>213</v>
      </c>
      <c r="C163">
        <f>(AZ16-BA16)*100/AZ19</f>
        <v>4.872795099709851</v>
      </c>
      <c r="D163">
        <f>(BB16-BC16)*100/BB19</f>
        <v>7.4966629543219003</v>
      </c>
      <c r="E163">
        <f>(BD16-BE16)*100/BD19</f>
        <v>1.4263352795510824</v>
      </c>
    </row>
    <row r="164" spans="2:5" x14ac:dyDescent="0.3">
      <c r="B164" s="2" t="s">
        <v>222</v>
      </c>
      <c r="C164">
        <f>(AZ17-BA17)*100/AZ19</f>
        <v>7.143186109703864E-2</v>
      </c>
      <c r="D164">
        <f>(BB17-BC17)*100/BB19</f>
        <v>-0.53175680619121568</v>
      </c>
      <c r="E164">
        <f>(BD17-BE17)*100/BD19</f>
        <v>-4.0143580889201932E-2</v>
      </c>
    </row>
    <row r="165" spans="2:5" x14ac:dyDescent="0.3">
      <c r="B165" s="2" t="s">
        <v>219</v>
      </c>
      <c r="C165">
        <f>(AZ18-BA18)*100/AZ19</f>
        <v>-0.93349606226684478</v>
      </c>
      <c r="D165">
        <f>(BB18-BC18)*100/BB19</f>
        <v>-0.18626486631494241</v>
      </c>
      <c r="E165">
        <f>(BD18-BE18)*100/BD19</f>
        <v>-9.8643705840925133E-2</v>
      </c>
    </row>
    <row r="167" spans="2:5" x14ac:dyDescent="0.3">
      <c r="C167" s="1" t="s">
        <v>251</v>
      </c>
      <c r="D167" s="1" t="s">
        <v>252</v>
      </c>
      <c r="E167" s="1" t="s">
        <v>253</v>
      </c>
    </row>
    <row r="168" spans="2:5" x14ac:dyDescent="0.3">
      <c r="B168" s="2" t="s">
        <v>210</v>
      </c>
      <c r="C168">
        <f>AVERAGE(C24,C42,C60,C78,C96,C114,C132,C150)</f>
        <v>13.601022968288706</v>
      </c>
      <c r="D168">
        <f t="shared" ref="D168:E168" si="0">AVERAGE(D24,D42,D60,D78,D96,D114,D132,D150)</f>
        <v>8.0280615929478039</v>
      </c>
      <c r="E168">
        <f t="shared" si="0"/>
        <v>-5.0140398249901505E-3</v>
      </c>
    </row>
    <row r="169" spans="2:5" x14ac:dyDescent="0.3">
      <c r="B169" s="2" t="s">
        <v>220</v>
      </c>
      <c r="C169">
        <f t="shared" ref="C169:E183" si="1">AVERAGE(C25,C43,C61,C79,C97,C115,C133,C151)</f>
        <v>41.796881205390882</v>
      </c>
      <c r="D169">
        <f t="shared" si="1"/>
        <v>13.067894070159426</v>
      </c>
      <c r="E169">
        <f t="shared" si="1"/>
        <v>5.6378246754622802E-2</v>
      </c>
    </row>
    <row r="170" spans="2:5" x14ac:dyDescent="0.3">
      <c r="B170" s="2" t="s">
        <v>212</v>
      </c>
      <c r="C170">
        <f t="shared" si="1"/>
        <v>-14.648896679510949</v>
      </c>
      <c r="D170">
        <f t="shared" si="1"/>
        <v>-2.7270742041287734</v>
      </c>
      <c r="E170">
        <f t="shared" si="1"/>
        <v>2.5627428262484107</v>
      </c>
    </row>
    <row r="171" spans="2:5" x14ac:dyDescent="0.3">
      <c r="B171" s="2" t="s">
        <v>218</v>
      </c>
      <c r="C171">
        <f t="shared" si="1"/>
        <v>2.8085150017930953</v>
      </c>
      <c r="D171">
        <f t="shared" si="1"/>
        <v>-2.4864434277425747E-2</v>
      </c>
      <c r="E171">
        <f t="shared" si="1"/>
        <v>0.26419691452913857</v>
      </c>
    </row>
    <row r="172" spans="2:5" x14ac:dyDescent="0.3">
      <c r="B172" s="5" t="s">
        <v>226</v>
      </c>
      <c r="C172">
        <f t="shared" si="1"/>
        <v>-0.20911856630051373</v>
      </c>
      <c r="D172">
        <f t="shared" si="1"/>
        <v>-4.7489268649756264E-2</v>
      </c>
      <c r="E172">
        <f t="shared" si="1"/>
        <v>-6.2867071591526658E-2</v>
      </c>
    </row>
    <row r="173" spans="2:5" x14ac:dyDescent="0.3">
      <c r="B173" s="5" t="s">
        <v>217</v>
      </c>
      <c r="C173">
        <f t="shared" si="1"/>
        <v>-18.961075813592011</v>
      </c>
      <c r="D173">
        <f t="shared" si="1"/>
        <v>-9.5635330036684891</v>
      </c>
      <c r="E173">
        <f t="shared" si="1"/>
        <v>-3.6077043119140906</v>
      </c>
    </row>
    <row r="174" spans="2:5" x14ac:dyDescent="0.3">
      <c r="B174" s="2" t="s">
        <v>216</v>
      </c>
      <c r="C174">
        <f t="shared" si="1"/>
        <v>-0.70782490922119579</v>
      </c>
      <c r="D174">
        <f t="shared" si="1"/>
        <v>3.9112168812745405</v>
      </c>
      <c r="E174">
        <f t="shared" si="1"/>
        <v>-0.12579658013675327</v>
      </c>
    </row>
    <row r="175" spans="2:5" x14ac:dyDescent="0.3">
      <c r="B175" s="2" t="s">
        <v>225</v>
      </c>
      <c r="C175">
        <f t="shared" si="1"/>
        <v>-0.81747918937191089</v>
      </c>
      <c r="D175">
        <f t="shared" si="1"/>
        <v>-0.97090147622203848</v>
      </c>
      <c r="E175">
        <f t="shared" si="1"/>
        <v>-0.48820431262109043</v>
      </c>
    </row>
    <row r="176" spans="2:5" x14ac:dyDescent="0.3">
      <c r="B176" s="2" t="s">
        <v>221</v>
      </c>
      <c r="C176">
        <f t="shared" si="1"/>
        <v>-0.41133138252529683</v>
      </c>
      <c r="D176">
        <f t="shared" si="1"/>
        <v>-0.29545437891536297</v>
      </c>
      <c r="E176">
        <f t="shared" si="1"/>
        <v>2.3416539013157923E-2</v>
      </c>
    </row>
    <row r="177" spans="2:5" x14ac:dyDescent="0.3">
      <c r="B177" s="2" t="s">
        <v>211</v>
      </c>
      <c r="C177">
        <f t="shared" si="1"/>
        <v>-17.095575715295361</v>
      </c>
      <c r="D177">
        <f t="shared" si="1"/>
        <v>-9.9583940474172241</v>
      </c>
      <c r="E177">
        <f t="shared" si="1"/>
        <v>2.4503740133102898</v>
      </c>
    </row>
    <row r="178" spans="2:5" x14ac:dyDescent="0.3">
      <c r="B178" s="2" t="s">
        <v>214</v>
      </c>
      <c r="C178">
        <f t="shared" si="1"/>
        <v>-0.61709447920654692</v>
      </c>
      <c r="D178">
        <f t="shared" si="1"/>
        <v>-0.61867639064780156</v>
      </c>
      <c r="E178">
        <f t="shared" si="1"/>
        <v>0.92439438513726457</v>
      </c>
    </row>
    <row r="179" spans="2:5" x14ac:dyDescent="0.3">
      <c r="B179" s="2" t="s">
        <v>215</v>
      </c>
      <c r="C179">
        <f t="shared" si="1"/>
        <v>-5.9089219789915388</v>
      </c>
      <c r="D179">
        <f t="shared" si="1"/>
        <v>-4.8210800677788717</v>
      </c>
      <c r="E179">
        <f t="shared" si="1"/>
        <v>-3.3177683347597791</v>
      </c>
    </row>
    <row r="180" spans="2:5" x14ac:dyDescent="0.3">
      <c r="B180" t="s">
        <v>224</v>
      </c>
      <c r="C180">
        <f t="shared" si="1"/>
        <v>-0.55805278039964668</v>
      </c>
      <c r="D180">
        <f t="shared" si="1"/>
        <v>-0.91263475059456334</v>
      </c>
      <c r="E180">
        <f t="shared" si="1"/>
        <v>-0.36340981412978968</v>
      </c>
    </row>
    <row r="181" spans="2:5" x14ac:dyDescent="0.3">
      <c r="B181" s="2" t="s">
        <v>213</v>
      </c>
      <c r="C181">
        <f t="shared" si="1"/>
        <v>2.3175784140936688</v>
      </c>
      <c r="D181">
        <f t="shared" si="1"/>
        <v>5.8468492283207079</v>
      </c>
      <c r="E181">
        <f t="shared" si="1"/>
        <v>1.5950472096450945</v>
      </c>
    </row>
    <row r="182" spans="2:5" x14ac:dyDescent="0.3">
      <c r="B182" s="2" t="s">
        <v>222</v>
      </c>
      <c r="C182">
        <f t="shared" si="1"/>
        <v>0.33666166010637655</v>
      </c>
      <c r="D182">
        <f t="shared" si="1"/>
        <v>-0.60959825277160251</v>
      </c>
      <c r="E182">
        <f t="shared" si="1"/>
        <v>0.10645988066346801</v>
      </c>
    </row>
    <row r="183" spans="2:5" x14ac:dyDescent="0.3">
      <c r="B183" s="2" t="s">
        <v>219</v>
      </c>
      <c r="C183">
        <f t="shared" si="1"/>
        <v>-0.9252877552577593</v>
      </c>
      <c r="D183">
        <f t="shared" si="1"/>
        <v>-0.3043214976305722</v>
      </c>
      <c r="E183">
        <f t="shared" si="1"/>
        <v>-1.2245550323428476E-2</v>
      </c>
    </row>
    <row r="192" spans="2:5" x14ac:dyDescent="0.3">
      <c r="B192" s="10" t="s">
        <v>257</v>
      </c>
      <c r="D192" s="1" t="s">
        <v>260</v>
      </c>
    </row>
    <row r="193" spans="2:4" x14ac:dyDescent="0.3">
      <c r="B193" s="2" t="s">
        <v>210</v>
      </c>
      <c r="C193">
        <f>C168-D168</f>
        <v>5.5729613753409026</v>
      </c>
      <c r="D193">
        <v>5.5729613753409026</v>
      </c>
    </row>
    <row r="194" spans="2:4" x14ac:dyDescent="0.3">
      <c r="B194" s="2" t="s">
        <v>220</v>
      </c>
      <c r="C194">
        <f t="shared" ref="C194:C208" si="2">C169-D169</f>
        <v>28.728987135231456</v>
      </c>
      <c r="D194">
        <v>28.728987135231456</v>
      </c>
    </row>
    <row r="195" spans="2:4" x14ac:dyDescent="0.3">
      <c r="B195" s="2" t="s">
        <v>212</v>
      </c>
      <c r="C195">
        <f t="shared" si="2"/>
        <v>-11.921822475382175</v>
      </c>
      <c r="D195">
        <v>11.9218224753822</v>
      </c>
    </row>
    <row r="196" spans="2:4" x14ac:dyDescent="0.3">
      <c r="B196" s="2" t="s">
        <v>218</v>
      </c>
      <c r="C196">
        <f t="shared" si="2"/>
        <v>2.8333794360705209</v>
      </c>
      <c r="D196">
        <v>2.8333794360705209</v>
      </c>
    </row>
    <row r="197" spans="2:4" x14ac:dyDescent="0.3">
      <c r="B197" s="5" t="s">
        <v>226</v>
      </c>
      <c r="C197">
        <f t="shared" si="2"/>
        <v>-0.16162929765075745</v>
      </c>
      <c r="D197">
        <v>0.16162929765075701</v>
      </c>
    </row>
    <row r="198" spans="2:4" x14ac:dyDescent="0.3">
      <c r="B198" s="5" t="s">
        <v>217</v>
      </c>
      <c r="C198">
        <f t="shared" si="2"/>
        <v>-9.3975428099235216</v>
      </c>
      <c r="D198">
        <v>9.3975428099235199</v>
      </c>
    </row>
    <row r="199" spans="2:4" x14ac:dyDescent="0.3">
      <c r="B199" s="2" t="s">
        <v>216</v>
      </c>
      <c r="C199">
        <f t="shared" si="2"/>
        <v>-4.6190417904957366</v>
      </c>
      <c r="D199">
        <v>4.6190417904957402</v>
      </c>
    </row>
    <row r="200" spans="2:4" x14ac:dyDescent="0.3">
      <c r="B200" s="2" t="s">
        <v>225</v>
      </c>
      <c r="C200">
        <f t="shared" si="2"/>
        <v>0.1534222868501276</v>
      </c>
      <c r="D200" s="7">
        <v>-0.15342228685012799</v>
      </c>
    </row>
    <row r="201" spans="2:4" x14ac:dyDescent="0.3">
      <c r="B201" s="2" t="s">
        <v>221</v>
      </c>
      <c r="C201">
        <f t="shared" si="2"/>
        <v>-0.11587700360993386</v>
      </c>
      <c r="D201">
        <v>0.115877003609934</v>
      </c>
    </row>
    <row r="202" spans="2:4" x14ac:dyDescent="0.3">
      <c r="B202" s="2" t="s">
        <v>211</v>
      </c>
      <c r="C202">
        <f t="shared" si="2"/>
        <v>-7.1371816678781368</v>
      </c>
      <c r="D202">
        <v>7.1371816678781403</v>
      </c>
    </row>
    <row r="203" spans="2:4" x14ac:dyDescent="0.3">
      <c r="B203" s="2" t="s">
        <v>214</v>
      </c>
      <c r="C203">
        <f t="shared" si="2"/>
        <v>1.5819114412546353E-3</v>
      </c>
      <c r="D203">
        <v>1.5819114412546353E-3</v>
      </c>
    </row>
    <row r="204" spans="2:4" x14ac:dyDescent="0.3">
      <c r="B204" s="2" t="s">
        <v>215</v>
      </c>
      <c r="C204">
        <f t="shared" si="2"/>
        <v>-1.0878419112126672</v>
      </c>
      <c r="D204">
        <v>1.08784191121267</v>
      </c>
    </row>
    <row r="205" spans="2:4" x14ac:dyDescent="0.3">
      <c r="B205" t="s">
        <v>224</v>
      </c>
      <c r="C205">
        <f t="shared" si="2"/>
        <v>0.35458197019491666</v>
      </c>
      <c r="D205" s="7">
        <v>-0.354581970194917</v>
      </c>
    </row>
    <row r="206" spans="2:4" x14ac:dyDescent="0.3">
      <c r="B206" s="2" t="s">
        <v>213</v>
      </c>
      <c r="C206">
        <f t="shared" si="2"/>
        <v>-3.529270814227039</v>
      </c>
      <c r="D206" s="7">
        <v>-3.529270814227039</v>
      </c>
    </row>
    <row r="207" spans="2:4" x14ac:dyDescent="0.3">
      <c r="B207" s="2" t="s">
        <v>222</v>
      </c>
      <c r="C207">
        <f t="shared" si="2"/>
        <v>0.94625991287797906</v>
      </c>
      <c r="D207">
        <v>0.94625991287797906</v>
      </c>
    </row>
    <row r="208" spans="2:4" x14ac:dyDescent="0.3">
      <c r="B208" s="2" t="s">
        <v>219</v>
      </c>
      <c r="C208">
        <f t="shared" si="2"/>
        <v>-0.62096625762718705</v>
      </c>
      <c r="D208">
        <v>-0.62096625762718705</v>
      </c>
    </row>
    <row r="210" spans="2:4" x14ac:dyDescent="0.3">
      <c r="B210" s="10" t="s">
        <v>258</v>
      </c>
      <c r="D210" s="1" t="s">
        <v>255</v>
      </c>
    </row>
    <row r="211" spans="2:4" x14ac:dyDescent="0.3">
      <c r="B211" s="2" t="s">
        <v>210</v>
      </c>
      <c r="C211">
        <f>D168-E168</f>
        <v>8.0330756327727943</v>
      </c>
      <c r="D211">
        <v>8.0330756327727943</v>
      </c>
    </row>
    <row r="212" spans="2:4" x14ac:dyDescent="0.3">
      <c r="B212" s="2" t="s">
        <v>220</v>
      </c>
      <c r="C212">
        <f t="shared" ref="C212:C226" si="3">D169-E169</f>
        <v>13.011515823404803</v>
      </c>
      <c r="D212">
        <v>13.011515823404803</v>
      </c>
    </row>
    <row r="213" spans="2:4" x14ac:dyDescent="0.3">
      <c r="B213" s="2" t="s">
        <v>212</v>
      </c>
      <c r="C213">
        <f t="shared" si="3"/>
        <v>-5.2898170303771845</v>
      </c>
      <c r="D213">
        <v>5.2898170303771801</v>
      </c>
    </row>
    <row r="214" spans="2:4" x14ac:dyDescent="0.3">
      <c r="B214" s="2" t="s">
        <v>218</v>
      </c>
      <c r="C214">
        <f t="shared" si="3"/>
        <v>-0.28906134880656431</v>
      </c>
      <c r="D214">
        <v>-0.28906134880656398</v>
      </c>
    </row>
    <row r="215" spans="2:4" x14ac:dyDescent="0.3">
      <c r="B215" s="5" t="s">
        <v>226</v>
      </c>
      <c r="C215">
        <f t="shared" si="3"/>
        <v>1.5377802941770394E-2</v>
      </c>
      <c r="D215">
        <v>-1.5377802941770401E-2</v>
      </c>
    </row>
    <row r="216" spans="2:4" x14ac:dyDescent="0.3">
      <c r="B216" s="5" t="s">
        <v>217</v>
      </c>
      <c r="C216">
        <f t="shared" si="3"/>
        <v>-5.9558286917543981</v>
      </c>
      <c r="D216">
        <v>5.9558286917543999</v>
      </c>
    </row>
    <row r="217" spans="2:4" x14ac:dyDescent="0.3">
      <c r="B217" s="2" t="s">
        <v>216</v>
      </c>
      <c r="C217">
        <f t="shared" si="3"/>
        <v>4.037013461411294</v>
      </c>
      <c r="D217">
        <v>4.037013461411294</v>
      </c>
    </row>
    <row r="218" spans="2:4" x14ac:dyDescent="0.3">
      <c r="B218" s="2" t="s">
        <v>225</v>
      </c>
      <c r="C218">
        <f t="shared" si="3"/>
        <v>-0.48269716360094805</v>
      </c>
      <c r="D218">
        <v>0.482697163600948</v>
      </c>
    </row>
    <row r="219" spans="2:4" x14ac:dyDescent="0.3">
      <c r="B219" s="2" t="s">
        <v>221</v>
      </c>
      <c r="C219">
        <f t="shared" si="3"/>
        <v>-0.3188709179285209</v>
      </c>
      <c r="D219">
        <v>0.31887091792852101</v>
      </c>
    </row>
    <row r="220" spans="2:4" x14ac:dyDescent="0.3">
      <c r="B220" s="2" t="s">
        <v>211</v>
      </c>
      <c r="C220">
        <f t="shared" si="3"/>
        <v>-12.408768060727514</v>
      </c>
      <c r="D220">
        <v>12.4087680607275</v>
      </c>
    </row>
    <row r="221" spans="2:4" x14ac:dyDescent="0.3">
      <c r="B221" s="2" t="s">
        <v>214</v>
      </c>
      <c r="C221">
        <f t="shared" si="3"/>
        <v>-1.5430707757850661</v>
      </c>
      <c r="D221">
        <v>1.5430707757850699</v>
      </c>
    </row>
    <row r="222" spans="2:4" x14ac:dyDescent="0.3">
      <c r="B222" s="2" t="s">
        <v>215</v>
      </c>
      <c r="C222">
        <f t="shared" si="3"/>
        <v>-1.5033117330190926</v>
      </c>
      <c r="D222">
        <v>1.5033117330190899</v>
      </c>
    </row>
    <row r="223" spans="2:4" x14ac:dyDescent="0.3">
      <c r="B223" t="s">
        <v>224</v>
      </c>
      <c r="C223">
        <f t="shared" si="3"/>
        <v>-0.54922493646477366</v>
      </c>
      <c r="D223">
        <v>0.54922493646477399</v>
      </c>
    </row>
    <row r="224" spans="2:4" x14ac:dyDescent="0.3">
      <c r="B224" s="2" t="s">
        <v>213</v>
      </c>
      <c r="C224">
        <f t="shared" si="3"/>
        <v>4.2518020186756136</v>
      </c>
      <c r="D224">
        <v>4.2518020186756136</v>
      </c>
    </row>
    <row r="225" spans="2:4" x14ac:dyDescent="0.3">
      <c r="B225" s="2" t="s">
        <v>222</v>
      </c>
      <c r="C225">
        <f t="shared" si="3"/>
        <v>-0.71605813343507052</v>
      </c>
      <c r="D225">
        <v>0.71605813343507096</v>
      </c>
    </row>
    <row r="226" spans="2:4" x14ac:dyDescent="0.3">
      <c r="B226" s="2" t="s">
        <v>219</v>
      </c>
      <c r="C226">
        <f t="shared" si="3"/>
        <v>-0.2920759473071437</v>
      </c>
      <c r="D226">
        <v>0.29207594730714398</v>
      </c>
    </row>
    <row r="229" spans="2:4" x14ac:dyDescent="0.3">
      <c r="B229" s="10" t="s">
        <v>259</v>
      </c>
      <c r="C229" s="1" t="s">
        <v>256</v>
      </c>
      <c r="D229" s="1" t="s">
        <v>253</v>
      </c>
    </row>
    <row r="230" spans="2:4" x14ac:dyDescent="0.3">
      <c r="B230" s="2" t="s">
        <v>210</v>
      </c>
      <c r="C230">
        <v>5.5729613753409026</v>
      </c>
      <c r="D230">
        <v>8.0330756327727943</v>
      </c>
    </row>
    <row r="231" spans="2:4" x14ac:dyDescent="0.3">
      <c r="B231" s="2" t="s">
        <v>220</v>
      </c>
      <c r="C231">
        <v>28.728987135231456</v>
      </c>
      <c r="D231">
        <v>13.011515823404803</v>
      </c>
    </row>
    <row r="232" spans="2:4" x14ac:dyDescent="0.3">
      <c r="B232" s="2" t="s">
        <v>212</v>
      </c>
      <c r="C232">
        <v>11.9218224753822</v>
      </c>
      <c r="D232">
        <v>5.2898170303771801</v>
      </c>
    </row>
    <row r="233" spans="2:4" x14ac:dyDescent="0.3">
      <c r="B233" s="2" t="s">
        <v>218</v>
      </c>
      <c r="C233">
        <v>2.8333794360705209</v>
      </c>
      <c r="D233">
        <v>-0.28906134880656398</v>
      </c>
    </row>
    <row r="234" spans="2:4" x14ac:dyDescent="0.3">
      <c r="B234" s="5" t="s">
        <v>226</v>
      </c>
      <c r="C234">
        <v>0.16162929765075701</v>
      </c>
      <c r="D234">
        <v>-1.5377802941770401E-2</v>
      </c>
    </row>
    <row r="235" spans="2:4" x14ac:dyDescent="0.3">
      <c r="B235" s="5" t="s">
        <v>217</v>
      </c>
      <c r="C235">
        <v>9.3975428099235199</v>
      </c>
      <c r="D235">
        <v>5.9558286917543999</v>
      </c>
    </row>
    <row r="236" spans="2:4" x14ac:dyDescent="0.3">
      <c r="B236" s="2" t="s">
        <v>216</v>
      </c>
      <c r="C236">
        <v>4.6190417904957402</v>
      </c>
      <c r="D236">
        <v>4.037013461411294</v>
      </c>
    </row>
    <row r="237" spans="2:4" x14ac:dyDescent="0.3">
      <c r="B237" s="2" t="s">
        <v>225</v>
      </c>
      <c r="C237" s="7">
        <v>-0.15342228685012799</v>
      </c>
      <c r="D237">
        <v>0.482697163600948</v>
      </c>
    </row>
    <row r="238" spans="2:4" x14ac:dyDescent="0.3">
      <c r="B238" s="2" t="s">
        <v>221</v>
      </c>
      <c r="C238">
        <v>0.115877003609934</v>
      </c>
      <c r="D238">
        <v>0.31887091792852101</v>
      </c>
    </row>
    <row r="239" spans="2:4" x14ac:dyDescent="0.3">
      <c r="B239" s="2" t="s">
        <v>211</v>
      </c>
      <c r="C239">
        <v>7.1371816678781403</v>
      </c>
      <c r="D239">
        <v>12.4087680607275</v>
      </c>
    </row>
    <row r="240" spans="2:4" x14ac:dyDescent="0.3">
      <c r="B240" s="2" t="s">
        <v>214</v>
      </c>
      <c r="C240">
        <v>1.5819114412546353E-3</v>
      </c>
      <c r="D240">
        <v>1.5430707757850699</v>
      </c>
    </row>
    <row r="241" spans="2:4" x14ac:dyDescent="0.3">
      <c r="B241" s="2" t="s">
        <v>215</v>
      </c>
      <c r="C241">
        <v>1.08784191121267</v>
      </c>
      <c r="D241">
        <v>1.5033117330190899</v>
      </c>
    </row>
    <row r="242" spans="2:4" x14ac:dyDescent="0.3">
      <c r="B242" t="s">
        <v>224</v>
      </c>
      <c r="C242" s="7">
        <v>-0.354581970194917</v>
      </c>
      <c r="D242">
        <v>0.54922493646477399</v>
      </c>
    </row>
    <row r="243" spans="2:4" x14ac:dyDescent="0.3">
      <c r="B243" s="2" t="s">
        <v>213</v>
      </c>
      <c r="C243" s="7">
        <v>-3.529270814227039</v>
      </c>
      <c r="D243">
        <v>4.2518020186756136</v>
      </c>
    </row>
    <row r="244" spans="2:4" x14ac:dyDescent="0.3">
      <c r="B244" s="2" t="s">
        <v>222</v>
      </c>
      <c r="C244">
        <v>0.94625991287797906</v>
      </c>
      <c r="D244">
        <v>0.71605813343507096</v>
      </c>
    </row>
    <row r="245" spans="2:4" x14ac:dyDescent="0.3">
      <c r="B245" s="2" t="s">
        <v>219</v>
      </c>
      <c r="C245">
        <v>-0.62096625762718705</v>
      </c>
      <c r="D245">
        <v>0.29207594730714398</v>
      </c>
    </row>
  </sheetData>
  <mergeCells count="8">
    <mergeCell ref="AS1:AY1"/>
    <mergeCell ref="AZ1:BF1"/>
    <mergeCell ref="C1:I1"/>
    <mergeCell ref="J1:P1"/>
    <mergeCell ref="Q1:W1"/>
    <mergeCell ref="X1:AD1"/>
    <mergeCell ref="AE1:AK1"/>
    <mergeCell ref="AL1:AR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70A0-195C-4995-A925-977D84EAC560}">
  <dimension ref="A1:C19"/>
  <sheetViews>
    <sheetView tabSelected="1" workbookViewId="0">
      <selection activeCell="G16" sqref="G16"/>
    </sheetView>
  </sheetViews>
  <sheetFormatPr defaultRowHeight="14.4" x14ac:dyDescent="0.3"/>
  <cols>
    <col min="1" max="1" width="29.109375" customWidth="1"/>
    <col min="2" max="2" width="28.33203125" customWidth="1"/>
    <col min="3" max="3" width="19.6640625" customWidth="1"/>
  </cols>
  <sheetData>
    <row r="1" spans="1:3" x14ac:dyDescent="0.3">
      <c r="A1" t="s">
        <v>264</v>
      </c>
    </row>
    <row r="3" spans="1:3" x14ac:dyDescent="0.3">
      <c r="A3" s="10" t="s">
        <v>259</v>
      </c>
      <c r="B3" s="1" t="s">
        <v>265</v>
      </c>
      <c r="C3" s="1" t="s">
        <v>266</v>
      </c>
    </row>
    <row r="4" spans="1:3" x14ac:dyDescent="0.3">
      <c r="A4" s="2" t="s">
        <v>210</v>
      </c>
      <c r="B4">
        <v>9.6808438406696808</v>
      </c>
      <c r="C4">
        <v>5.5729613753409026</v>
      </c>
    </row>
    <row r="5" spans="1:3" x14ac:dyDescent="0.3">
      <c r="A5" s="2" t="s">
        <v>220</v>
      </c>
      <c r="B5">
        <v>27.995712882052842</v>
      </c>
      <c r="C5">
        <v>28.728987135231456</v>
      </c>
    </row>
    <row r="6" spans="1:3" x14ac:dyDescent="0.3">
      <c r="A6" s="2" t="s">
        <v>212</v>
      </c>
      <c r="B6">
        <v>16.1548551027667</v>
      </c>
      <c r="C6">
        <v>11.9218224753822</v>
      </c>
    </row>
    <row r="7" spans="1:3" x14ac:dyDescent="0.3">
      <c r="A7" s="2" t="s">
        <v>218</v>
      </c>
      <c r="B7">
        <v>2.6873295083225308</v>
      </c>
      <c r="C7">
        <v>2.8333794360705209</v>
      </c>
    </row>
    <row r="8" spans="1:3" x14ac:dyDescent="0.3">
      <c r="A8" s="5" t="s">
        <v>226</v>
      </c>
      <c r="B8">
        <v>4.90194575642902E-2</v>
      </c>
      <c r="C8">
        <v>0.16162929765075701</v>
      </c>
    </row>
    <row r="9" spans="1:3" x14ac:dyDescent="0.3">
      <c r="A9" s="5" t="s">
        <v>217</v>
      </c>
      <c r="B9">
        <v>1.69280105973123</v>
      </c>
      <c r="C9">
        <v>9.3975428099235199</v>
      </c>
    </row>
    <row r="10" spans="1:3" x14ac:dyDescent="0.3">
      <c r="A10" s="2" t="s">
        <v>216</v>
      </c>
      <c r="B10">
        <v>5.3972938521199101</v>
      </c>
      <c r="C10">
        <v>4.6190417904957402</v>
      </c>
    </row>
    <row r="11" spans="1:3" x14ac:dyDescent="0.3">
      <c r="A11" s="2" t="s">
        <v>225</v>
      </c>
      <c r="B11">
        <v>-8.8182126429714902E-2</v>
      </c>
      <c r="C11">
        <v>-0.15342228685012799</v>
      </c>
    </row>
    <row r="12" spans="1:3" x14ac:dyDescent="0.3">
      <c r="A12" s="2" t="s">
        <v>221</v>
      </c>
      <c r="B12">
        <v>-2.3638097552961645E-2</v>
      </c>
      <c r="C12">
        <v>0.115877003609934</v>
      </c>
    </row>
    <row r="13" spans="1:3" x14ac:dyDescent="0.3">
      <c r="A13" s="2" t="s">
        <v>211</v>
      </c>
      <c r="B13">
        <v>15.6608773437798</v>
      </c>
      <c r="C13">
        <v>7.1371816678781403</v>
      </c>
    </row>
    <row r="14" spans="1:3" x14ac:dyDescent="0.3">
      <c r="A14" s="2" t="s">
        <v>214</v>
      </c>
      <c r="B14">
        <v>-7.0384590028320204E-2</v>
      </c>
      <c r="C14">
        <v>1.5819114412546353E-3</v>
      </c>
    </row>
    <row r="15" spans="1:3" x14ac:dyDescent="0.3">
      <c r="A15" s="2" t="s">
        <v>215</v>
      </c>
      <c r="B15">
        <v>0.89401329548749398</v>
      </c>
      <c r="C15">
        <v>1.08784191121267</v>
      </c>
    </row>
    <row r="16" spans="1:3" x14ac:dyDescent="0.3">
      <c r="A16" t="s">
        <v>224</v>
      </c>
      <c r="B16">
        <v>-0.1074092327489</v>
      </c>
      <c r="C16">
        <v>-0.354581970194917</v>
      </c>
    </row>
    <row r="17" spans="1:3" x14ac:dyDescent="0.3">
      <c r="A17" s="2" t="s">
        <v>213</v>
      </c>
      <c r="B17">
        <v>0.47419504480303198</v>
      </c>
      <c r="C17">
        <v>-3.529270814227039</v>
      </c>
    </row>
    <row r="18" spans="1:3" x14ac:dyDescent="0.3">
      <c r="A18" s="2" t="s">
        <v>222</v>
      </c>
      <c r="B18">
        <v>-0.36772054689656403</v>
      </c>
      <c r="C18">
        <v>0.94625991287797906</v>
      </c>
    </row>
    <row r="19" spans="1:3" x14ac:dyDescent="0.3">
      <c r="A19" s="2" t="s">
        <v>219</v>
      </c>
      <c r="B19">
        <v>0.65088947334318603</v>
      </c>
      <c r="C19">
        <v>-0.62096625762718705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seqtab_final</vt:lpstr>
      <vt:lpstr>Primer 1</vt:lpstr>
      <vt:lpstr>Primer 1 -merged</vt:lpstr>
      <vt:lpstr>primer 2</vt:lpstr>
      <vt:lpstr>Primer 2 -merged</vt:lpstr>
      <vt:lpstr>primer 2 analysis</vt:lpstr>
      <vt:lpstr>extraction bias variations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martons</dc:creator>
  <cp:lastModifiedBy>Francesco Martoni</cp:lastModifiedBy>
  <dcterms:created xsi:type="dcterms:W3CDTF">2020-03-04T23:25:18Z</dcterms:created>
  <dcterms:modified xsi:type="dcterms:W3CDTF">2020-04-23T02:03:45Z</dcterms:modified>
</cp:coreProperties>
</file>