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0" yWindow="0" windowWidth="18630" windowHeight="7365" activeTab="2"/>
  </bookViews>
  <sheets>
    <sheet name="BandNoise" sheetId="1" r:id="rId1"/>
    <sheet name="Harmonics" sheetId="2" r:id="rId2"/>
    <sheet name="Wideband IMD" sheetId="3" r:id="rId3"/>
  </sheets>
  <externalReferences>
    <externalReference r:id="rId4"/>
    <externalReference r:id="rId5"/>
  </externalReferences>
  <definedNames>
    <definedName name="Core\Registers" localSheetId="0">[1]Registers!$A$2:$A$89</definedName>
    <definedName name="Core\Registers" localSheetId="1">[1]Registers!$A$2:$A$89</definedName>
    <definedName name="Core\Registers" localSheetId="2">[1]Registers!$A$2:$A$89</definedName>
    <definedName name="Core\Registers">[2]Registers!$A$2:$A$89</definedName>
    <definedName name="RegisterRange" localSheetId="0">[1]Registers!$A$2:$G$89</definedName>
    <definedName name="RegisterRange" localSheetId="1">[1]Registers!$A$2:$G$89</definedName>
    <definedName name="RegisterRange" localSheetId="2">[1]Registers!$A$2:$G$89</definedName>
    <definedName name="RegisterRange">[2]Registers!$A$2:$G$89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J87" i="1" s="1"/>
  <c r="K96" i="1" l="1"/>
  <c r="J96" i="1" s="1"/>
  <c r="K95" i="1"/>
  <c r="J95" i="1" s="1"/>
  <c r="K94" i="1"/>
  <c r="J94" i="1" s="1"/>
  <c r="K93" i="1"/>
  <c r="J93" i="1" s="1"/>
  <c r="K92" i="1"/>
  <c r="J92" i="1" s="1"/>
  <c r="K91" i="1"/>
  <c r="J91" i="1" s="1"/>
  <c r="K90" i="1"/>
  <c r="J90" i="1" s="1"/>
  <c r="J83" i="1"/>
  <c r="J84" i="1" s="1"/>
  <c r="A82" i="1"/>
  <c r="J72" i="1"/>
  <c r="A72" i="1" s="1"/>
  <c r="A71" i="1"/>
  <c r="J64" i="1"/>
  <c r="J65" i="1" s="1"/>
  <c r="A63" i="1"/>
  <c r="A62" i="1"/>
  <c r="J61" i="1"/>
  <c r="A61" i="1" s="1"/>
  <c r="J49" i="1"/>
  <c r="J50" i="1" s="1"/>
  <c r="A48" i="1"/>
  <c r="A83" i="1" l="1"/>
  <c r="A64" i="1"/>
  <c r="A49" i="1"/>
  <c r="A50" i="1"/>
  <c r="J51" i="1"/>
  <c r="A65" i="1"/>
  <c r="J66" i="1"/>
  <c r="A84" i="1"/>
  <c r="J85" i="1"/>
  <c r="J73" i="1"/>
  <c r="J67" i="1" l="1"/>
  <c r="A66" i="1"/>
  <c r="A73" i="1"/>
  <c r="J74" i="1"/>
  <c r="J86" i="1"/>
  <c r="A86" i="1" s="1"/>
  <c r="A85" i="1"/>
  <c r="J52" i="1"/>
  <c r="A51" i="1"/>
  <c r="A74" i="1" l="1"/>
  <c r="J75" i="1"/>
  <c r="A52" i="1"/>
  <c r="J53" i="1"/>
  <c r="A67" i="1"/>
  <c r="J68" i="1"/>
  <c r="J54" i="1" l="1"/>
  <c r="A53" i="1"/>
  <c r="J69" i="1"/>
  <c r="A68" i="1"/>
  <c r="A75" i="1"/>
  <c r="J76" i="1"/>
  <c r="A69" i="1" l="1"/>
  <c r="J70" i="1"/>
  <c r="A70" i="1" s="1"/>
  <c r="A76" i="1"/>
  <c r="J77" i="1"/>
  <c r="A54" i="1"/>
  <c r="J55" i="1"/>
  <c r="A77" i="1" l="1"/>
  <c r="J78" i="1"/>
  <c r="J56" i="1"/>
  <c r="A55" i="1"/>
  <c r="A56" i="1" l="1"/>
  <c r="J57" i="1"/>
  <c r="A78" i="1"/>
  <c r="J79" i="1"/>
  <c r="A79" i="1" l="1"/>
  <c r="J80" i="1"/>
  <c r="J58" i="1"/>
  <c r="A57" i="1"/>
  <c r="A58" i="1" l="1"/>
  <c r="J59" i="1"/>
  <c r="A80" i="1"/>
  <c r="J81" i="1"/>
  <c r="A81" i="1" s="1"/>
  <c r="J60" i="1" l="1"/>
  <c r="A60" i="1" s="1"/>
  <c r="A59" i="1"/>
</calcChain>
</file>

<file path=xl/comments1.xml><?xml version="1.0" encoding="utf-8"?>
<comments xmlns="http://schemas.openxmlformats.org/spreadsheetml/2006/main">
  <authors>
    <author>Qualcomm User</author>
  </authors>
  <commentList>
    <comment ref="M87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  <comment ref="M88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  <comment ref="M89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  <comment ref="M91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  <comment ref="M93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  <comment ref="M95" authorId="0" shapeId="0">
      <text>
        <r>
          <rPr>
            <b/>
            <sz val="9"/>
            <color indexed="81"/>
            <rFont val="Tahoma"/>
            <family val="2"/>
          </rPr>
          <t>Qualcomm User:</t>
        </r>
        <r>
          <rPr>
            <sz val="9"/>
            <color indexed="81"/>
            <rFont val="Tahoma"/>
            <family val="2"/>
          </rPr>
          <t xml:space="preserve">
better done manually bec of narrow marker noise span requiremente</t>
        </r>
      </text>
    </comment>
  </commentList>
</comments>
</file>

<file path=xl/sharedStrings.xml><?xml version="1.0" encoding="utf-8"?>
<sst xmlns="http://schemas.openxmlformats.org/spreadsheetml/2006/main" count="951" uniqueCount="184">
  <si>
    <t>Legend:</t>
  </si>
  <si>
    <t>Valid Inputs/Notes</t>
  </si>
  <si>
    <t>Group_Name</t>
  </si>
  <si>
    <r>
      <rPr>
        <b/>
        <sz val="10"/>
        <color rgb="FF0000FF"/>
        <rFont val="Arial"/>
        <family val="2"/>
      </rPr>
      <t>User defined name.</t>
    </r>
    <r>
      <rPr>
        <sz val="10"/>
        <color theme="1"/>
        <rFont val="Arial"/>
        <family val="2"/>
      </rPr>
      <t xml:space="preserve"> Used to describe the collection of band noise setting options for the spectrum analyzer.  </t>
    </r>
    <r>
      <rPr>
        <sz val="10"/>
        <color rgb="FFFF0000"/>
        <rFont val="Arial"/>
        <family val="2"/>
      </rPr>
      <t>Ensure this matches with one of the group name(s) used on the "Loop Settings" tab.</t>
    </r>
  </si>
  <si>
    <t>Avg Num</t>
  </si>
  <si>
    <r>
      <rPr>
        <b/>
        <sz val="10"/>
        <color rgb="FF0000FF"/>
        <rFont val="Arial"/>
        <family val="2"/>
      </rPr>
      <t>User defined number from 1 to 100.</t>
    </r>
    <r>
      <rPr>
        <sz val="10"/>
        <color theme="1"/>
        <rFont val="Arial"/>
        <family val="2"/>
      </rPr>
      <t xml:space="preserve"> This averages the traces together to achieve a more stable/averaged measurement</t>
    </r>
  </si>
  <si>
    <t>Avg Type</t>
  </si>
  <si>
    <r>
      <rPr>
        <b/>
        <sz val="10"/>
        <color rgb="FF0000FF"/>
        <rFont val="Arial"/>
        <family val="2"/>
      </rPr>
      <t xml:space="preserve">V, LOG or RMS; RMS is default when this column is missing. </t>
    </r>
    <r>
      <rPr>
        <sz val="10"/>
        <rFont val="Arial"/>
        <family val="2"/>
      </rPr>
      <t>How the averaging is done (an avg of voltage, power or log power)</t>
    </r>
  </si>
  <si>
    <t>Detector</t>
  </si>
  <si>
    <t>NORM (default), AVER, POS, SAMP, NEG, QPE, EAV, RAV</t>
  </si>
  <si>
    <t>Atten</t>
  </si>
  <si>
    <r>
      <rPr>
        <b/>
        <sz val="10"/>
        <color rgb="FF0000FF"/>
        <rFont val="Arial"/>
        <family val="2"/>
      </rPr>
      <t>User defined number from 0 to 30 dB.</t>
    </r>
    <r>
      <rPr>
        <sz val="10"/>
        <color theme="1"/>
        <rFont val="Arial"/>
        <family val="2"/>
      </rPr>
      <t xml:space="preserve"> This is the amount of front end attenuation used inside the spectrum analyzer.</t>
    </r>
  </si>
  <si>
    <t>Preamp On</t>
  </si>
  <si>
    <r>
      <rPr>
        <b/>
        <sz val="10"/>
        <color rgb="FF0000FF"/>
        <rFont val="Arial"/>
        <family val="2"/>
      </rPr>
      <t>0</t>
    </r>
    <r>
      <rPr>
        <sz val="10"/>
        <rFont val="Arial"/>
        <family val="2"/>
      </rPr>
      <t xml:space="preserve"> = Preamp off, </t>
    </r>
    <r>
      <rPr>
        <b/>
        <sz val="10"/>
        <color rgb="FF0000FF"/>
        <rFont val="Arial"/>
        <family val="2"/>
      </rPr>
      <t>1</t>
    </r>
    <r>
      <rPr>
        <sz val="10"/>
        <rFont val="Arial"/>
        <family val="2"/>
      </rPr>
      <t xml:space="preserve"> = Preamp on</t>
    </r>
  </si>
  <si>
    <t>Reference Level</t>
  </si>
  <si>
    <r>
      <t>User defined number in dBm.</t>
    </r>
    <r>
      <rPr>
        <sz val="10"/>
        <rFont val="Arial"/>
        <family val="2"/>
      </rPr>
      <t xml:space="preserve"> Highest signal level before clipping the signal due to specific attenuator settings.</t>
    </r>
  </si>
  <si>
    <t>Delay</t>
  </si>
  <si>
    <r>
      <t>User defined number in ms.</t>
    </r>
    <r>
      <rPr>
        <sz val="10"/>
        <rFont val="Arial"/>
        <family val="2"/>
      </rPr>
      <t xml:space="preserve"> Delay between setting up different signal paths/filters and measurement.</t>
    </r>
  </si>
  <si>
    <t>Peak Search?</t>
  </si>
  <si>
    <r>
      <t>0 =</t>
    </r>
    <r>
      <rPr>
        <sz val="10"/>
        <rFont val="Arial"/>
        <family val="2"/>
      </rPr>
      <t xml:space="preserve"> default and no peak search; </t>
    </r>
    <r>
      <rPr>
        <b/>
        <sz val="10"/>
        <color rgb="FF0000FF"/>
        <rFont val="Arial"/>
        <family val="2"/>
      </rPr>
      <t xml:space="preserve">1 = </t>
    </r>
    <r>
      <rPr>
        <sz val="10"/>
        <rFont val="Arial"/>
        <family val="2"/>
      </rPr>
      <t>perform peak search, usually for 2G case</t>
    </r>
  </si>
  <si>
    <t>Band Noise Center Frequency</t>
  </si>
  <si>
    <r>
      <rPr>
        <b/>
        <sz val="10"/>
        <color rgb="FF0000FF"/>
        <rFont val="Arial"/>
        <family val="2"/>
      </rPr>
      <t>User defined number in MHz.</t>
    </r>
    <r>
      <rPr>
        <sz val="10"/>
        <color theme="1"/>
        <rFont val="Arial"/>
        <family val="2"/>
      </rPr>
      <t xml:space="preserve"> This defines the 1st target band noise frequency.</t>
    </r>
  </si>
  <si>
    <t>Span</t>
  </si>
  <si>
    <r>
      <rPr>
        <b/>
        <sz val="10"/>
        <color rgb="FF0000FF"/>
        <rFont val="Arial"/>
        <family val="2"/>
      </rPr>
      <t>User defined number in MHz.</t>
    </r>
    <r>
      <rPr>
        <sz val="10"/>
        <color theme="1"/>
        <rFont val="Arial"/>
        <family val="2"/>
      </rPr>
      <t xml:space="preserve"> This defines the 1st target band noise spectrum analyzer sweep range. </t>
    </r>
    <r>
      <rPr>
        <i/>
        <sz val="10"/>
        <color rgb="FFFF0000"/>
        <rFont val="Arial"/>
        <family val="2"/>
      </rPr>
      <t xml:space="preserve">Put 0 to disable band noise marker; make sure rbw is the value needed for noise density </t>
    </r>
  </si>
  <si>
    <t>RBW</t>
  </si>
  <si>
    <r>
      <rPr>
        <b/>
        <sz val="10"/>
        <color rgb="FF0000FF"/>
        <rFont val="Arial"/>
        <family val="2"/>
      </rPr>
      <t>User defined number from 1 Hz to 100MHz (or so).</t>
    </r>
    <r>
      <rPr>
        <sz val="10"/>
        <color theme="1"/>
        <rFont val="Arial"/>
        <family val="2"/>
      </rPr>
      <t xml:space="preserve"> This is the bandwidth of the resolution bandwidth filter (IF filter) in the spectrum analyzer</t>
    </r>
  </si>
  <si>
    <t>Band Noise Marker Span</t>
  </si>
  <si>
    <r>
      <rPr>
        <b/>
        <sz val="10"/>
        <color rgb="FF0000FF"/>
        <rFont val="Arial"/>
        <family val="2"/>
      </rPr>
      <t>User defined number in MHz.</t>
    </r>
    <r>
      <rPr>
        <sz val="10"/>
        <color theme="1"/>
        <rFont val="Arial"/>
        <family val="2"/>
      </rPr>
      <t xml:space="preserve"> This defines the 1st target band noise integration range.</t>
    </r>
  </si>
  <si>
    <t>Switch Code</t>
  </si>
  <si>
    <r>
      <t>Predefined text strings with formatting: B_1:1,</t>
    </r>
    <r>
      <rPr>
        <b/>
        <sz val="10"/>
        <color rgb="FFFF0000"/>
        <rFont val="Arial"/>
        <family val="2"/>
      </rPr>
      <t>X</t>
    </r>
    <r>
      <rPr>
        <b/>
        <sz val="10"/>
        <color rgb="FF0000FF"/>
        <rFont val="Arial"/>
        <family val="2"/>
      </rPr>
      <t>;B_2:1,</t>
    </r>
    <r>
      <rPr>
        <b/>
        <sz val="10"/>
        <color rgb="FFFF0000"/>
        <rFont val="Arial"/>
        <family val="2"/>
      </rPr>
      <t>X</t>
    </r>
    <r>
      <rPr>
        <b/>
        <sz val="10"/>
        <color rgb="FF0000FF"/>
        <rFont val="Arial"/>
        <family val="2"/>
      </rPr>
      <t>;C_1:1,</t>
    </r>
    <r>
      <rPr>
        <b/>
        <sz val="10"/>
        <color rgb="FFFF0000"/>
        <rFont val="Arial"/>
        <family val="2"/>
      </rPr>
      <t>X</t>
    </r>
    <r>
      <rPr>
        <b/>
        <sz val="10"/>
        <color rgb="FF0000FF"/>
        <rFont val="Arial"/>
        <family val="2"/>
      </rPr>
      <t>;C_2:1,</t>
    </r>
    <r>
      <rPr>
        <b/>
        <sz val="10"/>
        <color rgb="FFFF0000"/>
        <rFont val="Arial"/>
        <family val="2"/>
      </rPr>
      <t>X</t>
    </r>
    <r>
      <rPr>
        <b/>
        <sz val="10"/>
        <color rgb="FF0000FF"/>
        <rFont val="Arial"/>
        <family val="2"/>
      </rPr>
      <t>;</t>
    </r>
    <r>
      <rPr>
        <sz val="10"/>
        <color rgb="FF0000FF"/>
        <rFont val="Arial"/>
        <family val="2"/>
      </rPr>
      <t xml:space="preserve"> </t>
    </r>
    <r>
      <rPr>
        <sz val="10"/>
        <rFont val="Arial"/>
        <family val="2"/>
      </rPr>
      <t>Replace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X</t>
    </r>
    <r>
      <rPr>
        <sz val="10"/>
        <rFont val="Arial"/>
        <family val="2"/>
      </rPr>
      <t xml:space="preserve"> with the switch position number from </t>
    </r>
    <r>
      <rPr>
        <b/>
        <sz val="10"/>
        <color rgb="FFFF0000"/>
        <rFont val="Arial"/>
        <family val="2"/>
      </rPr>
      <t>1-6</t>
    </r>
    <r>
      <rPr>
        <sz val="10"/>
        <rFont val="Arial"/>
        <family val="2"/>
      </rPr>
      <t>.  "B" will set the SA switch to the desired location. Leaving this blank will not set a switch.  "C" will set the filter path switch to the desired location. Leaving this blank will not set a switch</t>
    </r>
  </si>
  <si>
    <t>Band Noise Filter</t>
  </si>
  <si>
    <t xml:space="preserve">Predefined text strings with formatting: LB_BPx="Freq" in MHz. Multiple filter entry separated by comma. </t>
  </si>
  <si>
    <t>SA Cal File</t>
  </si>
  <si>
    <r>
      <t>User defined calibration file that corresponds to the switch path chosen.</t>
    </r>
    <r>
      <rPr>
        <sz val="10"/>
        <rFont val="Arial"/>
        <family val="2"/>
      </rPr>
      <t xml:space="preserve"> Leaving this blank will use the SA Cal file from the Cal Selector subpanel</t>
    </r>
  </si>
  <si>
    <t>Trigger Source</t>
  </si>
  <si>
    <t>RFB, EXT1, EXT2 or IMM.</t>
  </si>
  <si>
    <t>Trigger Lvl</t>
  </si>
  <si>
    <r>
      <t>User defined number. V.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Within +/-5V. If RFB is the trigger source, enter dBm value as the trigger level.</t>
    </r>
  </si>
  <si>
    <t>Trigger Delay (ms)</t>
  </si>
  <si>
    <r>
      <t>User defined number. msec</t>
    </r>
    <r>
      <rPr>
        <sz val="10"/>
        <rFont val="Arial"/>
        <family val="2"/>
      </rPr>
      <t>.</t>
    </r>
  </si>
  <si>
    <t>Gate</t>
  </si>
  <si>
    <r>
      <rPr>
        <b/>
        <sz val="10"/>
        <color rgb="FF0000FF"/>
        <rFont val="Arial"/>
        <family val="2"/>
      </rPr>
      <t xml:space="preserve">OFF, ON.  </t>
    </r>
    <r>
      <rPr>
        <sz val="10"/>
        <color theme="1"/>
        <rFont val="Arial"/>
        <family val="2"/>
      </rPr>
      <t>Determines whether the spectrum analyzer turns on the gating.</t>
    </r>
  </si>
  <si>
    <t>Gate Delay (ms)</t>
  </si>
  <si>
    <t>Gate Length (ms)</t>
  </si>
  <si>
    <t>Linked Group</t>
  </si>
  <si>
    <r>
      <rPr>
        <b/>
        <sz val="10"/>
        <color rgb="FF0000FF"/>
        <rFont val="Arial"/>
        <family val="2"/>
      </rPr>
      <t>User defined name.</t>
    </r>
    <r>
      <rPr>
        <sz val="10"/>
        <color theme="1"/>
        <rFont val="Arial"/>
        <family val="2"/>
      </rPr>
      <t xml:space="preserve"> Used to describe the group name that would be daisy chained if there is a need. # of daisy chained groups should match the # of HL test calls in the QFE Panel along with GetLinked Group Info HL state.</t>
    </r>
  </si>
  <si>
    <t>Low Noise Floor Mode</t>
  </si>
  <si>
    <r>
      <rPr>
        <b/>
        <sz val="10"/>
        <color rgb="FF0000FF"/>
        <rFont val="Arial"/>
        <family val="2"/>
      </rPr>
      <t xml:space="preserve">OFF, ON.  </t>
    </r>
    <r>
      <rPr>
        <sz val="10"/>
        <color theme="1"/>
        <rFont val="Arial"/>
        <family val="2"/>
      </rPr>
      <t>Determines whether the spectrum analyzer turns on the low noise floor option.  Use this in low signal level situations.</t>
    </r>
  </si>
  <si>
    <t>SweepTime Auto</t>
  </si>
  <si>
    <t>1 = SweepTime Auto, 0 = SweepTime Manual</t>
  </si>
  <si>
    <t>SweepTime (s)</t>
  </si>
  <si>
    <r>
      <t>User defined number. sec</t>
    </r>
    <r>
      <rPr>
        <sz val="10"/>
        <rFont val="Arial"/>
        <family val="2"/>
      </rPr>
      <t>.</t>
    </r>
  </si>
  <si>
    <t>SweepPoints</t>
  </si>
  <si>
    <t>User defined number. Typical is 1000</t>
  </si>
  <si>
    <t>SA Settings</t>
  </si>
  <si>
    <t>Band Specific Settings</t>
  </si>
  <si>
    <t>Trigger &amp; Gate Settings</t>
  </si>
  <si>
    <t>Misc</t>
  </si>
  <si>
    <t>Group_Name#</t>
  </si>
  <si>
    <t>Atten (dB)</t>
  </si>
  <si>
    <t>Reference Level (dBm)</t>
  </si>
  <si>
    <t>Delay (ms)</t>
  </si>
  <si>
    <t>Band Noise Frequency (MHz)</t>
  </si>
  <si>
    <t>Span (MHz)</t>
  </si>
  <si>
    <t>RBW (kHz)</t>
  </si>
  <si>
    <t>Band Noise Marker Span (MHz)</t>
  </si>
  <si>
    <t>Disable</t>
  </si>
  <si>
    <t>RMS</t>
  </si>
  <si>
    <t>AVER</t>
  </si>
  <si>
    <t>IMM</t>
  </si>
  <si>
    <t>OFF</t>
  </si>
  <si>
    <t>ON</t>
  </si>
  <si>
    <t>B1_WCDMA</t>
  </si>
  <si>
    <t>B1_LTE10</t>
  </si>
  <si>
    <t>B2_WCDMA</t>
  </si>
  <si>
    <t>B2_LTE10</t>
  </si>
  <si>
    <t>B3_WCDMA</t>
  </si>
  <si>
    <t>B3_LTE10</t>
  </si>
  <si>
    <t>B5_WCDMA</t>
  </si>
  <si>
    <t>B5_LTE10</t>
  </si>
  <si>
    <t>B8_WCDMA</t>
  </si>
  <si>
    <t>B8_LTE10</t>
  </si>
  <si>
    <t>GPS</t>
  </si>
  <si>
    <t>Glonass</t>
  </si>
  <si>
    <t>1842p5MHz_2G</t>
  </si>
  <si>
    <t>LOG</t>
  </si>
  <si>
    <t>1960MHz_2G</t>
  </si>
  <si>
    <t>732MHz_2G</t>
  </si>
  <si>
    <t>746p5MHz_2G</t>
  </si>
  <si>
    <t>760MHz_2G</t>
  </si>
  <si>
    <t>881p5MHz_2G</t>
  </si>
  <si>
    <t>930MHz_2G</t>
  </si>
  <si>
    <t>947p5MHz_2G</t>
  </si>
  <si>
    <t>B2_LTE20</t>
  </si>
  <si>
    <t>B7_LTE20</t>
  </si>
  <si>
    <t>B2_GSM</t>
  </si>
  <si>
    <t>B8_GSM</t>
  </si>
  <si>
    <t>B8_LTE20</t>
  </si>
  <si>
    <t>LTE_20M_Harmonic2</t>
  </si>
  <si>
    <t>Carrier IBW (MHz)</t>
  </si>
  <si>
    <t>Carrier Frequency (MHz)</t>
  </si>
  <si>
    <t>Carrier RRC Filter Enabled</t>
  </si>
  <si>
    <t>Carrier RRC Alpha</t>
  </si>
  <si>
    <t>RBW Auto</t>
  </si>
  <si>
    <t>RBW Filter Type</t>
  </si>
  <si>
    <t>Gaussian</t>
  </si>
  <si>
    <t>FFT Window</t>
  </si>
  <si>
    <t>Flat Top</t>
  </si>
  <si>
    <t>FFT Padding</t>
  </si>
  <si>
    <t>Number of Carriers</t>
  </si>
  <si>
    <t>3 dB</t>
  </si>
  <si>
    <t>Avg Enabled</t>
  </si>
  <si>
    <t>LTE_20M_Harmonic3</t>
  </si>
  <si>
    <t>LTE_10M_Harmonic2</t>
  </si>
  <si>
    <t>GSM_Harmonic2</t>
  </si>
  <si>
    <t>GSM_Harmonic3</t>
  </si>
  <si>
    <t>RBW Definition</t>
  </si>
  <si>
    <t>LTE_10M_Harmonic3</t>
  </si>
  <si>
    <t>LTE_20M_Harmonic4</t>
  </si>
  <si>
    <t>LTE_20M_Harmonic5</t>
  </si>
  <si>
    <t>LTE_20M_Harmonic6</t>
  </si>
  <si>
    <t>LTE_20M_Harmonic7</t>
  </si>
  <si>
    <t>LTE_20M_Harmonic8</t>
  </si>
  <si>
    <t>LTE_20M_Harmonic9</t>
  </si>
  <si>
    <t>LTE_20M_Harmonic10</t>
  </si>
  <si>
    <t>LTE_10M_Harmonic4</t>
  </si>
  <si>
    <t>LTE_10M_Harmonic5</t>
  </si>
  <si>
    <t>LTE_10M_Harmonic6</t>
  </si>
  <si>
    <t>LTE_10M_Harmonic7</t>
  </si>
  <si>
    <t>LTE_10M_Harmonic8</t>
  </si>
  <si>
    <t>LTE_10M_Harmonic9</t>
  </si>
  <si>
    <t>LTE_10M_Harmonic10</t>
  </si>
  <si>
    <t>GSM_Harmonic4</t>
  </si>
  <si>
    <t>GSM_Harmonic5</t>
  </si>
  <si>
    <t>GSM_Harmonic6</t>
  </si>
  <si>
    <t>GSM_Harmonic7</t>
  </si>
  <si>
    <t>GSM_Harmonic8</t>
  </si>
  <si>
    <t>GSM_Harmonic9</t>
  </si>
  <si>
    <t>GSM_Harmonic10</t>
  </si>
  <si>
    <t>LTE_20M_Harmonic11</t>
  </si>
  <si>
    <t>LTE_10M_Harmonic11</t>
  </si>
  <si>
    <t>GSM_Harmonic11</t>
  </si>
  <si>
    <t>Carrier Mode</t>
  </si>
  <si>
    <t>Number of Offsets</t>
  </si>
  <si>
    <t>Offset Enabled</t>
  </si>
  <si>
    <t>Offset Frequency (MHz)</t>
  </si>
  <si>
    <t>Offset Sideband</t>
  </si>
  <si>
    <t>Offset Pwr Ref Carrier</t>
  </si>
  <si>
    <t>Offset Pwr Ref Specific</t>
  </si>
  <si>
    <t>Offset IBW (MHz)</t>
  </si>
  <si>
    <t>Offset Rel Attn (dB)</t>
  </si>
  <si>
    <t>Offset RRC Filter Enabled</t>
  </si>
  <si>
    <t>Offset RRC Alpha</t>
  </si>
  <si>
    <t>Offset  Freq Definition</t>
  </si>
  <si>
    <t>Power Units</t>
  </si>
  <si>
    <t>Active</t>
  </si>
  <si>
    <t>Neg</t>
  </si>
  <si>
    <t>Closest</t>
  </si>
  <si>
    <t>Carrier Center to Offset center</t>
  </si>
  <si>
    <t>dBm</t>
  </si>
  <si>
    <t>Pos</t>
  </si>
  <si>
    <t>LTE_10M_IM3_Neg</t>
  </si>
  <si>
    <t>LTE_10M_IM3_Pos</t>
  </si>
  <si>
    <t>LTE_10M_IM5_Neg</t>
  </si>
  <si>
    <t>LTE_10M_IM5_Pos</t>
  </si>
  <si>
    <t>SA Reference Level (dBm)</t>
  </si>
  <si>
    <t>SA Frequency Offset (MHz)</t>
  </si>
  <si>
    <t>SG Frequency Offset (MHz)</t>
  </si>
  <si>
    <t>WCDMA_IM3_Neg</t>
  </si>
  <si>
    <t>WCDMA_IM3_Pos</t>
  </si>
  <si>
    <t>WCDMA_IM5_Neg</t>
  </si>
  <si>
    <t>WCDMA_IM5_Pos</t>
  </si>
  <si>
    <t>TDSCDMA_IM3_Neg</t>
  </si>
  <si>
    <t>TDSCDMA_IM3_Pos</t>
  </si>
  <si>
    <t>TDSCDMA_IM5_Neg</t>
  </si>
  <si>
    <t>TDSCDMA_IM5_Pos</t>
  </si>
  <si>
    <t>CDMA2K_IM3_Neg</t>
  </si>
  <si>
    <t>CDMA2K_IM3_Pos</t>
  </si>
  <si>
    <t>CDMA2K_IM5_Neg</t>
  </si>
  <si>
    <t>CDMA2K_IM5_Pos</t>
  </si>
  <si>
    <t>GSM_IM3_Neg</t>
  </si>
  <si>
    <t>GSM_IM3_Pos</t>
  </si>
  <si>
    <t>GSM_IM5_Neg</t>
  </si>
  <si>
    <t>GSM_IM5_Pos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</si>
</sst>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5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/>
    <xf numFmtId="0" fontId="5" fillId="0" borderId="0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9" fillId="0" borderId="0" xfId="0" applyFont="1"/>
    <xf numFmtId="0" fontId="0" fillId="0" borderId="4" xfId="0" applyBorder="1"/>
    <xf numFmtId="0" fontId="0" fillId="0" borderId="4" xfId="0" applyFont="1" applyBorder="1" applyAlignment="1"/>
    <xf numFmtId="0" fontId="9" fillId="0" borderId="4" xfId="0" applyFont="1" applyBorder="1"/>
    <xf numFmtId="0" fontId="0" fillId="0" borderId="4" xfId="0" applyFill="1" applyBorder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Fill="1"/>
    <xf numFmtId="0" fontId="2" fillId="0" borderId="0" xfId="0" applyNumberFormat="1" applyFont="1" applyFill="1"/>
    <xf numFmtId="0" fontId="4" fillId="0" borderId="0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left"/>
    </xf>
    <xf numFmtId="0" fontId="0" fillId="0" borderId="0" xfId="0" applyNumberFormat="1" applyFont="1"/>
    <xf numFmtId="0" fontId="0" fillId="2" borderId="4" xfId="0" applyNumberFormat="1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RF_2014/Products/QFE23xx/Docs/Templates/Panel%20and%20Test%20Settings%20Templates/Master%20Test%20Settings%202G%20M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algado/Desktop/Master%20Test%20Settings%20B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p Settings"/>
      <sheetName val="Inst. Settings"/>
      <sheetName val="VDD-QPOET-DPD"/>
      <sheetName val="Scripts"/>
      <sheetName val="Set - Get Power"/>
      <sheetName val="ACLR"/>
      <sheetName val="Harmonics"/>
      <sheetName val="Band Noise"/>
      <sheetName val="EDGE"/>
      <sheetName val="TDSCDMA"/>
      <sheetName val="SEM"/>
      <sheetName val="LTE EVM"/>
      <sheetName val="IMD"/>
      <sheetName val="Regis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QPA4340_1p0\master_bias_on</v>
          </cell>
          <cell r="B2" t="str">
            <v>QPA4340_1p0</v>
          </cell>
          <cell r="C2" t="str">
            <v>master_bias_on</v>
          </cell>
          <cell r="D2" t="str">
            <v>master_bias_on</v>
          </cell>
          <cell r="E2" t="str">
            <v>0x00</v>
          </cell>
          <cell r="F2">
            <v>6</v>
          </cell>
          <cell r="G2">
            <v>6</v>
          </cell>
        </row>
        <row r="3">
          <cell r="A3" t="str">
            <v>QPA4340_1p0\regulator_on</v>
          </cell>
          <cell r="B3" t="str">
            <v>QPA4340_1p0</v>
          </cell>
          <cell r="C3" t="str">
            <v>regulator_on</v>
          </cell>
          <cell r="D3" t="str">
            <v>regulator_on</v>
          </cell>
          <cell r="E3" t="str">
            <v>0x00</v>
          </cell>
          <cell r="F3">
            <v>5</v>
          </cell>
          <cell r="G3">
            <v>5</v>
          </cell>
        </row>
        <row r="4">
          <cell r="A4" t="str">
            <v>QPA4340_1p0\pa_byp_damp</v>
          </cell>
          <cell r="B4" t="str">
            <v>QPA4340_1p0</v>
          </cell>
          <cell r="C4" t="str">
            <v>pa_byp_damp</v>
          </cell>
          <cell r="D4" t="str">
            <v>pa_byp_damp_1b</v>
          </cell>
          <cell r="E4" t="str">
            <v>0x00</v>
          </cell>
          <cell r="F4">
            <v>4</v>
          </cell>
          <cell r="G4">
            <v>4</v>
          </cell>
        </row>
        <row r="5">
          <cell r="A5" t="str">
            <v>QPA4340_1p0\pa_byp_size</v>
          </cell>
          <cell r="B5" t="str">
            <v>QPA4340_1p0</v>
          </cell>
          <cell r="C5" t="str">
            <v>pa_byp_size</v>
          </cell>
          <cell r="D5" t="str">
            <v>pa_byp_size_1b</v>
          </cell>
          <cell r="E5" t="str">
            <v>0x00</v>
          </cell>
          <cell r="F5">
            <v>3</v>
          </cell>
          <cell r="G5">
            <v>3</v>
          </cell>
        </row>
        <row r="6">
          <cell r="A6" t="str">
            <v>QPA4340_1p0\lp_iet&lt;1&gt;</v>
          </cell>
          <cell r="B6" t="str">
            <v>QPA4340_1p0</v>
          </cell>
          <cell r="C6" t="str">
            <v>lp_iet&lt;1&gt;</v>
          </cell>
          <cell r="D6" t="str">
            <v>da_byp_damp_1b</v>
          </cell>
          <cell r="E6" t="str">
            <v>0x00</v>
          </cell>
          <cell r="F6">
            <v>2</v>
          </cell>
          <cell r="G6">
            <v>2</v>
          </cell>
        </row>
        <row r="7">
          <cell r="A7" t="str">
            <v>QPA4340_1p0\da_byp_size</v>
          </cell>
          <cell r="B7" t="str">
            <v>QPA4340_1p0</v>
          </cell>
          <cell r="C7" t="str">
            <v>da_byp_size</v>
          </cell>
          <cell r="D7" t="str">
            <v>da_byp_size_1b</v>
          </cell>
          <cell r="E7" t="str">
            <v>0x00</v>
          </cell>
          <cell r="F7">
            <v>1</v>
          </cell>
          <cell r="G7">
            <v>1</v>
          </cell>
        </row>
        <row r="8">
          <cell r="A8" t="str">
            <v>QPA4340_1p0\lp_byp_damp</v>
          </cell>
          <cell r="B8" t="str">
            <v>QPA4340_1p0</v>
          </cell>
          <cell r="C8" t="str">
            <v>lp_byp_damp</v>
          </cell>
          <cell r="D8" t="str">
            <v>lp_byp_damp_1b</v>
          </cell>
          <cell r="E8" t="str">
            <v>0x00</v>
          </cell>
          <cell r="F8">
            <v>0</v>
          </cell>
          <cell r="G8">
            <v>0</v>
          </cell>
        </row>
        <row r="9">
          <cell r="A9" t="str">
            <v>QPA4340_1p0\pa_on</v>
          </cell>
          <cell r="B9" t="str">
            <v>QPA4340_1p0</v>
          </cell>
          <cell r="C9" t="str">
            <v>pa_on</v>
          </cell>
          <cell r="D9" t="str">
            <v>pa_on</v>
          </cell>
          <cell r="E9" t="str">
            <v>0x02</v>
          </cell>
          <cell r="F9">
            <v>7</v>
          </cell>
          <cell r="G9">
            <v>7</v>
          </cell>
        </row>
        <row r="10">
          <cell r="A10" t="str">
            <v>QPA4340_1p0\prot_on</v>
          </cell>
          <cell r="B10" t="str">
            <v>QPA4340_1p0</v>
          </cell>
          <cell r="C10" t="str">
            <v>prot_on</v>
          </cell>
          <cell r="D10" t="str">
            <v>prot_on</v>
          </cell>
          <cell r="E10" t="str">
            <v>0x02</v>
          </cell>
          <cell r="F10">
            <v>6</v>
          </cell>
          <cell r="G10">
            <v>6</v>
          </cell>
        </row>
        <row r="11">
          <cell r="A11" t="str">
            <v>QPA4340_1p0\cp_on</v>
          </cell>
          <cell r="B11" t="str">
            <v>QPA4340_1p0</v>
          </cell>
          <cell r="C11" t="str">
            <v>cp_on</v>
          </cell>
          <cell r="D11" t="str">
            <v>cp_on</v>
          </cell>
          <cell r="E11" t="str">
            <v>0x02</v>
          </cell>
          <cell r="F11">
            <v>5</v>
          </cell>
          <cell r="G11">
            <v>5</v>
          </cell>
        </row>
        <row r="12">
          <cell r="A12" t="str">
            <v>QPA4340_1p0\gain_state&lt;2:0&gt;</v>
          </cell>
          <cell r="B12" t="str">
            <v>QPA4340_1p0</v>
          </cell>
          <cell r="C12" t="str">
            <v>gain_state&lt;2:0&gt;</v>
          </cell>
          <cell r="D12" t="str">
            <v>gain_state_3b</v>
          </cell>
          <cell r="E12" t="str">
            <v>0x02</v>
          </cell>
          <cell r="F12">
            <v>4</v>
          </cell>
          <cell r="G12">
            <v>2</v>
          </cell>
        </row>
        <row r="13">
          <cell r="A13" t="str">
            <v>QPA4340_1p0\pa_byp_nodamp</v>
          </cell>
          <cell r="B13" t="str">
            <v>QPA4340_1p0</v>
          </cell>
          <cell r="C13" t="str">
            <v>pa_byp_nodamp</v>
          </cell>
          <cell r="D13" t="str">
            <v>pa_byp_nodamp_1b</v>
          </cell>
          <cell r="E13" t="str">
            <v>0x02</v>
          </cell>
          <cell r="F13">
            <v>1</v>
          </cell>
          <cell r="G13">
            <v>1</v>
          </cell>
        </row>
        <row r="14">
          <cell r="A14" t="str">
            <v>QPA4340_1p0\pa_fb_res&lt;2&gt;</v>
          </cell>
          <cell r="B14" t="str">
            <v>QPA4340_1p0</v>
          </cell>
          <cell r="C14" t="str">
            <v>pa_fb_res&lt;2&gt;</v>
          </cell>
          <cell r="D14" t="str">
            <v>pa_fb_res_3b</v>
          </cell>
          <cell r="E14" t="str">
            <v>0x02</v>
          </cell>
          <cell r="F14">
            <v>0</v>
          </cell>
          <cell r="G14">
            <v>0</v>
          </cell>
        </row>
        <row r="15">
          <cell r="A15" t="str">
            <v>QPA4340_1p0\ipa&lt;3:1&gt;</v>
          </cell>
          <cell r="B15" t="str">
            <v>QPA4340_1p0</v>
          </cell>
          <cell r="C15" t="str">
            <v>ipa&lt;3:1&gt;</v>
          </cell>
          <cell r="D15" t="str">
            <v>ipa_4b</v>
          </cell>
          <cell r="E15" t="str">
            <v>0x03</v>
          </cell>
          <cell r="F15">
            <v>7</v>
          </cell>
          <cell r="G15">
            <v>5</v>
          </cell>
        </row>
        <row r="16">
          <cell r="A16" t="str">
            <v>QPA4340_1p0\idalp&lt;3:2&gt;</v>
          </cell>
          <cell r="B16" t="str">
            <v>QPA4340_1p0</v>
          </cell>
          <cell r="C16" t="str">
            <v>idalp&lt;3:2&gt;</v>
          </cell>
          <cell r="D16" t="str">
            <v>idalp_4b</v>
          </cell>
          <cell r="E16" t="str">
            <v>0x03</v>
          </cell>
          <cell r="F16">
            <v>4</v>
          </cell>
          <cell r="G16">
            <v>3</v>
          </cell>
        </row>
        <row r="17">
          <cell r="A17" t="str">
            <v>QPA4340_1p0\om_s_cap&lt;2:0&gt;</v>
          </cell>
          <cell r="B17" t="str">
            <v>QPA4340_1p0</v>
          </cell>
          <cell r="C17" t="str">
            <v>om_s_cap&lt;2:0&gt;</v>
          </cell>
          <cell r="D17" t="str">
            <v>om_s_cap_3b</v>
          </cell>
          <cell r="E17" t="str">
            <v>0x03</v>
          </cell>
          <cell r="F17">
            <v>2</v>
          </cell>
          <cell r="G17">
            <v>0</v>
          </cell>
        </row>
        <row r="18">
          <cell r="A18" t="str">
            <v>QPA4340_1p0\gs0_im_cap&lt;2:0&gt;</v>
          </cell>
          <cell r="B18" t="str">
            <v>QPA4340_1p0</v>
          </cell>
          <cell r="C18" t="str">
            <v>gs0_im_cap&lt;2:0&gt;</v>
          </cell>
          <cell r="D18" t="str">
            <v>gs0_im_cap_3b</v>
          </cell>
          <cell r="E18" t="str">
            <v>0x04</v>
          </cell>
          <cell r="F18">
            <v>7</v>
          </cell>
          <cell r="G18">
            <v>5</v>
          </cell>
        </row>
        <row r="19">
          <cell r="A19" t="str">
            <v>QPA4340_1p0\gs0_da_cap&lt;2:0&gt;</v>
          </cell>
          <cell r="B19" t="str">
            <v>QPA4340_1p0</v>
          </cell>
          <cell r="C19" t="str">
            <v>gs0_da_cap&lt;2:0&gt;</v>
          </cell>
          <cell r="D19" t="str">
            <v>gs0_da_cap_3b</v>
          </cell>
          <cell r="E19" t="str">
            <v>0x04</v>
          </cell>
          <cell r="F19">
            <v>4</v>
          </cell>
          <cell r="G19">
            <v>2</v>
          </cell>
        </row>
        <row r="20">
          <cell r="A20" t="str">
            <v>QPA4340_1p0\gs0_ism_cap&lt;2:1&gt;</v>
          </cell>
          <cell r="B20" t="str">
            <v>QPA4340_1p0</v>
          </cell>
          <cell r="C20" t="str">
            <v>gs0_ism_cap&lt;2:1&gt;</v>
          </cell>
          <cell r="D20" t="str">
            <v>gs0_ism_cap_3b</v>
          </cell>
          <cell r="E20" t="str">
            <v>0x04</v>
          </cell>
          <cell r="F20">
            <v>1</v>
          </cell>
          <cell r="G20">
            <v>0</v>
          </cell>
        </row>
        <row r="21">
          <cell r="A21" t="str">
            <v>QPA4340_1p0\gs0_ism_cap&lt;0&gt;</v>
          </cell>
          <cell r="B21" t="str">
            <v>QPA4340_1p0</v>
          </cell>
          <cell r="C21" t="str">
            <v>gs0_ism_cap&lt;0&gt;</v>
          </cell>
          <cell r="D21" t="str">
            <v>gs0_ism_cap_3b</v>
          </cell>
          <cell r="E21" t="str">
            <v>0x05</v>
          </cell>
          <cell r="F21">
            <v>7</v>
          </cell>
          <cell r="G21">
            <v>7</v>
          </cell>
        </row>
        <row r="22">
          <cell r="A22" t="str">
            <v>QPA4340_1p0\gs0_om_p_cap&lt;1:0&gt;</v>
          </cell>
          <cell r="B22" t="str">
            <v>QPA4340_1p0</v>
          </cell>
          <cell r="C22" t="str">
            <v>gs0_om_p_cap&lt;1:0&gt;</v>
          </cell>
          <cell r="D22" t="str">
            <v>gs0_om_p_cap_2b</v>
          </cell>
          <cell r="E22" t="str">
            <v>0x05</v>
          </cell>
          <cell r="F22">
            <v>6</v>
          </cell>
          <cell r="G22">
            <v>5</v>
          </cell>
        </row>
        <row r="23">
          <cell r="A23" t="str">
            <v>QPA4340_1p0\gs0_ipa&lt;0&gt;</v>
          </cell>
          <cell r="B23" t="str">
            <v>QPA4340_1p0</v>
          </cell>
          <cell r="C23" t="str">
            <v>gs0_ipa&lt;0&gt;</v>
          </cell>
          <cell r="D23" t="str">
            <v>ipa_4b</v>
          </cell>
          <cell r="E23" t="str">
            <v>0x05</v>
          </cell>
          <cell r="F23">
            <v>4</v>
          </cell>
          <cell r="G23">
            <v>4</v>
          </cell>
        </row>
        <row r="24">
          <cell r="A24" t="str">
            <v>QPA4340_1p0\gs0_idalp&lt;1:0&gt;</v>
          </cell>
          <cell r="B24" t="str">
            <v>QPA4340_1p0</v>
          </cell>
          <cell r="C24" t="str">
            <v>gs0_idalp&lt;1:0&gt;</v>
          </cell>
          <cell r="D24" t="str">
            <v>idalp_4b</v>
          </cell>
          <cell r="E24" t="str">
            <v>0x05</v>
          </cell>
          <cell r="F24">
            <v>3</v>
          </cell>
          <cell r="G24">
            <v>2</v>
          </cell>
        </row>
        <row r="25">
          <cell r="A25" t="str">
            <v>QPA4340_1p0\gs0_da_byp_nodamp</v>
          </cell>
          <cell r="B25" t="str">
            <v>QPA4340_1p0</v>
          </cell>
          <cell r="C25" t="str">
            <v>gs0_da_byp_nodamp</v>
          </cell>
          <cell r="D25" t="str">
            <v>gs0_da_byp_nodamp_1b</v>
          </cell>
          <cell r="E25" t="str">
            <v>0x05</v>
          </cell>
          <cell r="F25">
            <v>1</v>
          </cell>
          <cell r="G25">
            <v>1</v>
          </cell>
        </row>
        <row r="26">
          <cell r="A26" t="str">
            <v>QPA4340_1p0\gs0_lp_byp_nodamp</v>
          </cell>
          <cell r="B26" t="str">
            <v>QPA4340_1p0</v>
          </cell>
          <cell r="C26" t="str">
            <v>gs0_lp_byp_nodamp</v>
          </cell>
          <cell r="D26" t="str">
            <v>gs0_lp_byp_nodamp_1b</v>
          </cell>
          <cell r="E26" t="str">
            <v>0x05</v>
          </cell>
          <cell r="F26">
            <v>0</v>
          </cell>
          <cell r="G26">
            <v>0</v>
          </cell>
        </row>
        <row r="27">
          <cell r="A27" t="str">
            <v>QPA4340_1p0\gs0_pa_booster_ratio&lt;2:0&gt;</v>
          </cell>
          <cell r="B27" t="str">
            <v>QPA4340_1p0</v>
          </cell>
          <cell r="C27" t="str">
            <v>gs0_pa_booster_ratio&lt;2:0&gt;</v>
          </cell>
          <cell r="D27" t="str">
            <v>gs0_pa_booster_ratio_3b</v>
          </cell>
          <cell r="E27" t="str">
            <v>0x06</v>
          </cell>
          <cell r="F27">
            <v>7</v>
          </cell>
          <cell r="G27">
            <v>5</v>
          </cell>
        </row>
        <row r="28">
          <cell r="A28" t="str">
            <v>QPA4340_1p0\gs0_pa_booster_size&lt;2:0&gt;</v>
          </cell>
          <cell r="B28" t="str">
            <v>QPA4340_1p0</v>
          </cell>
          <cell r="C28" t="str">
            <v>gs0_pa_booster_size&lt;2:0&gt;</v>
          </cell>
          <cell r="D28" t="str">
            <v>gs0_pa_booster_size_3b</v>
          </cell>
          <cell r="E28" t="str">
            <v>0x06</v>
          </cell>
          <cell r="F28">
            <v>4</v>
          </cell>
          <cell r="G28">
            <v>2</v>
          </cell>
        </row>
        <row r="29">
          <cell r="A29" t="str">
            <v>QPA4340_1p0\gs0_pa_iet&lt;1:0&gt;</v>
          </cell>
          <cell r="B29" t="str">
            <v>QPA4340_1p0</v>
          </cell>
          <cell r="C29" t="str">
            <v>gs0_pa_iet&lt;1:0&gt;</v>
          </cell>
          <cell r="D29" t="str">
            <v>gs0_pa_iet_2b</v>
          </cell>
          <cell r="E29" t="str">
            <v>0x06</v>
          </cell>
          <cell r="F29">
            <v>1</v>
          </cell>
          <cell r="G29">
            <v>0</v>
          </cell>
        </row>
        <row r="30">
          <cell r="A30" t="str">
            <v>QPA4340_1p0\gs0_da_booster_ratio&lt;2:0&gt;</v>
          </cell>
          <cell r="B30" t="str">
            <v>QPA4340_1p0</v>
          </cell>
          <cell r="C30" t="str">
            <v>gs0_da_booster_ratio&lt;2:0&gt;</v>
          </cell>
          <cell r="D30" t="str">
            <v>gs0_da_booster_ratio_3b</v>
          </cell>
          <cell r="E30" t="str">
            <v>0x07</v>
          </cell>
          <cell r="F30">
            <v>7</v>
          </cell>
          <cell r="G30">
            <v>5</v>
          </cell>
        </row>
        <row r="31">
          <cell r="A31" t="str">
            <v>QPA4340_1p0\gs0_da_booster_size&lt;2:0&gt;</v>
          </cell>
          <cell r="B31" t="str">
            <v>QPA4340_1p0</v>
          </cell>
          <cell r="C31" t="str">
            <v>gs0_da_booster_size&lt;2:0&gt;</v>
          </cell>
          <cell r="D31" t="str">
            <v>gs0_da_booster_size_3b</v>
          </cell>
          <cell r="E31" t="str">
            <v>0x07</v>
          </cell>
          <cell r="F31">
            <v>4</v>
          </cell>
          <cell r="G31">
            <v>2</v>
          </cell>
        </row>
        <row r="32">
          <cell r="A32" t="str">
            <v>QPA4340_1p0\gs0_da_iet&lt;1:0&gt;</v>
          </cell>
          <cell r="B32" t="str">
            <v>QPA4340_1p0</v>
          </cell>
          <cell r="C32" t="str">
            <v>gs0_da_iet&lt;1:0&gt;</v>
          </cell>
          <cell r="D32" t="str">
            <v>gs0_da_iet_2b</v>
          </cell>
          <cell r="E32" t="str">
            <v>0x07</v>
          </cell>
          <cell r="F32">
            <v>1</v>
          </cell>
          <cell r="G32">
            <v>0</v>
          </cell>
        </row>
        <row r="33">
          <cell r="A33" t="str">
            <v>QPA4340_1p0\gs0_vg2pa&lt;2:0&gt;</v>
          </cell>
          <cell r="B33" t="str">
            <v>QPA4340_1p0</v>
          </cell>
          <cell r="C33" t="str">
            <v>gs0_vg2pa&lt;2:0&gt;</v>
          </cell>
          <cell r="D33" t="str">
            <v>gs0_vg2pa_3b</v>
          </cell>
          <cell r="E33" t="str">
            <v>0x08</v>
          </cell>
          <cell r="F33">
            <v>7</v>
          </cell>
          <cell r="G33">
            <v>5</v>
          </cell>
        </row>
        <row r="34">
          <cell r="A34" t="str">
            <v>QPA4340_1p0\gs0_vg2da&lt;2:0&gt;</v>
          </cell>
          <cell r="B34" t="str">
            <v>QPA4340_1p0</v>
          </cell>
          <cell r="C34" t="str">
            <v>gs0_vg2da&lt;2:0&gt;</v>
          </cell>
          <cell r="D34" t="str">
            <v>gs0_vg2da_3b</v>
          </cell>
          <cell r="E34" t="str">
            <v>0x08</v>
          </cell>
          <cell r="F34">
            <v>4</v>
          </cell>
          <cell r="G34">
            <v>2</v>
          </cell>
        </row>
        <row r="35">
          <cell r="A35" t="str">
            <v>QPA4340_1p0\gs0_pa_fb_res&lt;1:0&gt;</v>
          </cell>
          <cell r="B35" t="str">
            <v>QPA4340_1p0</v>
          </cell>
          <cell r="C35" t="str">
            <v>gs0_pa_fb_res&lt;1:0&gt;</v>
          </cell>
          <cell r="D35" t="str">
            <v>pa_fb_res_3b</v>
          </cell>
          <cell r="E35" t="str">
            <v>0x08</v>
          </cell>
          <cell r="F35">
            <v>1</v>
          </cell>
          <cell r="G35">
            <v>0</v>
          </cell>
        </row>
        <row r="36">
          <cell r="A36" t="str">
            <v>QPA4340_1p0\gs1_im_cap&lt;2:0&gt;</v>
          </cell>
          <cell r="B36" t="str">
            <v>QPA4340_1p0</v>
          </cell>
          <cell r="C36" t="str">
            <v>gs1_im_cap&lt;2:0&gt;</v>
          </cell>
          <cell r="D36" t="str">
            <v>gs1_im_cap_3b</v>
          </cell>
          <cell r="E36" t="str">
            <v>0x09</v>
          </cell>
          <cell r="F36">
            <v>7</v>
          </cell>
          <cell r="G36">
            <v>5</v>
          </cell>
        </row>
        <row r="37">
          <cell r="A37" t="str">
            <v>QPA4340_1p0\gs1_da_cap&lt;2:0&gt;</v>
          </cell>
          <cell r="B37" t="str">
            <v>QPA4340_1p0</v>
          </cell>
          <cell r="C37" t="str">
            <v>gs1_da_cap&lt;2:0&gt;</v>
          </cell>
          <cell r="D37" t="str">
            <v>gs1_da_cap_3b</v>
          </cell>
          <cell r="E37" t="str">
            <v>0x09</v>
          </cell>
          <cell r="F37">
            <v>4</v>
          </cell>
          <cell r="G37">
            <v>2</v>
          </cell>
        </row>
        <row r="38">
          <cell r="A38" t="str">
            <v>QPA4340_1p0\gs1_ism_cap&lt;2:1&gt;</v>
          </cell>
          <cell r="B38" t="str">
            <v>QPA4340_1p0</v>
          </cell>
          <cell r="C38" t="str">
            <v>gs1_ism_cap&lt;2:1&gt;</v>
          </cell>
          <cell r="D38" t="str">
            <v>gs1_ism_cap_3b</v>
          </cell>
          <cell r="E38" t="str">
            <v>0x09</v>
          </cell>
          <cell r="F38">
            <v>1</v>
          </cell>
          <cell r="G38">
            <v>0</v>
          </cell>
        </row>
        <row r="39">
          <cell r="A39" t="str">
            <v>QPA4340_1p0\gs1_ism_cap&lt;0&gt;</v>
          </cell>
          <cell r="B39" t="str">
            <v>QPA4340_1p0</v>
          </cell>
          <cell r="C39" t="str">
            <v>gs1_ism_cap&lt;0&gt;</v>
          </cell>
          <cell r="D39" t="str">
            <v>gs1_ism_cap_3b</v>
          </cell>
          <cell r="E39" t="str">
            <v>0x0A</v>
          </cell>
          <cell r="F39">
            <v>7</v>
          </cell>
          <cell r="G39">
            <v>7</v>
          </cell>
        </row>
        <row r="40">
          <cell r="A40" t="str">
            <v>QPA4340_1p0\gs1_om_p_cap&lt;1:0&gt;</v>
          </cell>
          <cell r="B40" t="str">
            <v>QPA4340_1p0</v>
          </cell>
          <cell r="C40" t="str">
            <v>gs1_om_p_cap&lt;1:0&gt;</v>
          </cell>
          <cell r="D40" t="str">
            <v>gs1_om_p_cap_2b</v>
          </cell>
          <cell r="E40" t="str">
            <v>0x0A</v>
          </cell>
          <cell r="F40">
            <v>6</v>
          </cell>
          <cell r="G40">
            <v>5</v>
          </cell>
        </row>
        <row r="41">
          <cell r="A41" t="str">
            <v>QPA4340_1p0\gs1_ipa&lt;0&gt;</v>
          </cell>
          <cell r="B41" t="str">
            <v>QPA4340_1p0</v>
          </cell>
          <cell r="C41" t="str">
            <v>gs1_ipa&lt;0&gt;</v>
          </cell>
          <cell r="D41" t="str">
            <v>ipa_4b</v>
          </cell>
          <cell r="E41" t="str">
            <v>0x0A</v>
          </cell>
          <cell r="F41">
            <v>4</v>
          </cell>
          <cell r="G41">
            <v>4</v>
          </cell>
        </row>
        <row r="42">
          <cell r="A42" t="str">
            <v>QPA4340_1p0\gs1_idalp&lt;1:0&gt;</v>
          </cell>
          <cell r="B42" t="str">
            <v>QPA4340_1p0</v>
          </cell>
          <cell r="C42" t="str">
            <v>gs1_idalp&lt;1:0&gt;</v>
          </cell>
          <cell r="D42" t="str">
            <v>idalp_4b</v>
          </cell>
          <cell r="E42" t="str">
            <v>0x0A</v>
          </cell>
          <cell r="F42">
            <v>3</v>
          </cell>
          <cell r="G42">
            <v>2</v>
          </cell>
        </row>
        <row r="43">
          <cell r="A43" t="str">
            <v>QPA4340_1p0\gs1_da_byp_nodamp</v>
          </cell>
          <cell r="B43" t="str">
            <v>QPA4340_1p0</v>
          </cell>
          <cell r="C43" t="str">
            <v>gs1_da_byp_nodamp</v>
          </cell>
          <cell r="D43" t="str">
            <v>gs1_da_byp_nodamp_1b</v>
          </cell>
          <cell r="E43" t="str">
            <v>0x0A</v>
          </cell>
          <cell r="F43">
            <v>1</v>
          </cell>
          <cell r="G43">
            <v>1</v>
          </cell>
        </row>
        <row r="44">
          <cell r="A44" t="str">
            <v>QPA4340_1p0\gs1_lp_byp_nodamp</v>
          </cell>
          <cell r="B44" t="str">
            <v>QPA4340_1p0</v>
          </cell>
          <cell r="C44" t="str">
            <v>gs1_lp_byp_nodamp</v>
          </cell>
          <cell r="D44" t="str">
            <v>gs1_lp_byp_nodamp_1b</v>
          </cell>
          <cell r="E44" t="str">
            <v>0x0A</v>
          </cell>
          <cell r="F44">
            <v>0</v>
          </cell>
          <cell r="G44">
            <v>0</v>
          </cell>
        </row>
        <row r="45">
          <cell r="A45" t="str">
            <v>QPA4340_1p0\gs1_pa_booster_ratio&lt;2:0&gt;</v>
          </cell>
          <cell r="B45" t="str">
            <v>QPA4340_1p0</v>
          </cell>
          <cell r="C45" t="str">
            <v>gs1_pa_booster_ratio&lt;2:0&gt;</v>
          </cell>
          <cell r="D45" t="str">
            <v>gs1_pa_booster_ratio_3b</v>
          </cell>
          <cell r="E45" t="str">
            <v>0x0B</v>
          </cell>
          <cell r="F45">
            <v>7</v>
          </cell>
          <cell r="G45">
            <v>5</v>
          </cell>
        </row>
        <row r="46">
          <cell r="A46" t="str">
            <v>QPA4340_1p0\gs1_pa_booster_size&lt;2:0&gt;</v>
          </cell>
          <cell r="B46" t="str">
            <v>QPA4340_1p0</v>
          </cell>
          <cell r="C46" t="str">
            <v>gs1_pa_booster_size&lt;2:0&gt;</v>
          </cell>
          <cell r="D46" t="str">
            <v>gs1_pa_booster_size_3b</v>
          </cell>
          <cell r="E46" t="str">
            <v>0x0B</v>
          </cell>
          <cell r="F46">
            <v>4</v>
          </cell>
          <cell r="G46">
            <v>2</v>
          </cell>
        </row>
        <row r="47">
          <cell r="A47" t="str">
            <v>QPA4340_1p0\gs1_pa_iet&lt;1:0&gt;</v>
          </cell>
          <cell r="B47" t="str">
            <v>QPA4340_1p0</v>
          </cell>
          <cell r="C47" t="str">
            <v>gs1_pa_iet&lt;1:0&gt;</v>
          </cell>
          <cell r="D47" t="str">
            <v>gs1_pa_iet_2b</v>
          </cell>
          <cell r="E47" t="str">
            <v>0x0B</v>
          </cell>
          <cell r="F47">
            <v>1</v>
          </cell>
          <cell r="G47">
            <v>0</v>
          </cell>
        </row>
        <row r="48">
          <cell r="A48" t="str">
            <v>QPA4340_1p0\gs1_da_booster_ratio&lt;2:0&gt;</v>
          </cell>
          <cell r="B48" t="str">
            <v>QPA4340_1p0</v>
          </cell>
          <cell r="C48" t="str">
            <v>gs1_da_booster_ratio&lt;2:0&gt;</v>
          </cell>
          <cell r="D48" t="str">
            <v>gs1_da_booster_ratio_3b</v>
          </cell>
          <cell r="E48" t="str">
            <v>0x0C</v>
          </cell>
          <cell r="F48">
            <v>7</v>
          </cell>
          <cell r="G48">
            <v>5</v>
          </cell>
        </row>
        <row r="49">
          <cell r="A49" t="str">
            <v>QPA4340_1p0\gs1_da_booster_size&lt;2:0&gt;</v>
          </cell>
          <cell r="B49" t="str">
            <v>QPA4340_1p0</v>
          </cell>
          <cell r="C49" t="str">
            <v>gs1_da_booster_size&lt;2:0&gt;</v>
          </cell>
          <cell r="D49" t="str">
            <v>gs1_da_booster_size_3b</v>
          </cell>
          <cell r="E49" t="str">
            <v>0x0C</v>
          </cell>
          <cell r="F49">
            <v>4</v>
          </cell>
          <cell r="G49">
            <v>2</v>
          </cell>
        </row>
        <row r="50">
          <cell r="A50" t="str">
            <v>QPA4340_1p0\gs1_da_iet&lt;1:0&gt;</v>
          </cell>
          <cell r="B50" t="str">
            <v>QPA4340_1p0</v>
          </cell>
          <cell r="C50" t="str">
            <v>gs1_da_iet&lt;1:0&gt;</v>
          </cell>
          <cell r="D50" t="str">
            <v>gs1_da_iet_2b</v>
          </cell>
          <cell r="E50" t="str">
            <v>0x0C</v>
          </cell>
          <cell r="F50">
            <v>1</v>
          </cell>
          <cell r="G50">
            <v>0</v>
          </cell>
        </row>
        <row r="51">
          <cell r="A51" t="str">
            <v>QPA4340_1p0\gs1_vg2pa&lt;2:0&gt;</v>
          </cell>
          <cell r="B51" t="str">
            <v>QPA4340_1p0</v>
          </cell>
          <cell r="C51" t="str">
            <v>gs1_vg2pa&lt;2:0&gt;</v>
          </cell>
          <cell r="D51" t="str">
            <v>gs1_vg2pa_3b</v>
          </cell>
          <cell r="E51" t="str">
            <v>0x0D</v>
          </cell>
          <cell r="F51">
            <v>7</v>
          </cell>
          <cell r="G51">
            <v>5</v>
          </cell>
        </row>
        <row r="52">
          <cell r="A52" t="str">
            <v>QPA4340_1p0\gs1_vg2da&lt;2:0&gt;</v>
          </cell>
          <cell r="B52" t="str">
            <v>QPA4340_1p0</v>
          </cell>
          <cell r="C52" t="str">
            <v>gs1_vg2da&lt;2:0&gt;</v>
          </cell>
          <cell r="D52" t="str">
            <v>gs1_vg2da_3b</v>
          </cell>
          <cell r="E52" t="str">
            <v>0x0D</v>
          </cell>
          <cell r="F52">
            <v>4</v>
          </cell>
          <cell r="G52">
            <v>2</v>
          </cell>
        </row>
        <row r="53">
          <cell r="A53" t="str">
            <v>QPA4340_1p0\gs1_pa_fb_res&lt;1:0&gt;</v>
          </cell>
          <cell r="B53" t="str">
            <v>QPA4340_1p0</v>
          </cell>
          <cell r="C53" t="str">
            <v>gs1_pa_fb_res&lt;1:0&gt;</v>
          </cell>
          <cell r="D53" t="str">
            <v>pa_fb_res_3b</v>
          </cell>
          <cell r="E53" t="str">
            <v>0x0D</v>
          </cell>
          <cell r="F53">
            <v>1</v>
          </cell>
          <cell r="G53">
            <v>0</v>
          </cell>
        </row>
        <row r="54">
          <cell r="A54" t="str">
            <v>QPA4340_1p0\gs2_im_cap&lt;2:0&gt;</v>
          </cell>
          <cell r="B54" t="str">
            <v>QPA4340_1p0</v>
          </cell>
          <cell r="C54" t="str">
            <v>gs2_im_cap&lt;2:0&gt;</v>
          </cell>
          <cell r="D54" t="str">
            <v>gs2_im_cap_3b</v>
          </cell>
          <cell r="E54" t="str">
            <v>0x0E</v>
          </cell>
          <cell r="F54">
            <v>7</v>
          </cell>
          <cell r="G54">
            <v>5</v>
          </cell>
        </row>
        <row r="55">
          <cell r="A55" t="str">
            <v>QPA4340_1p0\gs2_idalp&lt;1:0&gt;</v>
          </cell>
          <cell r="B55" t="str">
            <v>QPA4340_1p0</v>
          </cell>
          <cell r="C55" t="str">
            <v>gs2_idalp&lt;1:0&gt;</v>
          </cell>
          <cell r="D55" t="str">
            <v>idalp_4b</v>
          </cell>
          <cell r="E55" t="str">
            <v>0x0F</v>
          </cell>
          <cell r="F55">
            <v>3</v>
          </cell>
          <cell r="G55">
            <v>2</v>
          </cell>
        </row>
        <row r="56">
          <cell r="A56" t="str">
            <v>QPA4340_1p0\gs2_da_byp_nodamp</v>
          </cell>
          <cell r="B56" t="str">
            <v>QPA4340_1p0</v>
          </cell>
          <cell r="C56" t="str">
            <v>gs2_da_byp_nodamp</v>
          </cell>
          <cell r="D56" t="str">
            <v>gs2_da_byp_nodamp_1b</v>
          </cell>
          <cell r="E56" t="str">
            <v>0x0F</v>
          </cell>
          <cell r="F56">
            <v>1</v>
          </cell>
          <cell r="G56">
            <v>1</v>
          </cell>
        </row>
        <row r="57">
          <cell r="A57" t="str">
            <v>QPA4340_1p0\gs2_lp_byp_nodamp</v>
          </cell>
          <cell r="B57" t="str">
            <v>QPA4340_1p0</v>
          </cell>
          <cell r="C57" t="str">
            <v>gs2_lp_byp_nodamp</v>
          </cell>
          <cell r="D57" t="str">
            <v>gs2_lp_byp_nodamp_1b</v>
          </cell>
          <cell r="E57" t="str">
            <v>0x0F</v>
          </cell>
          <cell r="F57">
            <v>0</v>
          </cell>
          <cell r="G57">
            <v>0</v>
          </cell>
        </row>
        <row r="58">
          <cell r="A58" t="str">
            <v>QPA4340_1p0\gs2_da_booster_ratio&lt;2:0&gt;</v>
          </cell>
          <cell r="B58" t="str">
            <v>QPA4340_1p0</v>
          </cell>
          <cell r="C58" t="str">
            <v>gs2_da_booster_ratio&lt;2:0&gt;</v>
          </cell>
          <cell r="D58" t="str">
            <v>gs2_da_booster_ratio_3b</v>
          </cell>
          <cell r="E58" t="str">
            <v>0x11</v>
          </cell>
          <cell r="F58">
            <v>7</v>
          </cell>
          <cell r="G58">
            <v>5</v>
          </cell>
        </row>
        <row r="59">
          <cell r="A59" t="str">
            <v>QPA4340_1p0\gs2_vg2da&lt;2:0&gt;</v>
          </cell>
          <cell r="B59" t="str">
            <v>QPA4340_1p0</v>
          </cell>
          <cell r="C59" t="str">
            <v>gs2_vg2da&lt;2:0&gt;</v>
          </cell>
          <cell r="D59" t="str">
            <v>gs2_vg2da_3b</v>
          </cell>
          <cell r="E59" t="str">
            <v>0x12</v>
          </cell>
          <cell r="F59">
            <v>4</v>
          </cell>
          <cell r="G59">
            <v>2</v>
          </cell>
        </row>
        <row r="60">
          <cell r="A60" t="str">
            <v>QPA4340_1p0\da_cc</v>
          </cell>
          <cell r="B60" t="str">
            <v>QPA4340_1p0</v>
          </cell>
          <cell r="C60" t="str">
            <v>da_cc</v>
          </cell>
          <cell r="D60" t="str">
            <v>da_cc_1b</v>
          </cell>
          <cell r="E60" t="str">
            <v>0x13</v>
          </cell>
          <cell r="F60">
            <v>7</v>
          </cell>
          <cell r="G60">
            <v>7</v>
          </cell>
        </row>
        <row r="61">
          <cell r="A61" t="str">
            <v>QPA4340_1p0\pa_cc</v>
          </cell>
          <cell r="B61" t="str">
            <v>QPA4340_1p0</v>
          </cell>
          <cell r="C61" t="str">
            <v>pa_cc</v>
          </cell>
          <cell r="D61" t="str">
            <v>pa_cc_1b</v>
          </cell>
          <cell r="E61" t="str">
            <v>0x13</v>
          </cell>
          <cell r="F61">
            <v>6</v>
          </cell>
          <cell r="G61">
            <v>6</v>
          </cell>
        </row>
        <row r="62">
          <cell r="A62" t="str">
            <v>QPA4340_1p0\da_2ht_cap&lt;1:0&gt;</v>
          </cell>
          <cell r="B62" t="str">
            <v>QPA4340_1p0</v>
          </cell>
          <cell r="C62" t="str">
            <v>da_2ht_cap&lt;1:0&gt;</v>
          </cell>
          <cell r="D62" t="str">
            <v>da_2ht_cap_3b</v>
          </cell>
          <cell r="E62" t="str">
            <v>0x13</v>
          </cell>
          <cell r="F62">
            <v>5</v>
          </cell>
          <cell r="G62">
            <v>4</v>
          </cell>
        </row>
        <row r="63">
          <cell r="A63" t="str">
            <v>QPA4340_1p0\pa_2ht_cap&lt;1:0&gt;</v>
          </cell>
          <cell r="B63" t="str">
            <v>QPA4340_1p0</v>
          </cell>
          <cell r="C63" t="str">
            <v>pa_2ht_cap&lt;1:0&gt;</v>
          </cell>
          <cell r="D63" t="str">
            <v>pa_2ht_cap_2b</v>
          </cell>
          <cell r="E63" t="str">
            <v>0x13</v>
          </cell>
          <cell r="F63">
            <v>3</v>
          </cell>
          <cell r="G63">
            <v>2</v>
          </cell>
        </row>
        <row r="64">
          <cell r="A64" t="str">
            <v>QPA4340_1p0\da_vg1_low</v>
          </cell>
          <cell r="B64" t="str">
            <v>QPA4340_1p0</v>
          </cell>
          <cell r="C64" t="str">
            <v>da_vg1_low</v>
          </cell>
          <cell r="D64" t="str">
            <v>da_vg1_low</v>
          </cell>
          <cell r="E64" t="str">
            <v>0x13</v>
          </cell>
          <cell r="F64">
            <v>1</v>
          </cell>
          <cell r="G64">
            <v>1</v>
          </cell>
        </row>
        <row r="65">
          <cell r="A65" t="str">
            <v>QPA4340_1p0\pa_vg1_low</v>
          </cell>
          <cell r="B65" t="str">
            <v>QPA4340_1p0</v>
          </cell>
          <cell r="C65" t="str">
            <v>pa_vg1_low</v>
          </cell>
          <cell r="D65" t="str">
            <v>pa_vg1_low</v>
          </cell>
          <cell r="E65" t="str">
            <v>0x13</v>
          </cell>
          <cell r="F65">
            <v>0</v>
          </cell>
          <cell r="G65">
            <v>0</v>
          </cell>
        </row>
        <row r="66">
          <cell r="A66" t="str">
            <v>QPA4340_1p0\da_lad_cap</v>
          </cell>
          <cell r="B66" t="str">
            <v>QPA4340_1p0</v>
          </cell>
          <cell r="C66" t="str">
            <v>da_lad_cap</v>
          </cell>
          <cell r="D66" t="str">
            <v>da_lad_cap</v>
          </cell>
          <cell r="E66" t="str">
            <v>0x14</v>
          </cell>
          <cell r="F66">
            <v>7</v>
          </cell>
          <cell r="G66">
            <v>7</v>
          </cell>
        </row>
        <row r="67">
          <cell r="A67" t="str">
            <v>QPA4340_1p0\pa_lad_cap</v>
          </cell>
          <cell r="B67" t="str">
            <v>QPA4340_1p0</v>
          </cell>
          <cell r="C67" t="str">
            <v>pa_lad_cap</v>
          </cell>
          <cell r="D67" t="str">
            <v>pa_lad_cap</v>
          </cell>
          <cell r="E67" t="str">
            <v>0x14</v>
          </cell>
          <cell r="F67">
            <v>6</v>
          </cell>
          <cell r="G67">
            <v>6</v>
          </cell>
        </row>
        <row r="68">
          <cell r="A68" t="str">
            <v>QPA4340_1p0\lp_cc</v>
          </cell>
          <cell r="B68" t="str">
            <v>QPA4340_1p0</v>
          </cell>
          <cell r="C68" t="str">
            <v>lp_cc</v>
          </cell>
          <cell r="D68" t="str">
            <v>lp_cc</v>
          </cell>
          <cell r="E68" t="str">
            <v>0x14</v>
          </cell>
          <cell r="F68">
            <v>5</v>
          </cell>
          <cell r="G68">
            <v>5</v>
          </cell>
        </row>
        <row r="69">
          <cell r="A69" t="str">
            <v>QPA4340_1p0\da_2ht_cap&lt;2&gt;</v>
          </cell>
          <cell r="B69" t="str">
            <v>QPA4340_1p0</v>
          </cell>
          <cell r="C69" t="str">
            <v>da_2ht_cap&lt;2&gt;</v>
          </cell>
          <cell r="D69" t="str">
            <v>da_2ht_cap_3b</v>
          </cell>
          <cell r="E69" t="str">
            <v>0x14</v>
          </cell>
          <cell r="F69">
            <v>4</v>
          </cell>
          <cell r="G69">
            <v>4</v>
          </cell>
        </row>
        <row r="70">
          <cell r="A70" t="str">
            <v>QPA4340_1p0\ida_offset</v>
          </cell>
          <cell r="B70" t="str">
            <v>QPA4340_1p0</v>
          </cell>
          <cell r="C70" t="str">
            <v>ida_offset</v>
          </cell>
          <cell r="D70" t="str">
            <v>ida_offset</v>
          </cell>
          <cell r="E70" t="str">
            <v>0x15</v>
          </cell>
          <cell r="F70">
            <v>7</v>
          </cell>
          <cell r="G70">
            <v>7</v>
          </cell>
        </row>
        <row r="71">
          <cell r="A71" t="str">
            <v>QPA4340_1p0\ipa_offset</v>
          </cell>
          <cell r="B71" t="str">
            <v>QPA4340_1p0</v>
          </cell>
          <cell r="C71" t="str">
            <v>ipa_offset</v>
          </cell>
          <cell r="D71" t="str">
            <v>ipa_offset</v>
          </cell>
          <cell r="E71" t="str">
            <v>0x15</v>
          </cell>
          <cell r="F71">
            <v>6</v>
          </cell>
          <cell r="G71">
            <v>6</v>
          </cell>
        </row>
        <row r="72">
          <cell r="A72" t="str">
            <v>QPA4340_1p0\da_fb_res&lt;2:0&gt;</v>
          </cell>
          <cell r="B72" t="str">
            <v>QPA4340_1p0</v>
          </cell>
          <cell r="C72" t="str">
            <v>da_fb_res&lt;2:0&gt;</v>
          </cell>
          <cell r="D72" t="str">
            <v>da_fb_res_3b</v>
          </cell>
          <cell r="E72" t="str">
            <v>0x15</v>
          </cell>
          <cell r="F72">
            <v>5</v>
          </cell>
          <cell r="G72">
            <v>3</v>
          </cell>
        </row>
        <row r="73">
          <cell r="A73" t="str">
            <v>QPA4340_1p0\cp_clk_out_en</v>
          </cell>
          <cell r="B73" t="str">
            <v>QPA4340_1p0</v>
          </cell>
          <cell r="C73" t="str">
            <v>cp_clk_out_en</v>
          </cell>
          <cell r="D73" t="str">
            <v>cp_clk_out_en</v>
          </cell>
          <cell r="E73" t="str">
            <v>0x16</v>
          </cell>
          <cell r="F73">
            <v>6</v>
          </cell>
          <cell r="G73">
            <v>6</v>
          </cell>
        </row>
        <row r="74">
          <cell r="A74" t="str">
            <v>QPA4340_1p0\cp_freq_ctrl</v>
          </cell>
          <cell r="B74" t="str">
            <v>QPA4340_1p0</v>
          </cell>
          <cell r="C74" t="str">
            <v>cp_freq_ctrl</v>
          </cell>
          <cell r="D74" t="str">
            <v>cp_freq_ctrl</v>
          </cell>
          <cell r="E74" t="str">
            <v>0x16</v>
          </cell>
          <cell r="F74">
            <v>5</v>
          </cell>
          <cell r="G74">
            <v>5</v>
          </cell>
        </row>
        <row r="75">
          <cell r="A75" t="str">
            <v>QPA4340_1p0\cp_vref</v>
          </cell>
          <cell r="B75" t="str">
            <v>QPA4340_1p0</v>
          </cell>
          <cell r="C75" t="str">
            <v>cp_vref</v>
          </cell>
          <cell r="D75" t="str">
            <v>cp_vref</v>
          </cell>
          <cell r="E75" t="str">
            <v>0x16</v>
          </cell>
          <cell r="F75">
            <v>4</v>
          </cell>
          <cell r="G75">
            <v>4</v>
          </cell>
        </row>
        <row r="76">
          <cell r="A76" t="str">
            <v>QPA4340_1p0\lp_booster_size&lt;2:0&gt;</v>
          </cell>
          <cell r="B76" t="str">
            <v>QPA4340_1p0</v>
          </cell>
          <cell r="C76" t="str">
            <v>lp_booster_size&lt;2:0&gt;</v>
          </cell>
          <cell r="D76" t="str">
            <v>lp_booster_size_3b</v>
          </cell>
          <cell r="E76" t="str">
            <v>0x16</v>
          </cell>
          <cell r="F76">
            <v>3</v>
          </cell>
          <cell r="G76">
            <v>1</v>
          </cell>
        </row>
        <row r="77">
          <cell r="A77" t="str">
            <v>QPA4340_1p0\lp_iet&lt;0&gt;</v>
          </cell>
          <cell r="B77" t="str">
            <v>QPA4340_1p0</v>
          </cell>
          <cell r="C77" t="str">
            <v>lp_iet&lt;0&gt;</v>
          </cell>
          <cell r="D77" t="str">
            <v>lp_diode0_1b</v>
          </cell>
          <cell r="E77" t="str">
            <v>0x16</v>
          </cell>
          <cell r="F77">
            <v>0</v>
          </cell>
          <cell r="G77">
            <v>0</v>
          </cell>
        </row>
        <row r="78">
          <cell r="A78" t="str">
            <v>QPA4340_1p0\pa_vg2_dynamic&lt;3:0&gt;</v>
          </cell>
          <cell r="B78" t="str">
            <v>QPA4340_1p0</v>
          </cell>
          <cell r="C78" t="str">
            <v>pa_vg2_dynamic&lt;3:0&gt;</v>
          </cell>
          <cell r="D78" t="str">
            <v>pa_vg2_dynamic_4b</v>
          </cell>
          <cell r="E78" t="str">
            <v>0x18</v>
          </cell>
          <cell r="F78">
            <v>7</v>
          </cell>
          <cell r="G78">
            <v>4</v>
          </cell>
        </row>
        <row r="79">
          <cell r="A79" t="str">
            <v>QPA4340_1p0\im_cap&lt;3&gt;</v>
          </cell>
          <cell r="B79" t="str">
            <v>QPA4340_1p0</v>
          </cell>
          <cell r="C79" t="str">
            <v>im_cap&lt;3&gt;</v>
          </cell>
          <cell r="D79" t="str">
            <v>da_vg2_dynamic_4b</v>
          </cell>
          <cell r="E79" t="str">
            <v>0x18</v>
          </cell>
          <cell r="F79">
            <v>3</v>
          </cell>
          <cell r="G79">
            <v>3</v>
          </cell>
        </row>
        <row r="80">
          <cell r="A80" t="str">
            <v>QPA4340_1p0\ilp_offset</v>
          </cell>
          <cell r="B80" t="str">
            <v>QPA4340_1p0</v>
          </cell>
          <cell r="C80" t="str">
            <v>ilp_offset</v>
          </cell>
          <cell r="D80" t="str">
            <v>da_vg2_dynamic_4b</v>
          </cell>
          <cell r="E80" t="str">
            <v>0x18</v>
          </cell>
          <cell r="F80">
            <v>2</v>
          </cell>
          <cell r="G80">
            <v>2</v>
          </cell>
        </row>
        <row r="81">
          <cell r="A81" t="str">
            <v>QPA4340_1p0\lp_2ht_cap&lt;2&gt;</v>
          </cell>
          <cell r="B81" t="str">
            <v>QPA4340_1p0</v>
          </cell>
          <cell r="C81" t="str">
            <v>lp_2ht_cap&lt;2&gt;</v>
          </cell>
          <cell r="D81" t="str">
            <v>da_vg2_dynamic_4b</v>
          </cell>
          <cell r="E81" t="str">
            <v>0x18</v>
          </cell>
          <cell r="F81">
            <v>1</v>
          </cell>
          <cell r="G81">
            <v>1</v>
          </cell>
        </row>
        <row r="82">
          <cell r="A82" t="str">
            <v>QPA4340_1p0\prot_atten_sw</v>
          </cell>
          <cell r="B82" t="str">
            <v>QPA4340_1p0</v>
          </cell>
          <cell r="C82" t="str">
            <v>prot_atten_sw</v>
          </cell>
          <cell r="D82" t="str">
            <v>prot_thres_ctrl_8b</v>
          </cell>
          <cell r="E82" t="str">
            <v>0x41</v>
          </cell>
          <cell r="F82">
            <v>7</v>
          </cell>
          <cell r="G82">
            <v>7</v>
          </cell>
        </row>
        <row r="83">
          <cell r="A83" t="str">
            <v>QPA4340_1p0\prot_thres_ctrl&lt;6:0&gt;</v>
          </cell>
          <cell r="B83" t="str">
            <v>QPA4340_1p0</v>
          </cell>
          <cell r="C83" t="str">
            <v>prot_thres_ctrl&lt;6:0&gt;</v>
          </cell>
          <cell r="D83" t="str">
            <v>prot_thres_ctrl_8b</v>
          </cell>
          <cell r="E83" t="str">
            <v>0x41</v>
          </cell>
          <cell r="F83">
            <v>6</v>
          </cell>
          <cell r="G83">
            <v>0</v>
          </cell>
        </row>
        <row r="84">
          <cell r="A84" t="str">
            <v>QPA4340_1p0\prot_ibias_vref_opamp&lt;1:0&gt;</v>
          </cell>
          <cell r="B84" t="str">
            <v>QPA4340_1p0</v>
          </cell>
          <cell r="C84" t="str">
            <v>prot_ibias_vref_opamp&lt;1:0&gt;</v>
          </cell>
          <cell r="D84" t="str">
            <v>prot_ibias_vref_opamp_2b</v>
          </cell>
          <cell r="E84" t="str">
            <v>0x42</v>
          </cell>
          <cell r="F84">
            <v>7</v>
          </cell>
          <cell r="G84">
            <v>6</v>
          </cell>
        </row>
        <row r="85">
          <cell r="A85" t="str">
            <v>QPA4340_1p0\lp_2ht_cap&lt;1:0&gt;</v>
          </cell>
          <cell r="B85" t="str">
            <v>QPA4340_1p0</v>
          </cell>
          <cell r="C85" t="str">
            <v>lp_2ht_cap&lt;1:0&gt;</v>
          </cell>
          <cell r="D85" t="str">
            <v>lp_2ht_cap_2b</v>
          </cell>
          <cell r="E85" t="str">
            <v>0x42</v>
          </cell>
          <cell r="F85">
            <v>5</v>
          </cell>
          <cell r="G85">
            <v>4</v>
          </cell>
        </row>
        <row r="86">
          <cell r="A86" t="str">
            <v>QPA4340_1p0\prot_pkdet_ibias&lt;1:0&gt;</v>
          </cell>
          <cell r="B86" t="str">
            <v>QPA4340_1p0</v>
          </cell>
          <cell r="C86" t="str">
            <v>prot_pkdet_ibias&lt;1:0&gt;</v>
          </cell>
          <cell r="D86" t="str">
            <v>prot_pkdet_ibias_3b</v>
          </cell>
          <cell r="E86" t="str">
            <v>0x43</v>
          </cell>
          <cell r="F86">
            <v>7</v>
          </cell>
          <cell r="G86">
            <v>6</v>
          </cell>
        </row>
        <row r="87">
          <cell r="A87" t="str">
            <v>QPA4340_1p0\prot_pkdet_cap&lt;1:0&gt;</v>
          </cell>
          <cell r="B87" t="str">
            <v>QPA4340_1p0</v>
          </cell>
          <cell r="C87" t="str">
            <v>prot_pkdet_cap&lt;1:0&gt;</v>
          </cell>
          <cell r="D87" t="str">
            <v>prot_pkdet_ibias_3b,prot_pkdet_gatebias_3b</v>
          </cell>
          <cell r="E87" t="str">
            <v>0x43</v>
          </cell>
          <cell r="F87">
            <v>5</v>
          </cell>
          <cell r="G87">
            <v>4</v>
          </cell>
        </row>
        <row r="88">
          <cell r="A88" t="str">
            <v>QPA4340_1p0\prot_pkdet_pole_cap&lt;1:0&gt;</v>
          </cell>
          <cell r="B88" t="str">
            <v>QPA4340_1p0</v>
          </cell>
          <cell r="C88" t="str">
            <v>prot_pkdet_pole_cap&lt;1:0&gt;</v>
          </cell>
          <cell r="D88" t="str">
            <v>prot_pkdet_gatebias_3b</v>
          </cell>
          <cell r="E88" t="str">
            <v>0x43</v>
          </cell>
          <cell r="F88">
            <v>3</v>
          </cell>
          <cell r="G88">
            <v>2</v>
          </cell>
        </row>
        <row r="89">
          <cell r="A8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p Settings"/>
      <sheetName val="Inst. Settings"/>
      <sheetName val="VDD-QPOET-DPD"/>
      <sheetName val="Scripts"/>
      <sheetName val="Set - Get Power"/>
      <sheetName val="ACLR"/>
      <sheetName val="Harmonics"/>
      <sheetName val="Band Noise"/>
      <sheetName val="EDGE"/>
      <sheetName val="TDSCDMA"/>
      <sheetName val="SEM"/>
      <sheetName val="LTE EVM"/>
      <sheetName val="IMD"/>
      <sheetName val="Regis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QPA4340_1p0\master_bias_on</v>
          </cell>
          <cell r="B2" t="str">
            <v>QPA4340_1p0</v>
          </cell>
          <cell r="C2" t="str">
            <v>master_bias_on</v>
          </cell>
          <cell r="D2" t="str">
            <v>master_bias_on</v>
          </cell>
          <cell r="E2" t="str">
            <v>0x00</v>
          </cell>
          <cell r="F2">
            <v>6</v>
          </cell>
          <cell r="G2">
            <v>6</v>
          </cell>
        </row>
        <row r="3">
          <cell r="A3" t="str">
            <v>QPA4340_1p0\regulator_on</v>
          </cell>
          <cell r="B3" t="str">
            <v>QPA4340_1p0</v>
          </cell>
          <cell r="C3" t="str">
            <v>regulator_on</v>
          </cell>
          <cell r="D3" t="str">
            <v>regulator_on</v>
          </cell>
          <cell r="E3" t="str">
            <v>0x00</v>
          </cell>
          <cell r="F3">
            <v>5</v>
          </cell>
          <cell r="G3">
            <v>5</v>
          </cell>
        </row>
        <row r="4">
          <cell r="A4" t="str">
            <v>QPA4340_1p0\pa_byp_damp</v>
          </cell>
          <cell r="B4" t="str">
            <v>QPA4340_1p0</v>
          </cell>
          <cell r="C4" t="str">
            <v>pa_byp_damp</v>
          </cell>
          <cell r="D4" t="str">
            <v>pa_byp_damp_1b</v>
          </cell>
          <cell r="E4" t="str">
            <v>0x00</v>
          </cell>
          <cell r="F4">
            <v>4</v>
          </cell>
          <cell r="G4">
            <v>4</v>
          </cell>
        </row>
        <row r="5">
          <cell r="A5" t="str">
            <v>QPA4340_1p0\pa_byp_size</v>
          </cell>
          <cell r="B5" t="str">
            <v>QPA4340_1p0</v>
          </cell>
          <cell r="C5" t="str">
            <v>pa_byp_size</v>
          </cell>
          <cell r="D5" t="str">
            <v>pa_byp_size_1b</v>
          </cell>
          <cell r="E5" t="str">
            <v>0x00</v>
          </cell>
          <cell r="F5">
            <v>3</v>
          </cell>
          <cell r="G5">
            <v>3</v>
          </cell>
        </row>
        <row r="6">
          <cell r="A6" t="str">
            <v>QPA4340_1p0\lp_iet&lt;1&gt;</v>
          </cell>
          <cell r="B6" t="str">
            <v>QPA4340_1p0</v>
          </cell>
          <cell r="C6" t="str">
            <v>lp_iet&lt;1&gt;</v>
          </cell>
          <cell r="D6" t="str">
            <v>da_byp_damp_1b</v>
          </cell>
          <cell r="E6" t="str">
            <v>0x00</v>
          </cell>
          <cell r="F6">
            <v>2</v>
          </cell>
          <cell r="G6">
            <v>2</v>
          </cell>
        </row>
        <row r="7">
          <cell r="A7" t="str">
            <v>QPA4340_1p0\da_byp_size</v>
          </cell>
          <cell r="B7" t="str">
            <v>QPA4340_1p0</v>
          </cell>
          <cell r="C7" t="str">
            <v>da_byp_size</v>
          </cell>
          <cell r="D7" t="str">
            <v>da_byp_size_1b</v>
          </cell>
          <cell r="E7" t="str">
            <v>0x00</v>
          </cell>
          <cell r="F7">
            <v>1</v>
          </cell>
          <cell r="G7">
            <v>1</v>
          </cell>
        </row>
        <row r="8">
          <cell r="A8" t="str">
            <v>QPA4340_1p0\lp_byp_damp</v>
          </cell>
          <cell r="B8" t="str">
            <v>QPA4340_1p0</v>
          </cell>
          <cell r="C8" t="str">
            <v>lp_byp_damp</v>
          </cell>
          <cell r="D8" t="str">
            <v>lp_byp_damp_1b</v>
          </cell>
          <cell r="E8" t="str">
            <v>0x00</v>
          </cell>
          <cell r="F8">
            <v>0</v>
          </cell>
          <cell r="G8">
            <v>0</v>
          </cell>
        </row>
        <row r="9">
          <cell r="A9" t="str">
            <v>QPA4340_1p0\pa_on</v>
          </cell>
          <cell r="B9" t="str">
            <v>QPA4340_1p0</v>
          </cell>
          <cell r="C9" t="str">
            <v>pa_on</v>
          </cell>
          <cell r="D9" t="str">
            <v>pa_on</v>
          </cell>
          <cell r="E9" t="str">
            <v>0x02</v>
          </cell>
          <cell r="F9">
            <v>7</v>
          </cell>
          <cell r="G9">
            <v>7</v>
          </cell>
        </row>
        <row r="10">
          <cell r="A10" t="str">
            <v>QPA4340_1p0\prot_on</v>
          </cell>
          <cell r="B10" t="str">
            <v>QPA4340_1p0</v>
          </cell>
          <cell r="C10" t="str">
            <v>prot_on</v>
          </cell>
          <cell r="D10" t="str">
            <v>prot_on</v>
          </cell>
          <cell r="E10" t="str">
            <v>0x02</v>
          </cell>
          <cell r="F10">
            <v>6</v>
          </cell>
          <cell r="G10">
            <v>6</v>
          </cell>
        </row>
        <row r="11">
          <cell r="A11" t="str">
            <v>QPA4340_1p0\cp_on</v>
          </cell>
          <cell r="B11" t="str">
            <v>QPA4340_1p0</v>
          </cell>
          <cell r="C11" t="str">
            <v>cp_on</v>
          </cell>
          <cell r="D11" t="str">
            <v>cp_on</v>
          </cell>
          <cell r="E11" t="str">
            <v>0x02</v>
          </cell>
          <cell r="F11">
            <v>5</v>
          </cell>
          <cell r="G11">
            <v>5</v>
          </cell>
        </row>
        <row r="12">
          <cell r="A12" t="str">
            <v>QPA4340_1p0\gain_state&lt;2:0&gt;</v>
          </cell>
          <cell r="B12" t="str">
            <v>QPA4340_1p0</v>
          </cell>
          <cell r="C12" t="str">
            <v>gain_state&lt;2:0&gt;</v>
          </cell>
          <cell r="D12" t="str">
            <v>gain_state_3b</v>
          </cell>
          <cell r="E12" t="str">
            <v>0x02</v>
          </cell>
          <cell r="F12">
            <v>4</v>
          </cell>
          <cell r="G12">
            <v>2</v>
          </cell>
        </row>
        <row r="13">
          <cell r="A13" t="str">
            <v>QPA4340_1p0\pa_byp_nodamp</v>
          </cell>
          <cell r="B13" t="str">
            <v>QPA4340_1p0</v>
          </cell>
          <cell r="C13" t="str">
            <v>pa_byp_nodamp</v>
          </cell>
          <cell r="D13" t="str">
            <v>pa_byp_nodamp_1b</v>
          </cell>
          <cell r="E13" t="str">
            <v>0x02</v>
          </cell>
          <cell r="F13">
            <v>1</v>
          </cell>
          <cell r="G13">
            <v>1</v>
          </cell>
        </row>
        <row r="14">
          <cell r="A14" t="str">
            <v>QPA4340_1p0\pa_fb_res&lt;2&gt;</v>
          </cell>
          <cell r="B14" t="str">
            <v>QPA4340_1p0</v>
          </cell>
          <cell r="C14" t="str">
            <v>pa_fb_res&lt;2&gt;</v>
          </cell>
          <cell r="D14" t="str">
            <v>pa_fb_res_3b</v>
          </cell>
          <cell r="E14" t="str">
            <v>0x02</v>
          </cell>
          <cell r="F14">
            <v>0</v>
          </cell>
          <cell r="G14">
            <v>0</v>
          </cell>
        </row>
        <row r="15">
          <cell r="A15" t="str">
            <v>QPA4340_1p0\ipa&lt;3:1&gt;</v>
          </cell>
          <cell r="B15" t="str">
            <v>QPA4340_1p0</v>
          </cell>
          <cell r="C15" t="str">
            <v>ipa&lt;3:1&gt;</v>
          </cell>
          <cell r="D15" t="str">
            <v>ipa_4b</v>
          </cell>
          <cell r="E15" t="str">
            <v>0x03</v>
          </cell>
          <cell r="F15">
            <v>7</v>
          </cell>
          <cell r="G15">
            <v>5</v>
          </cell>
        </row>
        <row r="16">
          <cell r="A16" t="str">
            <v>QPA4340_1p0\idalp&lt;3:2&gt;</v>
          </cell>
          <cell r="B16" t="str">
            <v>QPA4340_1p0</v>
          </cell>
          <cell r="C16" t="str">
            <v>idalp&lt;3:2&gt;</v>
          </cell>
          <cell r="D16" t="str">
            <v>idalp_4b</v>
          </cell>
          <cell r="E16" t="str">
            <v>0x03</v>
          </cell>
          <cell r="F16">
            <v>4</v>
          </cell>
          <cell r="G16">
            <v>3</v>
          </cell>
        </row>
        <row r="17">
          <cell r="A17" t="str">
            <v>QPA4340_1p0\om_s_cap&lt;2:0&gt;</v>
          </cell>
          <cell r="B17" t="str">
            <v>QPA4340_1p0</v>
          </cell>
          <cell r="C17" t="str">
            <v>om_s_cap&lt;2:0&gt;</v>
          </cell>
          <cell r="D17" t="str">
            <v>om_s_cap_3b</v>
          </cell>
          <cell r="E17" t="str">
            <v>0x03</v>
          </cell>
          <cell r="F17">
            <v>2</v>
          </cell>
          <cell r="G17">
            <v>0</v>
          </cell>
        </row>
        <row r="18">
          <cell r="A18" t="str">
            <v>QPA4340_1p0\gs0_im_cap&lt;2:0&gt;</v>
          </cell>
          <cell r="B18" t="str">
            <v>QPA4340_1p0</v>
          </cell>
          <cell r="C18" t="str">
            <v>gs0_im_cap&lt;2:0&gt;</v>
          </cell>
          <cell r="D18" t="str">
            <v>gs0_im_cap_3b</v>
          </cell>
          <cell r="E18" t="str">
            <v>0x04</v>
          </cell>
          <cell r="F18">
            <v>7</v>
          </cell>
          <cell r="G18">
            <v>5</v>
          </cell>
        </row>
        <row r="19">
          <cell r="A19" t="str">
            <v>QPA4340_1p0\gs0_da_cap&lt;2:0&gt;</v>
          </cell>
          <cell r="B19" t="str">
            <v>QPA4340_1p0</v>
          </cell>
          <cell r="C19" t="str">
            <v>gs0_da_cap&lt;2:0&gt;</v>
          </cell>
          <cell r="D19" t="str">
            <v>gs0_da_cap_3b</v>
          </cell>
          <cell r="E19" t="str">
            <v>0x04</v>
          </cell>
          <cell r="F19">
            <v>4</v>
          </cell>
          <cell r="G19">
            <v>2</v>
          </cell>
        </row>
        <row r="20">
          <cell r="A20" t="str">
            <v>QPA4340_1p0\gs0_ism_cap&lt;2:1&gt;</v>
          </cell>
          <cell r="B20" t="str">
            <v>QPA4340_1p0</v>
          </cell>
          <cell r="C20" t="str">
            <v>gs0_ism_cap&lt;2:1&gt;</v>
          </cell>
          <cell r="D20" t="str">
            <v>gs0_ism_cap_3b</v>
          </cell>
          <cell r="E20" t="str">
            <v>0x04</v>
          </cell>
          <cell r="F20">
            <v>1</v>
          </cell>
          <cell r="G20">
            <v>0</v>
          </cell>
        </row>
        <row r="21">
          <cell r="A21" t="str">
            <v>QPA4340_1p0\gs0_ism_cap&lt;0&gt;</v>
          </cell>
          <cell r="B21" t="str">
            <v>QPA4340_1p0</v>
          </cell>
          <cell r="C21" t="str">
            <v>gs0_ism_cap&lt;0&gt;</v>
          </cell>
          <cell r="D21" t="str">
            <v>gs0_ism_cap_3b</v>
          </cell>
          <cell r="E21" t="str">
            <v>0x05</v>
          </cell>
          <cell r="F21">
            <v>7</v>
          </cell>
          <cell r="G21">
            <v>7</v>
          </cell>
        </row>
        <row r="22">
          <cell r="A22" t="str">
            <v>QPA4340_1p0\gs0_om_p_cap&lt;1:0&gt;</v>
          </cell>
          <cell r="B22" t="str">
            <v>QPA4340_1p0</v>
          </cell>
          <cell r="C22" t="str">
            <v>gs0_om_p_cap&lt;1:0&gt;</v>
          </cell>
          <cell r="D22" t="str">
            <v>gs0_om_p_cap_2b</v>
          </cell>
          <cell r="E22" t="str">
            <v>0x05</v>
          </cell>
          <cell r="F22">
            <v>6</v>
          </cell>
          <cell r="G22">
            <v>5</v>
          </cell>
        </row>
        <row r="23">
          <cell r="A23" t="str">
            <v>QPA4340_1p0\gs0_ipa&lt;0&gt;</v>
          </cell>
          <cell r="B23" t="str">
            <v>QPA4340_1p0</v>
          </cell>
          <cell r="C23" t="str">
            <v>gs0_ipa&lt;0&gt;</v>
          </cell>
          <cell r="D23" t="str">
            <v>ipa_4b</v>
          </cell>
          <cell r="E23" t="str">
            <v>0x05</v>
          </cell>
          <cell r="F23">
            <v>4</v>
          </cell>
          <cell r="G23">
            <v>4</v>
          </cell>
        </row>
        <row r="24">
          <cell r="A24" t="str">
            <v>QPA4340_1p0\gs0_idalp&lt;1:0&gt;</v>
          </cell>
          <cell r="B24" t="str">
            <v>QPA4340_1p0</v>
          </cell>
          <cell r="C24" t="str">
            <v>gs0_idalp&lt;1:0&gt;</v>
          </cell>
          <cell r="D24" t="str">
            <v>idalp_4b</v>
          </cell>
          <cell r="E24" t="str">
            <v>0x05</v>
          </cell>
          <cell r="F24">
            <v>3</v>
          </cell>
          <cell r="G24">
            <v>2</v>
          </cell>
        </row>
        <row r="25">
          <cell r="A25" t="str">
            <v>QPA4340_1p0\gs0_da_byp_nodamp</v>
          </cell>
          <cell r="B25" t="str">
            <v>QPA4340_1p0</v>
          </cell>
          <cell r="C25" t="str">
            <v>gs0_da_byp_nodamp</v>
          </cell>
          <cell r="D25" t="str">
            <v>gs0_da_byp_nodamp_1b</v>
          </cell>
          <cell r="E25" t="str">
            <v>0x05</v>
          </cell>
          <cell r="F25">
            <v>1</v>
          </cell>
          <cell r="G25">
            <v>1</v>
          </cell>
        </row>
        <row r="26">
          <cell r="A26" t="str">
            <v>QPA4340_1p0\gs0_lp_byp_nodamp</v>
          </cell>
          <cell r="B26" t="str">
            <v>QPA4340_1p0</v>
          </cell>
          <cell r="C26" t="str">
            <v>gs0_lp_byp_nodamp</v>
          </cell>
          <cell r="D26" t="str">
            <v>gs0_lp_byp_nodamp_1b</v>
          </cell>
          <cell r="E26" t="str">
            <v>0x05</v>
          </cell>
          <cell r="F26">
            <v>0</v>
          </cell>
          <cell r="G26">
            <v>0</v>
          </cell>
        </row>
        <row r="27">
          <cell r="A27" t="str">
            <v>QPA4340_1p0\gs0_pa_booster_ratio&lt;2:0&gt;</v>
          </cell>
          <cell r="B27" t="str">
            <v>QPA4340_1p0</v>
          </cell>
          <cell r="C27" t="str">
            <v>gs0_pa_booster_ratio&lt;2:0&gt;</v>
          </cell>
          <cell r="D27" t="str">
            <v>gs0_pa_booster_ratio_3b</v>
          </cell>
          <cell r="E27" t="str">
            <v>0x06</v>
          </cell>
          <cell r="F27">
            <v>7</v>
          </cell>
          <cell r="G27">
            <v>5</v>
          </cell>
        </row>
        <row r="28">
          <cell r="A28" t="str">
            <v>QPA4340_1p0\gs0_pa_booster_size&lt;2:0&gt;</v>
          </cell>
          <cell r="B28" t="str">
            <v>QPA4340_1p0</v>
          </cell>
          <cell r="C28" t="str">
            <v>gs0_pa_booster_size&lt;2:0&gt;</v>
          </cell>
          <cell r="D28" t="str">
            <v>gs0_pa_booster_size_3b</v>
          </cell>
          <cell r="E28" t="str">
            <v>0x06</v>
          </cell>
          <cell r="F28">
            <v>4</v>
          </cell>
          <cell r="G28">
            <v>2</v>
          </cell>
        </row>
        <row r="29">
          <cell r="A29" t="str">
            <v>QPA4340_1p0\gs0_pa_iet&lt;1:0&gt;</v>
          </cell>
          <cell r="B29" t="str">
            <v>QPA4340_1p0</v>
          </cell>
          <cell r="C29" t="str">
            <v>gs0_pa_iet&lt;1:0&gt;</v>
          </cell>
          <cell r="D29" t="str">
            <v>gs0_pa_iet_2b</v>
          </cell>
          <cell r="E29" t="str">
            <v>0x06</v>
          </cell>
          <cell r="F29">
            <v>1</v>
          </cell>
          <cell r="G29">
            <v>0</v>
          </cell>
        </row>
        <row r="30">
          <cell r="A30" t="str">
            <v>QPA4340_1p0\gs0_da_booster_ratio&lt;2:0&gt;</v>
          </cell>
          <cell r="B30" t="str">
            <v>QPA4340_1p0</v>
          </cell>
          <cell r="C30" t="str">
            <v>gs0_da_booster_ratio&lt;2:0&gt;</v>
          </cell>
          <cell r="D30" t="str">
            <v>gs0_da_booster_ratio_3b</v>
          </cell>
          <cell r="E30" t="str">
            <v>0x07</v>
          </cell>
          <cell r="F30">
            <v>7</v>
          </cell>
          <cell r="G30">
            <v>5</v>
          </cell>
        </row>
        <row r="31">
          <cell r="A31" t="str">
            <v>QPA4340_1p0\gs0_da_booster_size&lt;2:0&gt;</v>
          </cell>
          <cell r="B31" t="str">
            <v>QPA4340_1p0</v>
          </cell>
          <cell r="C31" t="str">
            <v>gs0_da_booster_size&lt;2:0&gt;</v>
          </cell>
          <cell r="D31" t="str">
            <v>gs0_da_booster_size_3b</v>
          </cell>
          <cell r="E31" t="str">
            <v>0x07</v>
          </cell>
          <cell r="F31">
            <v>4</v>
          </cell>
          <cell r="G31">
            <v>2</v>
          </cell>
        </row>
        <row r="32">
          <cell r="A32" t="str">
            <v>QPA4340_1p0\gs0_da_iet&lt;1:0&gt;</v>
          </cell>
          <cell r="B32" t="str">
            <v>QPA4340_1p0</v>
          </cell>
          <cell r="C32" t="str">
            <v>gs0_da_iet&lt;1:0&gt;</v>
          </cell>
          <cell r="D32" t="str">
            <v>gs0_da_iet_2b</v>
          </cell>
          <cell r="E32" t="str">
            <v>0x07</v>
          </cell>
          <cell r="F32">
            <v>1</v>
          </cell>
          <cell r="G32">
            <v>0</v>
          </cell>
        </row>
        <row r="33">
          <cell r="A33" t="str">
            <v>QPA4340_1p0\gs0_vg2pa&lt;2:0&gt;</v>
          </cell>
          <cell r="B33" t="str">
            <v>QPA4340_1p0</v>
          </cell>
          <cell r="C33" t="str">
            <v>gs0_vg2pa&lt;2:0&gt;</v>
          </cell>
          <cell r="D33" t="str">
            <v>gs0_vg2pa_3b</v>
          </cell>
          <cell r="E33" t="str">
            <v>0x08</v>
          </cell>
          <cell r="F33">
            <v>7</v>
          </cell>
          <cell r="G33">
            <v>5</v>
          </cell>
        </row>
        <row r="34">
          <cell r="A34" t="str">
            <v>QPA4340_1p0\gs0_vg2da&lt;2:0&gt;</v>
          </cell>
          <cell r="B34" t="str">
            <v>QPA4340_1p0</v>
          </cell>
          <cell r="C34" t="str">
            <v>gs0_vg2da&lt;2:0&gt;</v>
          </cell>
          <cell r="D34" t="str">
            <v>gs0_vg2da_3b</v>
          </cell>
          <cell r="E34" t="str">
            <v>0x08</v>
          </cell>
          <cell r="F34">
            <v>4</v>
          </cell>
          <cell r="G34">
            <v>2</v>
          </cell>
        </row>
        <row r="35">
          <cell r="A35" t="str">
            <v>QPA4340_1p0\gs0_pa_fb_res&lt;1:0&gt;</v>
          </cell>
          <cell r="B35" t="str">
            <v>QPA4340_1p0</v>
          </cell>
          <cell r="C35" t="str">
            <v>gs0_pa_fb_res&lt;1:0&gt;</v>
          </cell>
          <cell r="D35" t="str">
            <v>pa_fb_res_3b</v>
          </cell>
          <cell r="E35" t="str">
            <v>0x08</v>
          </cell>
          <cell r="F35">
            <v>1</v>
          </cell>
          <cell r="G35">
            <v>0</v>
          </cell>
        </row>
        <row r="36">
          <cell r="A36" t="str">
            <v>QPA4340_1p0\gs1_im_cap&lt;2:0&gt;</v>
          </cell>
          <cell r="B36" t="str">
            <v>QPA4340_1p0</v>
          </cell>
          <cell r="C36" t="str">
            <v>gs1_im_cap&lt;2:0&gt;</v>
          </cell>
          <cell r="D36" t="str">
            <v>gs1_im_cap_3b</v>
          </cell>
          <cell r="E36" t="str">
            <v>0x09</v>
          </cell>
          <cell r="F36">
            <v>7</v>
          </cell>
          <cell r="G36">
            <v>5</v>
          </cell>
        </row>
        <row r="37">
          <cell r="A37" t="str">
            <v>QPA4340_1p0\gs1_da_cap&lt;2:0&gt;</v>
          </cell>
          <cell r="B37" t="str">
            <v>QPA4340_1p0</v>
          </cell>
          <cell r="C37" t="str">
            <v>gs1_da_cap&lt;2:0&gt;</v>
          </cell>
          <cell r="D37" t="str">
            <v>gs1_da_cap_3b</v>
          </cell>
          <cell r="E37" t="str">
            <v>0x09</v>
          </cell>
          <cell r="F37">
            <v>4</v>
          </cell>
          <cell r="G37">
            <v>2</v>
          </cell>
        </row>
        <row r="38">
          <cell r="A38" t="str">
            <v>QPA4340_1p0\gs1_ism_cap&lt;2:1&gt;</v>
          </cell>
          <cell r="B38" t="str">
            <v>QPA4340_1p0</v>
          </cell>
          <cell r="C38" t="str">
            <v>gs1_ism_cap&lt;2:1&gt;</v>
          </cell>
          <cell r="D38" t="str">
            <v>gs1_ism_cap_3b</v>
          </cell>
          <cell r="E38" t="str">
            <v>0x09</v>
          </cell>
          <cell r="F38">
            <v>1</v>
          </cell>
          <cell r="G38">
            <v>0</v>
          </cell>
        </row>
        <row r="39">
          <cell r="A39" t="str">
            <v>QPA4340_1p0\gs1_ism_cap&lt;0&gt;</v>
          </cell>
          <cell r="B39" t="str">
            <v>QPA4340_1p0</v>
          </cell>
          <cell r="C39" t="str">
            <v>gs1_ism_cap&lt;0&gt;</v>
          </cell>
          <cell r="D39" t="str">
            <v>gs1_ism_cap_3b</v>
          </cell>
          <cell r="E39" t="str">
            <v>0x0A</v>
          </cell>
          <cell r="F39">
            <v>7</v>
          </cell>
          <cell r="G39">
            <v>7</v>
          </cell>
        </row>
        <row r="40">
          <cell r="A40" t="str">
            <v>QPA4340_1p0\gs1_om_p_cap&lt;1:0&gt;</v>
          </cell>
          <cell r="B40" t="str">
            <v>QPA4340_1p0</v>
          </cell>
          <cell r="C40" t="str">
            <v>gs1_om_p_cap&lt;1:0&gt;</v>
          </cell>
          <cell r="D40" t="str">
            <v>gs1_om_p_cap_2b</v>
          </cell>
          <cell r="E40" t="str">
            <v>0x0A</v>
          </cell>
          <cell r="F40">
            <v>6</v>
          </cell>
          <cell r="G40">
            <v>5</v>
          </cell>
        </row>
        <row r="41">
          <cell r="A41" t="str">
            <v>QPA4340_1p0\gs1_ipa&lt;0&gt;</v>
          </cell>
          <cell r="B41" t="str">
            <v>QPA4340_1p0</v>
          </cell>
          <cell r="C41" t="str">
            <v>gs1_ipa&lt;0&gt;</v>
          </cell>
          <cell r="D41" t="str">
            <v>ipa_4b</v>
          </cell>
          <cell r="E41" t="str">
            <v>0x0A</v>
          </cell>
          <cell r="F41">
            <v>4</v>
          </cell>
          <cell r="G41">
            <v>4</v>
          </cell>
        </row>
        <row r="42">
          <cell r="A42" t="str">
            <v>QPA4340_1p0\gs1_idalp&lt;1:0&gt;</v>
          </cell>
          <cell r="B42" t="str">
            <v>QPA4340_1p0</v>
          </cell>
          <cell r="C42" t="str">
            <v>gs1_idalp&lt;1:0&gt;</v>
          </cell>
          <cell r="D42" t="str">
            <v>idalp_4b</v>
          </cell>
          <cell r="E42" t="str">
            <v>0x0A</v>
          </cell>
          <cell r="F42">
            <v>3</v>
          </cell>
          <cell r="G42">
            <v>2</v>
          </cell>
        </row>
        <row r="43">
          <cell r="A43" t="str">
            <v>QPA4340_1p0\gs1_da_byp_nodamp</v>
          </cell>
          <cell r="B43" t="str">
            <v>QPA4340_1p0</v>
          </cell>
          <cell r="C43" t="str">
            <v>gs1_da_byp_nodamp</v>
          </cell>
          <cell r="D43" t="str">
            <v>gs1_da_byp_nodamp_1b</v>
          </cell>
          <cell r="E43" t="str">
            <v>0x0A</v>
          </cell>
          <cell r="F43">
            <v>1</v>
          </cell>
          <cell r="G43">
            <v>1</v>
          </cell>
        </row>
        <row r="44">
          <cell r="A44" t="str">
            <v>QPA4340_1p0\gs1_lp_byp_nodamp</v>
          </cell>
          <cell r="B44" t="str">
            <v>QPA4340_1p0</v>
          </cell>
          <cell r="C44" t="str">
            <v>gs1_lp_byp_nodamp</v>
          </cell>
          <cell r="D44" t="str">
            <v>gs1_lp_byp_nodamp_1b</v>
          </cell>
          <cell r="E44" t="str">
            <v>0x0A</v>
          </cell>
          <cell r="F44">
            <v>0</v>
          </cell>
          <cell r="G44">
            <v>0</v>
          </cell>
        </row>
        <row r="45">
          <cell r="A45" t="str">
            <v>QPA4340_1p0\gs1_pa_booster_ratio&lt;2:0&gt;</v>
          </cell>
          <cell r="B45" t="str">
            <v>QPA4340_1p0</v>
          </cell>
          <cell r="C45" t="str">
            <v>gs1_pa_booster_ratio&lt;2:0&gt;</v>
          </cell>
          <cell r="D45" t="str">
            <v>gs1_pa_booster_ratio_3b</v>
          </cell>
          <cell r="E45" t="str">
            <v>0x0B</v>
          </cell>
          <cell r="F45">
            <v>7</v>
          </cell>
          <cell r="G45">
            <v>5</v>
          </cell>
        </row>
        <row r="46">
          <cell r="A46" t="str">
            <v>QPA4340_1p0\gs1_pa_booster_size&lt;2:0&gt;</v>
          </cell>
          <cell r="B46" t="str">
            <v>QPA4340_1p0</v>
          </cell>
          <cell r="C46" t="str">
            <v>gs1_pa_booster_size&lt;2:0&gt;</v>
          </cell>
          <cell r="D46" t="str">
            <v>gs1_pa_booster_size_3b</v>
          </cell>
          <cell r="E46" t="str">
            <v>0x0B</v>
          </cell>
          <cell r="F46">
            <v>4</v>
          </cell>
          <cell r="G46">
            <v>2</v>
          </cell>
        </row>
        <row r="47">
          <cell r="A47" t="str">
            <v>QPA4340_1p0\gs1_pa_iet&lt;1:0&gt;</v>
          </cell>
          <cell r="B47" t="str">
            <v>QPA4340_1p0</v>
          </cell>
          <cell r="C47" t="str">
            <v>gs1_pa_iet&lt;1:0&gt;</v>
          </cell>
          <cell r="D47" t="str">
            <v>gs1_pa_iet_2b</v>
          </cell>
          <cell r="E47" t="str">
            <v>0x0B</v>
          </cell>
          <cell r="F47">
            <v>1</v>
          </cell>
          <cell r="G47">
            <v>0</v>
          </cell>
        </row>
        <row r="48">
          <cell r="A48" t="str">
            <v>QPA4340_1p0\gs1_da_booster_ratio&lt;2:0&gt;</v>
          </cell>
          <cell r="B48" t="str">
            <v>QPA4340_1p0</v>
          </cell>
          <cell r="C48" t="str">
            <v>gs1_da_booster_ratio&lt;2:0&gt;</v>
          </cell>
          <cell r="D48" t="str">
            <v>gs1_da_booster_ratio_3b</v>
          </cell>
          <cell r="E48" t="str">
            <v>0x0C</v>
          </cell>
          <cell r="F48">
            <v>7</v>
          </cell>
          <cell r="G48">
            <v>5</v>
          </cell>
        </row>
        <row r="49">
          <cell r="A49" t="str">
            <v>QPA4340_1p0\gs1_da_booster_size&lt;2:0&gt;</v>
          </cell>
          <cell r="B49" t="str">
            <v>QPA4340_1p0</v>
          </cell>
          <cell r="C49" t="str">
            <v>gs1_da_booster_size&lt;2:0&gt;</v>
          </cell>
          <cell r="D49" t="str">
            <v>gs1_da_booster_size_3b</v>
          </cell>
          <cell r="E49" t="str">
            <v>0x0C</v>
          </cell>
          <cell r="F49">
            <v>4</v>
          </cell>
          <cell r="G49">
            <v>2</v>
          </cell>
        </row>
        <row r="50">
          <cell r="A50" t="str">
            <v>QPA4340_1p0\gs1_da_iet&lt;1:0&gt;</v>
          </cell>
          <cell r="B50" t="str">
            <v>QPA4340_1p0</v>
          </cell>
          <cell r="C50" t="str">
            <v>gs1_da_iet&lt;1:0&gt;</v>
          </cell>
          <cell r="D50" t="str">
            <v>gs1_da_iet_2b</v>
          </cell>
          <cell r="E50" t="str">
            <v>0x0C</v>
          </cell>
          <cell r="F50">
            <v>1</v>
          </cell>
          <cell r="G50">
            <v>0</v>
          </cell>
        </row>
        <row r="51">
          <cell r="A51" t="str">
            <v>QPA4340_1p0\gs1_vg2pa&lt;2:0&gt;</v>
          </cell>
          <cell r="B51" t="str">
            <v>QPA4340_1p0</v>
          </cell>
          <cell r="C51" t="str">
            <v>gs1_vg2pa&lt;2:0&gt;</v>
          </cell>
          <cell r="D51" t="str">
            <v>gs1_vg2pa_3b</v>
          </cell>
          <cell r="E51" t="str">
            <v>0x0D</v>
          </cell>
          <cell r="F51">
            <v>7</v>
          </cell>
          <cell r="G51">
            <v>5</v>
          </cell>
        </row>
        <row r="52">
          <cell r="A52" t="str">
            <v>QPA4340_1p0\gs1_vg2da&lt;2:0&gt;</v>
          </cell>
          <cell r="B52" t="str">
            <v>QPA4340_1p0</v>
          </cell>
          <cell r="C52" t="str">
            <v>gs1_vg2da&lt;2:0&gt;</v>
          </cell>
          <cell r="D52" t="str">
            <v>gs1_vg2da_3b</v>
          </cell>
          <cell r="E52" t="str">
            <v>0x0D</v>
          </cell>
          <cell r="F52">
            <v>4</v>
          </cell>
          <cell r="G52">
            <v>2</v>
          </cell>
        </row>
        <row r="53">
          <cell r="A53" t="str">
            <v>QPA4340_1p0\gs1_pa_fb_res&lt;1:0&gt;</v>
          </cell>
          <cell r="B53" t="str">
            <v>QPA4340_1p0</v>
          </cell>
          <cell r="C53" t="str">
            <v>gs1_pa_fb_res&lt;1:0&gt;</v>
          </cell>
          <cell r="D53" t="str">
            <v>pa_fb_res_3b</v>
          </cell>
          <cell r="E53" t="str">
            <v>0x0D</v>
          </cell>
          <cell r="F53">
            <v>1</v>
          </cell>
          <cell r="G53">
            <v>0</v>
          </cell>
        </row>
        <row r="54">
          <cell r="A54" t="str">
            <v>QPA4340_1p0\gs2_im_cap&lt;2:0&gt;</v>
          </cell>
          <cell r="B54" t="str">
            <v>QPA4340_1p0</v>
          </cell>
          <cell r="C54" t="str">
            <v>gs2_im_cap&lt;2:0&gt;</v>
          </cell>
          <cell r="D54" t="str">
            <v>gs2_im_cap_3b</v>
          </cell>
          <cell r="E54" t="str">
            <v>0x0E</v>
          </cell>
          <cell r="F54">
            <v>7</v>
          </cell>
          <cell r="G54">
            <v>5</v>
          </cell>
        </row>
        <row r="55">
          <cell r="A55" t="str">
            <v>QPA4340_1p0\gs2_idalp&lt;1:0&gt;</v>
          </cell>
          <cell r="B55" t="str">
            <v>QPA4340_1p0</v>
          </cell>
          <cell r="C55" t="str">
            <v>gs2_idalp&lt;1:0&gt;</v>
          </cell>
          <cell r="D55" t="str">
            <v>idalp_4b</v>
          </cell>
          <cell r="E55" t="str">
            <v>0x0F</v>
          </cell>
          <cell r="F55">
            <v>3</v>
          </cell>
          <cell r="G55">
            <v>2</v>
          </cell>
        </row>
        <row r="56">
          <cell r="A56" t="str">
            <v>QPA4340_1p0\gs2_da_byp_nodamp</v>
          </cell>
          <cell r="B56" t="str">
            <v>QPA4340_1p0</v>
          </cell>
          <cell r="C56" t="str">
            <v>gs2_da_byp_nodamp</v>
          </cell>
          <cell r="D56" t="str">
            <v>gs2_da_byp_nodamp_1b</v>
          </cell>
          <cell r="E56" t="str">
            <v>0x0F</v>
          </cell>
          <cell r="F56">
            <v>1</v>
          </cell>
          <cell r="G56">
            <v>1</v>
          </cell>
        </row>
        <row r="57">
          <cell r="A57" t="str">
            <v>QPA4340_1p0\gs2_lp_byp_nodamp</v>
          </cell>
          <cell r="B57" t="str">
            <v>QPA4340_1p0</v>
          </cell>
          <cell r="C57" t="str">
            <v>gs2_lp_byp_nodamp</v>
          </cell>
          <cell r="D57" t="str">
            <v>gs2_lp_byp_nodamp_1b</v>
          </cell>
          <cell r="E57" t="str">
            <v>0x0F</v>
          </cell>
          <cell r="F57">
            <v>0</v>
          </cell>
          <cell r="G57">
            <v>0</v>
          </cell>
        </row>
        <row r="58">
          <cell r="A58" t="str">
            <v>QPA4340_1p0\gs2_da_booster_ratio&lt;2:0&gt;</v>
          </cell>
          <cell r="B58" t="str">
            <v>QPA4340_1p0</v>
          </cell>
          <cell r="C58" t="str">
            <v>gs2_da_booster_ratio&lt;2:0&gt;</v>
          </cell>
          <cell r="D58" t="str">
            <v>gs2_da_booster_ratio_3b</v>
          </cell>
          <cell r="E58" t="str">
            <v>0x11</v>
          </cell>
          <cell r="F58">
            <v>7</v>
          </cell>
          <cell r="G58">
            <v>5</v>
          </cell>
        </row>
        <row r="59">
          <cell r="A59" t="str">
            <v>QPA4340_1p0\gs2_vg2da&lt;2:0&gt;</v>
          </cell>
          <cell r="B59" t="str">
            <v>QPA4340_1p0</v>
          </cell>
          <cell r="C59" t="str">
            <v>gs2_vg2da&lt;2:0&gt;</v>
          </cell>
          <cell r="D59" t="str">
            <v>gs2_vg2da_3b</v>
          </cell>
          <cell r="E59" t="str">
            <v>0x12</v>
          </cell>
          <cell r="F59">
            <v>4</v>
          </cell>
          <cell r="G59">
            <v>2</v>
          </cell>
        </row>
        <row r="60">
          <cell r="A60" t="str">
            <v>QPA4340_1p0\da_cc</v>
          </cell>
          <cell r="B60" t="str">
            <v>QPA4340_1p0</v>
          </cell>
          <cell r="C60" t="str">
            <v>da_cc</v>
          </cell>
          <cell r="D60" t="str">
            <v>da_cc_1b</v>
          </cell>
          <cell r="E60" t="str">
            <v>0x13</v>
          </cell>
          <cell r="F60">
            <v>7</v>
          </cell>
          <cell r="G60">
            <v>7</v>
          </cell>
        </row>
        <row r="61">
          <cell r="A61" t="str">
            <v>QPA4340_1p0\pa_cc</v>
          </cell>
          <cell r="B61" t="str">
            <v>QPA4340_1p0</v>
          </cell>
          <cell r="C61" t="str">
            <v>pa_cc</v>
          </cell>
          <cell r="D61" t="str">
            <v>pa_cc_1b</v>
          </cell>
          <cell r="E61" t="str">
            <v>0x13</v>
          </cell>
          <cell r="F61">
            <v>6</v>
          </cell>
          <cell r="G61">
            <v>6</v>
          </cell>
        </row>
        <row r="62">
          <cell r="A62" t="str">
            <v>QPA4340_1p0\da_2ht_cap&lt;1:0&gt;</v>
          </cell>
          <cell r="B62" t="str">
            <v>QPA4340_1p0</v>
          </cell>
          <cell r="C62" t="str">
            <v>da_2ht_cap&lt;1:0&gt;</v>
          </cell>
          <cell r="D62" t="str">
            <v>da_2ht_cap_3b</v>
          </cell>
          <cell r="E62" t="str">
            <v>0x13</v>
          </cell>
          <cell r="F62">
            <v>5</v>
          </cell>
          <cell r="G62">
            <v>4</v>
          </cell>
        </row>
        <row r="63">
          <cell r="A63" t="str">
            <v>QPA4340_1p0\pa_2ht_cap&lt;1:0&gt;</v>
          </cell>
          <cell r="B63" t="str">
            <v>QPA4340_1p0</v>
          </cell>
          <cell r="C63" t="str">
            <v>pa_2ht_cap&lt;1:0&gt;</v>
          </cell>
          <cell r="D63" t="str">
            <v>pa_2ht_cap_2b</v>
          </cell>
          <cell r="E63" t="str">
            <v>0x13</v>
          </cell>
          <cell r="F63">
            <v>3</v>
          </cell>
          <cell r="G63">
            <v>2</v>
          </cell>
        </row>
        <row r="64">
          <cell r="A64" t="str">
            <v>QPA4340_1p0\da_vg1_low</v>
          </cell>
          <cell r="B64" t="str">
            <v>QPA4340_1p0</v>
          </cell>
          <cell r="C64" t="str">
            <v>da_vg1_low</v>
          </cell>
          <cell r="D64" t="str">
            <v>da_vg1_low</v>
          </cell>
          <cell r="E64" t="str">
            <v>0x13</v>
          </cell>
          <cell r="F64">
            <v>1</v>
          </cell>
          <cell r="G64">
            <v>1</v>
          </cell>
        </row>
        <row r="65">
          <cell r="A65" t="str">
            <v>QPA4340_1p0\pa_vg1_low</v>
          </cell>
          <cell r="B65" t="str">
            <v>QPA4340_1p0</v>
          </cell>
          <cell r="C65" t="str">
            <v>pa_vg1_low</v>
          </cell>
          <cell r="D65" t="str">
            <v>pa_vg1_low</v>
          </cell>
          <cell r="E65" t="str">
            <v>0x13</v>
          </cell>
          <cell r="F65">
            <v>0</v>
          </cell>
          <cell r="G65">
            <v>0</v>
          </cell>
        </row>
        <row r="66">
          <cell r="A66" t="str">
            <v>QPA4340_1p0\da_lad_cap</v>
          </cell>
          <cell r="B66" t="str">
            <v>QPA4340_1p0</v>
          </cell>
          <cell r="C66" t="str">
            <v>da_lad_cap</v>
          </cell>
          <cell r="D66" t="str">
            <v>da_lad_cap</v>
          </cell>
          <cell r="E66" t="str">
            <v>0x14</v>
          </cell>
          <cell r="F66">
            <v>7</v>
          </cell>
          <cell r="G66">
            <v>7</v>
          </cell>
        </row>
        <row r="67">
          <cell r="A67" t="str">
            <v>QPA4340_1p0\pa_lad_cap</v>
          </cell>
          <cell r="B67" t="str">
            <v>QPA4340_1p0</v>
          </cell>
          <cell r="C67" t="str">
            <v>pa_lad_cap</v>
          </cell>
          <cell r="D67" t="str">
            <v>pa_lad_cap</v>
          </cell>
          <cell r="E67" t="str">
            <v>0x14</v>
          </cell>
          <cell r="F67">
            <v>6</v>
          </cell>
          <cell r="G67">
            <v>6</v>
          </cell>
        </row>
        <row r="68">
          <cell r="A68" t="str">
            <v>QPA4340_1p0\lp_cc</v>
          </cell>
          <cell r="B68" t="str">
            <v>QPA4340_1p0</v>
          </cell>
          <cell r="C68" t="str">
            <v>lp_cc</v>
          </cell>
          <cell r="D68" t="str">
            <v>lp_cc</v>
          </cell>
          <cell r="E68" t="str">
            <v>0x14</v>
          </cell>
          <cell r="F68">
            <v>5</v>
          </cell>
          <cell r="G68">
            <v>5</v>
          </cell>
        </row>
        <row r="69">
          <cell r="A69" t="str">
            <v>QPA4340_1p0\da_2ht_cap&lt;2&gt;</v>
          </cell>
          <cell r="B69" t="str">
            <v>QPA4340_1p0</v>
          </cell>
          <cell r="C69" t="str">
            <v>da_2ht_cap&lt;2&gt;</v>
          </cell>
          <cell r="D69" t="str">
            <v>da_2ht_cap_3b</v>
          </cell>
          <cell r="E69" t="str">
            <v>0x14</v>
          </cell>
          <cell r="F69">
            <v>4</v>
          </cell>
          <cell r="G69">
            <v>4</v>
          </cell>
        </row>
        <row r="70">
          <cell r="A70" t="str">
            <v>QPA4340_1p0\ida_offset</v>
          </cell>
          <cell r="B70" t="str">
            <v>QPA4340_1p0</v>
          </cell>
          <cell r="C70" t="str">
            <v>ida_offset</v>
          </cell>
          <cell r="D70" t="str">
            <v>ida_offset</v>
          </cell>
          <cell r="E70" t="str">
            <v>0x15</v>
          </cell>
          <cell r="F70">
            <v>7</v>
          </cell>
          <cell r="G70">
            <v>7</v>
          </cell>
        </row>
        <row r="71">
          <cell r="A71" t="str">
            <v>QPA4340_1p0\ipa_offset</v>
          </cell>
          <cell r="B71" t="str">
            <v>QPA4340_1p0</v>
          </cell>
          <cell r="C71" t="str">
            <v>ipa_offset</v>
          </cell>
          <cell r="D71" t="str">
            <v>ipa_offset</v>
          </cell>
          <cell r="E71" t="str">
            <v>0x15</v>
          </cell>
          <cell r="F71">
            <v>6</v>
          </cell>
          <cell r="G71">
            <v>6</v>
          </cell>
        </row>
        <row r="72">
          <cell r="A72" t="str">
            <v>QPA4340_1p0\da_fb_res&lt;2:0&gt;</v>
          </cell>
          <cell r="B72" t="str">
            <v>QPA4340_1p0</v>
          </cell>
          <cell r="C72" t="str">
            <v>da_fb_res&lt;2:0&gt;</v>
          </cell>
          <cell r="D72" t="str">
            <v>da_fb_res_3b</v>
          </cell>
          <cell r="E72" t="str">
            <v>0x15</v>
          </cell>
          <cell r="F72">
            <v>5</v>
          </cell>
          <cell r="G72">
            <v>3</v>
          </cell>
        </row>
        <row r="73">
          <cell r="A73" t="str">
            <v>QPA4340_1p0\cp_clk_out_en</v>
          </cell>
          <cell r="B73" t="str">
            <v>QPA4340_1p0</v>
          </cell>
          <cell r="C73" t="str">
            <v>cp_clk_out_en</v>
          </cell>
          <cell r="D73" t="str">
            <v>cp_clk_out_en</v>
          </cell>
          <cell r="E73" t="str">
            <v>0x16</v>
          </cell>
          <cell r="F73">
            <v>6</v>
          </cell>
          <cell r="G73">
            <v>6</v>
          </cell>
        </row>
        <row r="74">
          <cell r="A74" t="str">
            <v>QPA4340_1p0\cp_freq_ctrl</v>
          </cell>
          <cell r="B74" t="str">
            <v>QPA4340_1p0</v>
          </cell>
          <cell r="C74" t="str">
            <v>cp_freq_ctrl</v>
          </cell>
          <cell r="D74" t="str">
            <v>cp_freq_ctrl</v>
          </cell>
          <cell r="E74" t="str">
            <v>0x16</v>
          </cell>
          <cell r="F74">
            <v>5</v>
          </cell>
          <cell r="G74">
            <v>5</v>
          </cell>
        </row>
        <row r="75">
          <cell r="A75" t="str">
            <v>QPA4340_1p0\cp_vref</v>
          </cell>
          <cell r="B75" t="str">
            <v>QPA4340_1p0</v>
          </cell>
          <cell r="C75" t="str">
            <v>cp_vref</v>
          </cell>
          <cell r="D75" t="str">
            <v>cp_vref</v>
          </cell>
          <cell r="E75" t="str">
            <v>0x16</v>
          </cell>
          <cell r="F75">
            <v>4</v>
          </cell>
          <cell r="G75">
            <v>4</v>
          </cell>
        </row>
        <row r="76">
          <cell r="A76" t="str">
            <v>QPA4340_1p0\lp_booster_size&lt;2:0&gt;</v>
          </cell>
          <cell r="B76" t="str">
            <v>QPA4340_1p0</v>
          </cell>
          <cell r="C76" t="str">
            <v>lp_booster_size&lt;2:0&gt;</v>
          </cell>
          <cell r="D76" t="str">
            <v>lp_booster_size_3b</v>
          </cell>
          <cell r="E76" t="str">
            <v>0x16</v>
          </cell>
          <cell r="F76">
            <v>3</v>
          </cell>
          <cell r="G76">
            <v>1</v>
          </cell>
        </row>
        <row r="77">
          <cell r="A77" t="str">
            <v>QPA4340_1p0\lp_iet&lt;0&gt;</v>
          </cell>
          <cell r="B77" t="str">
            <v>QPA4340_1p0</v>
          </cell>
          <cell r="C77" t="str">
            <v>lp_iet&lt;0&gt;</v>
          </cell>
          <cell r="D77" t="str">
            <v>lp_diode0_1b</v>
          </cell>
          <cell r="E77" t="str">
            <v>0x16</v>
          </cell>
          <cell r="F77">
            <v>0</v>
          </cell>
          <cell r="G77">
            <v>0</v>
          </cell>
        </row>
        <row r="78">
          <cell r="A78" t="str">
            <v>QPA4340_1p0\pa_vg2_dynamic&lt;3:0&gt;</v>
          </cell>
          <cell r="B78" t="str">
            <v>QPA4340_1p0</v>
          </cell>
          <cell r="C78" t="str">
            <v>pa_vg2_dynamic&lt;3:0&gt;</v>
          </cell>
          <cell r="D78" t="str">
            <v>pa_vg2_dynamic_4b</v>
          </cell>
          <cell r="E78" t="str">
            <v>0x18</v>
          </cell>
          <cell r="F78">
            <v>7</v>
          </cell>
          <cell r="G78">
            <v>4</v>
          </cell>
        </row>
        <row r="79">
          <cell r="A79" t="str">
            <v>QPA4340_1p0\im_cap&lt;3&gt;</v>
          </cell>
          <cell r="B79" t="str">
            <v>QPA4340_1p0</v>
          </cell>
          <cell r="C79" t="str">
            <v>im_cap&lt;3&gt;</v>
          </cell>
          <cell r="D79" t="str">
            <v>da_vg2_dynamic_4b</v>
          </cell>
          <cell r="E79" t="str">
            <v>0x18</v>
          </cell>
          <cell r="F79">
            <v>3</v>
          </cell>
          <cell r="G79">
            <v>3</v>
          </cell>
        </row>
        <row r="80">
          <cell r="A80" t="str">
            <v>QPA4340_1p0\ilp_offset</v>
          </cell>
          <cell r="B80" t="str">
            <v>QPA4340_1p0</v>
          </cell>
          <cell r="C80" t="str">
            <v>ilp_offset</v>
          </cell>
          <cell r="D80" t="str">
            <v>da_vg2_dynamic_4b</v>
          </cell>
          <cell r="E80" t="str">
            <v>0x18</v>
          </cell>
          <cell r="F80">
            <v>2</v>
          </cell>
          <cell r="G80">
            <v>2</v>
          </cell>
        </row>
        <row r="81">
          <cell r="A81" t="str">
            <v>QPA4340_1p0\lp_2ht_cap&lt;2&gt;</v>
          </cell>
          <cell r="B81" t="str">
            <v>QPA4340_1p0</v>
          </cell>
          <cell r="C81" t="str">
            <v>lp_2ht_cap&lt;2&gt;</v>
          </cell>
          <cell r="D81" t="str">
            <v>da_vg2_dynamic_4b</v>
          </cell>
          <cell r="E81" t="str">
            <v>0x18</v>
          </cell>
          <cell r="F81">
            <v>1</v>
          </cell>
          <cell r="G81">
            <v>1</v>
          </cell>
        </row>
        <row r="82">
          <cell r="A82" t="str">
            <v>QPA4340_1p0\prot_atten_sw</v>
          </cell>
          <cell r="B82" t="str">
            <v>QPA4340_1p0</v>
          </cell>
          <cell r="C82" t="str">
            <v>prot_atten_sw</v>
          </cell>
          <cell r="D82" t="str">
            <v>prot_thres_ctrl_8b</v>
          </cell>
          <cell r="E82" t="str">
            <v>0x41</v>
          </cell>
          <cell r="F82">
            <v>7</v>
          </cell>
          <cell r="G82">
            <v>7</v>
          </cell>
        </row>
        <row r="83">
          <cell r="A83" t="str">
            <v>QPA4340_1p0\prot_thres_ctrl&lt;6:0&gt;</v>
          </cell>
          <cell r="B83" t="str">
            <v>QPA4340_1p0</v>
          </cell>
          <cell r="C83" t="str">
            <v>prot_thres_ctrl&lt;6:0&gt;</v>
          </cell>
          <cell r="D83" t="str">
            <v>prot_thres_ctrl_8b</v>
          </cell>
          <cell r="E83" t="str">
            <v>0x41</v>
          </cell>
          <cell r="F83">
            <v>6</v>
          </cell>
          <cell r="G83">
            <v>0</v>
          </cell>
        </row>
        <row r="84">
          <cell r="A84" t="str">
            <v>QPA4340_1p0\prot_ibias_vref_opamp&lt;1:0&gt;</v>
          </cell>
          <cell r="B84" t="str">
            <v>QPA4340_1p0</v>
          </cell>
          <cell r="C84" t="str">
            <v>prot_ibias_vref_opamp&lt;1:0&gt;</v>
          </cell>
          <cell r="D84" t="str">
            <v>prot_ibias_vref_opamp_2b</v>
          </cell>
          <cell r="E84" t="str">
            <v>0x42</v>
          </cell>
          <cell r="F84">
            <v>7</v>
          </cell>
          <cell r="G84">
            <v>6</v>
          </cell>
        </row>
        <row r="85">
          <cell r="A85" t="str">
            <v>QPA4340_1p0\lp_2ht_cap&lt;1:0&gt;</v>
          </cell>
          <cell r="B85" t="str">
            <v>QPA4340_1p0</v>
          </cell>
          <cell r="C85" t="str">
            <v>lp_2ht_cap&lt;1:0&gt;</v>
          </cell>
          <cell r="D85" t="str">
            <v>lp_2ht_cap_2b</v>
          </cell>
          <cell r="E85" t="str">
            <v>0x42</v>
          </cell>
          <cell r="F85">
            <v>5</v>
          </cell>
          <cell r="G85">
            <v>4</v>
          </cell>
        </row>
        <row r="86">
          <cell r="A86" t="str">
            <v>QPA4340_1p0\prot_pkdet_ibias&lt;1:0&gt;</v>
          </cell>
          <cell r="B86" t="str">
            <v>QPA4340_1p0</v>
          </cell>
          <cell r="C86" t="str">
            <v>prot_pkdet_ibias&lt;1:0&gt;</v>
          </cell>
          <cell r="D86" t="str">
            <v>prot_pkdet_ibias_3b</v>
          </cell>
          <cell r="E86" t="str">
            <v>0x43</v>
          </cell>
          <cell r="F86">
            <v>7</v>
          </cell>
          <cell r="G86">
            <v>6</v>
          </cell>
        </row>
        <row r="87">
          <cell r="A87" t="str">
            <v>QPA4340_1p0\prot_pkdet_cap&lt;1:0&gt;</v>
          </cell>
          <cell r="B87" t="str">
            <v>QPA4340_1p0</v>
          </cell>
          <cell r="C87" t="str">
            <v>prot_pkdet_cap&lt;1:0&gt;</v>
          </cell>
          <cell r="D87" t="str">
            <v>prot_pkdet_ibias_3b,prot_pkdet_gatebias_3b</v>
          </cell>
          <cell r="E87" t="str">
            <v>0x43</v>
          </cell>
          <cell r="F87">
            <v>5</v>
          </cell>
          <cell r="G87">
            <v>4</v>
          </cell>
        </row>
        <row r="88">
          <cell r="A88" t="str">
            <v>QPA4340_1p0\prot_pkdet_pole_cap&lt;1:0&gt;</v>
          </cell>
          <cell r="B88" t="str">
            <v>QPA4340_1p0</v>
          </cell>
          <cell r="C88" t="str">
            <v>prot_pkdet_pole_cap&lt;1:0&gt;</v>
          </cell>
          <cell r="D88" t="str">
            <v>prot_pkdet_gatebias_3b</v>
          </cell>
          <cell r="E88" t="str">
            <v>0x43</v>
          </cell>
          <cell r="F88">
            <v>3</v>
          </cell>
          <cell r="G88">
            <v>2</v>
          </cell>
        </row>
        <row r="89">
          <cell r="A8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6"/>
  <sheetViews>
    <sheetView topLeftCell="A58" zoomScale="90" zoomScaleNormal="90" workbookViewId="0">
      <selection activeCell="A88" sqref="A88"/>
    </sheetView>
  </sheetViews>
  <sheetFormatPr defaultColWidth="9.140625" defaultRowHeight="12.75" x14ac:dyDescent="0.2"/>
  <cols>
    <col min="1" max="1" width="28.28515625" style="3" customWidth="1"/>
    <col min="2" max="4" width="17.5703125" style="3" bestFit="1" customWidth="1"/>
    <col min="5" max="5" width="9.42578125" style="3" bestFit="1" customWidth="1"/>
    <col min="6" max="6" width="11.140625" style="3" bestFit="1" customWidth="1"/>
    <col min="7" max="7" width="15.42578125" style="3" bestFit="1" customWidth="1"/>
    <col min="8" max="9" width="10.5703125" style="3" bestFit="1" customWidth="1"/>
    <col min="10" max="10" width="15.28515625" style="3" customWidth="1"/>
    <col min="11" max="11" width="8.5703125" style="3" customWidth="1"/>
    <col min="12" max="12" width="9.28515625" style="3" customWidth="1"/>
    <col min="13" max="13" width="16.42578125" style="3" customWidth="1"/>
    <col min="14" max="14" width="12" style="3" bestFit="1" customWidth="1"/>
    <col min="15" max="15" width="16.28515625" style="3" bestFit="1" customWidth="1"/>
    <col min="16" max="16" width="10.5703125" style="3" bestFit="1" customWidth="1"/>
    <col min="17" max="17" width="7.140625" style="3" customWidth="1"/>
    <col min="18" max="24" width="9.140625" style="3"/>
    <col min="25" max="25" width="12.140625" style="3" customWidth="1"/>
    <col min="26" max="26" width="12.42578125" style="3" customWidth="1"/>
    <col min="27" max="27" width="13.28515625" style="3" customWidth="1"/>
    <col min="28" max="16384" width="9.140625" style="3"/>
  </cols>
  <sheetData>
    <row r="1" spans="1:5" x14ac:dyDescent="0.2">
      <c r="A1" s="1" t="s">
        <v>0</v>
      </c>
      <c r="B1" s="2" t="s">
        <v>1</v>
      </c>
      <c r="C1" s="2"/>
      <c r="D1" s="2"/>
    </row>
    <row r="2" spans="1:5" x14ac:dyDescent="0.2">
      <c r="A2" s="1" t="s">
        <v>2</v>
      </c>
      <c r="B2" s="4" t="s">
        <v>3</v>
      </c>
      <c r="C2" s="4"/>
      <c r="D2" s="4"/>
      <c r="E2" s="4"/>
    </row>
    <row r="3" spans="1:5" x14ac:dyDescent="0.2">
      <c r="A3" s="1" t="s">
        <v>4</v>
      </c>
      <c r="B3" s="4" t="s">
        <v>5</v>
      </c>
      <c r="C3" s="4"/>
      <c r="D3" s="4"/>
      <c r="E3" s="4"/>
    </row>
    <row r="4" spans="1:5" x14ac:dyDescent="0.2">
      <c r="A4" s="1" t="s">
        <v>6</v>
      </c>
      <c r="B4" s="4" t="s">
        <v>7</v>
      </c>
      <c r="C4" s="4"/>
      <c r="D4" s="4"/>
      <c r="E4" s="4"/>
    </row>
    <row r="5" spans="1:5" x14ac:dyDescent="0.2">
      <c r="A5" s="1" t="s">
        <v>8</v>
      </c>
      <c r="B5" s="5" t="s">
        <v>9</v>
      </c>
      <c r="C5" s="4"/>
      <c r="D5" s="4"/>
      <c r="E5" s="4"/>
    </row>
    <row r="6" spans="1:5" x14ac:dyDescent="0.2">
      <c r="A6" s="1" t="s">
        <v>10</v>
      </c>
      <c r="B6" s="4" t="s">
        <v>11</v>
      </c>
      <c r="C6" s="4"/>
      <c r="D6" s="4"/>
      <c r="E6" s="4"/>
    </row>
    <row r="7" spans="1:5" x14ac:dyDescent="0.2">
      <c r="A7" s="6" t="s">
        <v>12</v>
      </c>
      <c r="B7" s="7" t="s">
        <v>13</v>
      </c>
      <c r="C7" s="7"/>
      <c r="D7" s="7"/>
      <c r="E7" s="4"/>
    </row>
    <row r="8" spans="1:5" x14ac:dyDescent="0.2">
      <c r="A8" s="1" t="s">
        <v>14</v>
      </c>
      <c r="B8" s="5" t="s">
        <v>15</v>
      </c>
      <c r="C8" s="5"/>
      <c r="D8" s="5"/>
      <c r="E8" s="4"/>
    </row>
    <row r="9" spans="1:5" x14ac:dyDescent="0.2">
      <c r="A9" s="1" t="s">
        <v>16</v>
      </c>
      <c r="B9" s="5" t="s">
        <v>17</v>
      </c>
      <c r="C9" s="5"/>
      <c r="D9" s="5"/>
      <c r="E9" s="4"/>
    </row>
    <row r="10" spans="1:5" x14ac:dyDescent="0.2">
      <c r="A10" s="1" t="s">
        <v>18</v>
      </c>
      <c r="B10" s="5" t="s">
        <v>19</v>
      </c>
      <c r="C10" s="5"/>
      <c r="D10" s="5"/>
      <c r="E10" s="4"/>
    </row>
    <row r="11" spans="1:5" x14ac:dyDescent="0.2">
      <c r="A11" s="1" t="s">
        <v>20</v>
      </c>
      <c r="B11" s="4" t="s">
        <v>21</v>
      </c>
      <c r="C11" s="4"/>
      <c r="D11" s="4"/>
      <c r="E11" s="4"/>
    </row>
    <row r="12" spans="1:5" x14ac:dyDescent="0.2">
      <c r="A12" s="1" t="s">
        <v>22</v>
      </c>
      <c r="B12" s="4" t="s">
        <v>23</v>
      </c>
      <c r="C12" s="4"/>
      <c r="D12" s="4"/>
      <c r="E12" s="4"/>
    </row>
    <row r="13" spans="1:5" x14ac:dyDescent="0.2">
      <c r="A13" s="6" t="s">
        <v>24</v>
      </c>
      <c r="B13" s="4" t="s">
        <v>25</v>
      </c>
      <c r="C13" s="4"/>
      <c r="D13" s="4"/>
    </row>
    <row r="14" spans="1:5" x14ac:dyDescent="0.2">
      <c r="A14" s="1" t="s">
        <v>26</v>
      </c>
      <c r="B14" s="4" t="s">
        <v>27</v>
      </c>
      <c r="C14" s="4"/>
      <c r="D14" s="4"/>
    </row>
    <row r="15" spans="1:5" x14ac:dyDescent="0.2">
      <c r="A15" s="6" t="s">
        <v>28</v>
      </c>
      <c r="B15" s="5" t="s">
        <v>29</v>
      </c>
      <c r="C15" s="5"/>
      <c r="D15" s="5"/>
    </row>
    <row r="16" spans="1:5" x14ac:dyDescent="0.2">
      <c r="A16" s="6" t="s">
        <v>30</v>
      </c>
      <c r="B16" s="5" t="s">
        <v>31</v>
      </c>
      <c r="C16" s="5"/>
      <c r="D16" s="5"/>
    </row>
    <row r="17" spans="1:28" x14ac:dyDescent="0.2">
      <c r="A17" s="6" t="s">
        <v>32</v>
      </c>
      <c r="B17" s="5" t="s">
        <v>33</v>
      </c>
      <c r="C17" s="5"/>
      <c r="D17" s="5"/>
    </row>
    <row r="18" spans="1:28" customFormat="1" x14ac:dyDescent="0.2">
      <c r="A18" s="6" t="s">
        <v>34</v>
      </c>
      <c r="B18" s="5" t="s">
        <v>35</v>
      </c>
      <c r="C18" s="5"/>
      <c r="D18" s="5"/>
      <c r="E18" s="5"/>
    </row>
    <row r="19" spans="1:28" customFormat="1" x14ac:dyDescent="0.2">
      <c r="A19" s="6" t="s">
        <v>36</v>
      </c>
      <c r="B19" s="5" t="s">
        <v>37</v>
      </c>
      <c r="C19" s="5"/>
      <c r="D19" s="5"/>
      <c r="E19" s="5"/>
    </row>
    <row r="20" spans="1:28" customFormat="1" x14ac:dyDescent="0.2">
      <c r="A20" s="6" t="s">
        <v>38</v>
      </c>
      <c r="B20" s="5" t="s">
        <v>39</v>
      </c>
      <c r="C20" s="5"/>
      <c r="D20" s="5"/>
      <c r="E20" s="5"/>
    </row>
    <row r="21" spans="1:28" customFormat="1" x14ac:dyDescent="0.2">
      <c r="A21" s="6" t="s">
        <v>40</v>
      </c>
      <c r="B21" s="4" t="s">
        <v>41</v>
      </c>
      <c r="C21" s="4"/>
      <c r="D21" s="4"/>
      <c r="E21" s="4"/>
    </row>
    <row r="22" spans="1:28" customFormat="1" x14ac:dyDescent="0.2">
      <c r="A22" s="6" t="s">
        <v>42</v>
      </c>
      <c r="B22" s="5" t="s">
        <v>39</v>
      </c>
      <c r="C22" s="5"/>
      <c r="D22" s="5"/>
      <c r="E22" s="5"/>
    </row>
    <row r="23" spans="1:28" customFormat="1" x14ac:dyDescent="0.2">
      <c r="A23" s="6" t="s">
        <v>43</v>
      </c>
      <c r="B23" s="5" t="s">
        <v>39</v>
      </c>
      <c r="C23" s="5"/>
      <c r="D23" s="5"/>
      <c r="E23" s="5"/>
    </row>
    <row r="24" spans="1:28" customFormat="1" x14ac:dyDescent="0.2">
      <c r="A24" s="6" t="s">
        <v>44</v>
      </c>
      <c r="B24" s="4" t="s">
        <v>45</v>
      </c>
      <c r="C24" s="4"/>
      <c r="D24" s="4"/>
      <c r="E24" s="4"/>
    </row>
    <row r="25" spans="1:28" customFormat="1" x14ac:dyDescent="0.2">
      <c r="A25" s="6" t="s">
        <v>46</v>
      </c>
      <c r="B25" s="4" t="s">
        <v>47</v>
      </c>
      <c r="C25" s="4"/>
      <c r="D25" s="4"/>
      <c r="V25" s="8"/>
      <c r="W25" s="9"/>
      <c r="X25" s="9"/>
      <c r="Y25" s="9"/>
      <c r="Z25" s="9"/>
      <c r="AA25" s="9"/>
      <c r="AB25" s="9"/>
    </row>
    <row r="26" spans="1:28" customFormat="1" x14ac:dyDescent="0.2">
      <c r="A26" s="6" t="s">
        <v>48</v>
      </c>
      <c r="B26" s="7" t="s">
        <v>49</v>
      </c>
      <c r="C26" s="7"/>
      <c r="D26" s="7"/>
      <c r="V26" s="8"/>
      <c r="W26" s="9"/>
      <c r="X26" s="9"/>
      <c r="Y26" s="9"/>
      <c r="Z26" s="9"/>
      <c r="AA26" s="9"/>
      <c r="AB26" s="9"/>
    </row>
    <row r="27" spans="1:28" customFormat="1" x14ac:dyDescent="0.2">
      <c r="A27" s="6" t="s">
        <v>50</v>
      </c>
      <c r="B27" s="5" t="s">
        <v>51</v>
      </c>
      <c r="C27" s="5"/>
      <c r="D27" s="5"/>
      <c r="V27" s="8"/>
      <c r="W27" s="9"/>
      <c r="X27" s="9"/>
      <c r="Y27" s="9"/>
      <c r="Z27" s="9"/>
      <c r="AA27" s="9"/>
      <c r="AB27" s="9"/>
    </row>
    <row r="28" spans="1:28" customFormat="1" x14ac:dyDescent="0.2">
      <c r="A28" s="6" t="s">
        <v>52</v>
      </c>
      <c r="B28" s="5" t="s">
        <v>53</v>
      </c>
      <c r="C28" s="5"/>
      <c r="D28" s="5"/>
      <c r="V28" s="8"/>
      <c r="W28" s="9"/>
      <c r="X28" s="9"/>
      <c r="Y28" s="9"/>
      <c r="Z28" s="9"/>
      <c r="AA28" s="9"/>
      <c r="AB28" s="9"/>
    </row>
    <row r="29" spans="1:28" customFormat="1" x14ac:dyDescent="0.2">
      <c r="A29" s="10"/>
      <c r="B29" s="4"/>
      <c r="C29" s="4"/>
      <c r="D29" s="4"/>
      <c r="V29" s="8"/>
      <c r="W29" s="9"/>
      <c r="X29" s="9"/>
      <c r="Y29" s="9"/>
      <c r="Z29" s="9"/>
      <c r="AA29" s="9"/>
      <c r="AB29" s="9"/>
    </row>
    <row r="30" spans="1:28" x14ac:dyDescent="0.2">
      <c r="B30" s="36" t="s">
        <v>54</v>
      </c>
      <c r="C30" s="37"/>
      <c r="D30" s="37"/>
      <c r="E30" s="37"/>
      <c r="F30" s="37"/>
      <c r="G30" s="37"/>
      <c r="H30" s="37"/>
      <c r="I30" s="11"/>
      <c r="J30" s="38" t="s">
        <v>55</v>
      </c>
      <c r="K30" s="39"/>
      <c r="L30" s="39"/>
      <c r="M30" s="39"/>
      <c r="N30" s="39"/>
      <c r="O30" s="39"/>
      <c r="P30" s="40"/>
      <c r="Q30" s="41" t="s">
        <v>56</v>
      </c>
      <c r="R30" s="42"/>
      <c r="S30" s="42"/>
      <c r="T30" s="42"/>
      <c r="U30" s="42"/>
      <c r="V30" s="42"/>
      <c r="W30" s="43" t="s">
        <v>57</v>
      </c>
      <c r="X30" s="44"/>
      <c r="Y30" s="44"/>
      <c r="Z30" s="44"/>
      <c r="AA30" s="45"/>
    </row>
    <row r="31" spans="1:28" ht="51" x14ac:dyDescent="0.2">
      <c r="A31" s="12" t="s">
        <v>58</v>
      </c>
      <c r="B31" s="13" t="s">
        <v>4</v>
      </c>
      <c r="C31" s="13" t="s">
        <v>6</v>
      </c>
      <c r="D31" s="13" t="s">
        <v>8</v>
      </c>
      <c r="E31" s="13" t="s">
        <v>59</v>
      </c>
      <c r="F31" s="13" t="s">
        <v>12</v>
      </c>
      <c r="G31" s="13" t="s">
        <v>60</v>
      </c>
      <c r="H31" s="13" t="s">
        <v>61</v>
      </c>
      <c r="I31" s="13" t="s">
        <v>18</v>
      </c>
      <c r="J31" s="13" t="s">
        <v>62</v>
      </c>
      <c r="K31" s="13" t="s">
        <v>63</v>
      </c>
      <c r="L31" s="13" t="s">
        <v>64</v>
      </c>
      <c r="M31" s="14" t="s">
        <v>65</v>
      </c>
      <c r="N31" s="13" t="s">
        <v>28</v>
      </c>
      <c r="O31" s="13" t="s">
        <v>30</v>
      </c>
      <c r="P31" s="13" t="s">
        <v>32</v>
      </c>
      <c r="Q31" s="13" t="s">
        <v>34</v>
      </c>
      <c r="R31" s="13" t="s">
        <v>36</v>
      </c>
      <c r="S31" s="13" t="s">
        <v>38</v>
      </c>
      <c r="T31" s="13" t="s">
        <v>40</v>
      </c>
      <c r="U31" s="13" t="s">
        <v>42</v>
      </c>
      <c r="V31" s="13" t="s">
        <v>43</v>
      </c>
      <c r="W31" s="13" t="s">
        <v>44</v>
      </c>
      <c r="X31" s="15" t="s">
        <v>46</v>
      </c>
      <c r="Y31" s="14" t="s">
        <v>48</v>
      </c>
      <c r="Z31" s="14" t="s">
        <v>50</v>
      </c>
      <c r="AA31" s="14" t="s">
        <v>52</v>
      </c>
    </row>
    <row r="32" spans="1:28" x14ac:dyDescent="0.2">
      <c r="A32" s="16" t="s">
        <v>66</v>
      </c>
      <c r="B32" s="17">
        <v>50</v>
      </c>
      <c r="C32" s="17" t="s">
        <v>67</v>
      </c>
      <c r="D32" s="17" t="s">
        <v>68</v>
      </c>
      <c r="E32" s="17">
        <v>0</v>
      </c>
      <c r="F32" s="17">
        <v>1</v>
      </c>
      <c r="G32" s="17">
        <v>-60</v>
      </c>
      <c r="H32" s="17">
        <v>0</v>
      </c>
      <c r="I32" s="17">
        <v>0</v>
      </c>
      <c r="J32" s="17"/>
      <c r="K32" s="17">
        <v>15</v>
      </c>
      <c r="L32" s="17">
        <v>100</v>
      </c>
      <c r="M32" s="17">
        <v>10</v>
      </c>
      <c r="N32" s="17"/>
      <c r="O32" s="17"/>
      <c r="P32" s="18"/>
      <c r="Q32" s="19" t="s">
        <v>69</v>
      </c>
      <c r="R32" s="19">
        <v>1.6</v>
      </c>
      <c r="S32" s="19">
        <v>0</v>
      </c>
      <c r="T32" s="19" t="s">
        <v>70</v>
      </c>
      <c r="U32" s="19">
        <v>0</v>
      </c>
      <c r="V32" s="19">
        <v>0</v>
      </c>
      <c r="W32" s="20"/>
      <c r="X32" s="19" t="s">
        <v>71</v>
      </c>
      <c r="Y32" s="19">
        <v>1</v>
      </c>
      <c r="Z32" s="21">
        <v>0</v>
      </c>
      <c r="AA32" s="21">
        <v>1000</v>
      </c>
    </row>
    <row r="33" spans="1:27" x14ac:dyDescent="0.2">
      <c r="A33" s="22" t="s">
        <v>72</v>
      </c>
      <c r="B33" s="17">
        <v>50</v>
      </c>
      <c r="C33" s="17" t="s">
        <v>67</v>
      </c>
      <c r="D33" s="17" t="s">
        <v>68</v>
      </c>
      <c r="E33" s="17">
        <v>0</v>
      </c>
      <c r="F33" s="17">
        <v>1</v>
      </c>
      <c r="G33" s="17">
        <v>-60</v>
      </c>
      <c r="H33" s="17">
        <v>0</v>
      </c>
      <c r="I33" s="17">
        <v>0</v>
      </c>
      <c r="J33" s="17">
        <v>2140</v>
      </c>
      <c r="K33" s="17">
        <v>5</v>
      </c>
      <c r="L33" s="17">
        <v>100</v>
      </c>
      <c r="M33" s="17">
        <v>3.84</v>
      </c>
      <c r="N33" s="17"/>
      <c r="O33" s="17"/>
      <c r="P33" s="18"/>
      <c r="Q33" s="19" t="s">
        <v>69</v>
      </c>
      <c r="R33" s="19">
        <v>1.6</v>
      </c>
      <c r="S33" s="19">
        <v>1</v>
      </c>
      <c r="T33" s="19" t="s">
        <v>70</v>
      </c>
      <c r="U33" s="19">
        <v>0</v>
      </c>
      <c r="V33" s="19">
        <v>0</v>
      </c>
      <c r="W33" s="20"/>
      <c r="X33" s="19" t="s">
        <v>71</v>
      </c>
      <c r="Y33" s="19">
        <v>1</v>
      </c>
      <c r="Z33" s="21">
        <v>0</v>
      </c>
      <c r="AA33" s="21">
        <v>1000</v>
      </c>
    </row>
    <row r="34" spans="1:27" x14ac:dyDescent="0.2">
      <c r="A34" s="22" t="s">
        <v>73</v>
      </c>
      <c r="B34" s="17">
        <v>50</v>
      </c>
      <c r="C34" s="17" t="s">
        <v>67</v>
      </c>
      <c r="D34" s="17" t="s">
        <v>68</v>
      </c>
      <c r="E34" s="17">
        <v>0</v>
      </c>
      <c r="F34" s="17">
        <v>1</v>
      </c>
      <c r="G34" s="17">
        <v>-60</v>
      </c>
      <c r="H34" s="17">
        <v>0</v>
      </c>
      <c r="I34" s="17">
        <v>0</v>
      </c>
      <c r="J34" s="17">
        <v>2140</v>
      </c>
      <c r="K34" s="17">
        <v>15</v>
      </c>
      <c r="L34" s="17">
        <v>100</v>
      </c>
      <c r="M34" s="17">
        <v>10</v>
      </c>
      <c r="N34" s="17"/>
      <c r="O34" s="17"/>
      <c r="P34" s="18"/>
      <c r="Q34" s="19" t="s">
        <v>69</v>
      </c>
      <c r="R34" s="19">
        <v>1.6</v>
      </c>
      <c r="S34" s="19">
        <v>2</v>
      </c>
      <c r="T34" s="19" t="s">
        <v>70</v>
      </c>
      <c r="U34" s="19">
        <v>0</v>
      </c>
      <c r="V34" s="19">
        <v>0</v>
      </c>
      <c r="W34" s="20"/>
      <c r="X34" s="19" t="s">
        <v>71</v>
      </c>
      <c r="Y34" s="19">
        <v>1</v>
      </c>
      <c r="Z34" s="21">
        <v>0</v>
      </c>
      <c r="AA34" s="21">
        <v>1000</v>
      </c>
    </row>
    <row r="35" spans="1:27" x14ac:dyDescent="0.2">
      <c r="A35" s="22" t="s">
        <v>74</v>
      </c>
      <c r="B35" s="17">
        <v>50</v>
      </c>
      <c r="C35" s="17" t="s">
        <v>67</v>
      </c>
      <c r="D35" s="17" t="s">
        <v>68</v>
      </c>
      <c r="E35" s="17">
        <v>0</v>
      </c>
      <c r="F35" s="17">
        <v>1</v>
      </c>
      <c r="G35" s="17">
        <v>-60</v>
      </c>
      <c r="H35" s="17">
        <v>0</v>
      </c>
      <c r="I35" s="17">
        <v>0</v>
      </c>
      <c r="J35" s="17">
        <v>1962.5</v>
      </c>
      <c r="K35" s="17">
        <v>5</v>
      </c>
      <c r="L35" s="17">
        <v>100</v>
      </c>
      <c r="M35" s="17">
        <v>3.84</v>
      </c>
      <c r="N35" s="17"/>
      <c r="O35" s="17"/>
      <c r="P35" s="18"/>
      <c r="Q35" s="19" t="s">
        <v>69</v>
      </c>
      <c r="R35" s="19">
        <v>1.6</v>
      </c>
      <c r="S35" s="19">
        <v>3</v>
      </c>
      <c r="T35" s="19" t="s">
        <v>70</v>
      </c>
      <c r="U35" s="19">
        <v>0</v>
      </c>
      <c r="V35" s="19">
        <v>0</v>
      </c>
      <c r="W35" s="20"/>
      <c r="X35" s="19" t="s">
        <v>71</v>
      </c>
      <c r="Y35" s="19">
        <v>1</v>
      </c>
      <c r="Z35" s="21">
        <v>0</v>
      </c>
      <c r="AA35" s="21">
        <v>1000</v>
      </c>
    </row>
    <row r="36" spans="1:27" x14ac:dyDescent="0.2">
      <c r="A36" s="27" t="s">
        <v>75</v>
      </c>
      <c r="B36" s="17">
        <v>50</v>
      </c>
      <c r="C36" s="17" t="s">
        <v>67</v>
      </c>
      <c r="D36" s="17" t="s">
        <v>68</v>
      </c>
      <c r="E36" s="17">
        <v>0</v>
      </c>
      <c r="F36" s="17">
        <v>1</v>
      </c>
      <c r="G36" s="17">
        <v>-60</v>
      </c>
      <c r="H36" s="17">
        <v>0</v>
      </c>
      <c r="I36" s="17">
        <v>0</v>
      </c>
      <c r="J36" s="17">
        <v>1962.5</v>
      </c>
      <c r="K36" s="17">
        <v>15</v>
      </c>
      <c r="L36" s="17">
        <v>100</v>
      </c>
      <c r="M36" s="17">
        <v>10</v>
      </c>
      <c r="N36" s="17"/>
      <c r="O36" s="17"/>
      <c r="P36" s="18"/>
      <c r="Q36" s="19" t="s">
        <v>69</v>
      </c>
      <c r="R36" s="19">
        <v>1.6</v>
      </c>
      <c r="S36" s="19">
        <v>4</v>
      </c>
      <c r="T36" s="19" t="s">
        <v>70</v>
      </c>
      <c r="U36" s="19">
        <v>0</v>
      </c>
      <c r="V36" s="19">
        <v>0</v>
      </c>
      <c r="W36" s="20"/>
      <c r="X36" s="19" t="s">
        <v>71</v>
      </c>
      <c r="Y36" s="19">
        <v>1</v>
      </c>
      <c r="Z36" s="21">
        <v>0</v>
      </c>
      <c r="AA36" s="21">
        <v>1000</v>
      </c>
    </row>
    <row r="37" spans="1:27" x14ac:dyDescent="0.2">
      <c r="A37" s="27" t="s">
        <v>93</v>
      </c>
      <c r="B37" s="17">
        <v>50</v>
      </c>
      <c r="C37" s="17" t="s">
        <v>67</v>
      </c>
      <c r="D37" s="17" t="s">
        <v>68</v>
      </c>
      <c r="E37" s="17">
        <v>0</v>
      </c>
      <c r="F37" s="17">
        <v>1</v>
      </c>
      <c r="G37" s="17">
        <v>-60</v>
      </c>
      <c r="H37" s="17">
        <v>0</v>
      </c>
      <c r="I37" s="17">
        <v>0</v>
      </c>
      <c r="J37" s="17">
        <v>1962.5</v>
      </c>
      <c r="K37" s="17">
        <v>25</v>
      </c>
      <c r="L37" s="17">
        <v>100</v>
      </c>
      <c r="M37" s="17">
        <v>20</v>
      </c>
      <c r="N37" s="17"/>
      <c r="O37" s="17"/>
      <c r="P37" s="18"/>
      <c r="Q37" s="19" t="s">
        <v>69</v>
      </c>
      <c r="R37" s="19">
        <v>1.6</v>
      </c>
      <c r="S37" s="19">
        <v>4</v>
      </c>
      <c r="T37" s="19" t="s">
        <v>70</v>
      </c>
      <c r="U37" s="19">
        <v>0</v>
      </c>
      <c r="V37" s="19">
        <v>0</v>
      </c>
      <c r="W37" s="20"/>
      <c r="X37" s="19" t="s">
        <v>71</v>
      </c>
      <c r="Y37" s="19">
        <v>1</v>
      </c>
      <c r="Z37" s="21">
        <v>0</v>
      </c>
      <c r="AA37" s="21">
        <v>1000</v>
      </c>
    </row>
    <row r="38" spans="1:27" x14ac:dyDescent="0.2">
      <c r="A38" s="27" t="s">
        <v>94</v>
      </c>
      <c r="B38" s="17">
        <v>50</v>
      </c>
      <c r="C38" s="17" t="s">
        <v>67</v>
      </c>
      <c r="D38" s="17" t="s">
        <v>68</v>
      </c>
      <c r="E38" s="17">
        <v>0</v>
      </c>
      <c r="F38" s="17">
        <v>1</v>
      </c>
      <c r="G38" s="17">
        <v>-60</v>
      </c>
      <c r="H38" s="17">
        <v>0</v>
      </c>
      <c r="I38" s="17">
        <v>0</v>
      </c>
      <c r="J38" s="17">
        <v>2655</v>
      </c>
      <c r="K38" s="17">
        <v>25</v>
      </c>
      <c r="L38" s="17">
        <v>100</v>
      </c>
      <c r="M38" s="17">
        <v>20</v>
      </c>
      <c r="N38" s="17"/>
      <c r="O38" s="17"/>
      <c r="P38" s="18"/>
      <c r="Q38" s="19" t="s">
        <v>69</v>
      </c>
      <c r="R38" s="19">
        <v>1.6</v>
      </c>
      <c r="S38" s="19">
        <v>4</v>
      </c>
      <c r="T38" s="19" t="s">
        <v>70</v>
      </c>
      <c r="U38" s="19">
        <v>0</v>
      </c>
      <c r="V38" s="19">
        <v>0</v>
      </c>
      <c r="W38" s="20"/>
      <c r="X38" s="19" t="s">
        <v>71</v>
      </c>
      <c r="Y38" s="19">
        <v>1</v>
      </c>
      <c r="Z38" s="21">
        <v>0</v>
      </c>
      <c r="AA38" s="21">
        <v>1000</v>
      </c>
    </row>
    <row r="39" spans="1:27" x14ac:dyDescent="0.2">
      <c r="A39" s="22" t="s">
        <v>76</v>
      </c>
      <c r="B39" s="17">
        <v>50</v>
      </c>
      <c r="C39" s="17" t="s">
        <v>67</v>
      </c>
      <c r="D39" s="17" t="s">
        <v>68</v>
      </c>
      <c r="E39" s="17">
        <v>0</v>
      </c>
      <c r="F39" s="17">
        <v>1</v>
      </c>
      <c r="G39" s="17">
        <v>-60</v>
      </c>
      <c r="H39" s="17">
        <v>0</v>
      </c>
      <c r="I39" s="17">
        <v>0</v>
      </c>
      <c r="J39" s="17">
        <v>1842.5</v>
      </c>
      <c r="K39" s="17">
        <v>5</v>
      </c>
      <c r="L39" s="17">
        <v>100</v>
      </c>
      <c r="M39" s="17">
        <v>3.84</v>
      </c>
      <c r="N39" s="17"/>
      <c r="O39" s="17"/>
      <c r="P39" s="18"/>
      <c r="Q39" s="19" t="s">
        <v>69</v>
      </c>
      <c r="R39" s="19">
        <v>1.6</v>
      </c>
      <c r="S39" s="19">
        <v>5</v>
      </c>
      <c r="T39" s="19" t="s">
        <v>70</v>
      </c>
      <c r="U39" s="19">
        <v>0</v>
      </c>
      <c r="V39" s="19">
        <v>0</v>
      </c>
      <c r="W39" s="20"/>
      <c r="X39" s="19" t="s">
        <v>71</v>
      </c>
      <c r="Y39" s="19">
        <v>1</v>
      </c>
      <c r="Z39" s="21">
        <v>0</v>
      </c>
      <c r="AA39" s="21">
        <v>1000</v>
      </c>
    </row>
    <row r="40" spans="1:27" x14ac:dyDescent="0.2">
      <c r="A40" s="22" t="s">
        <v>77</v>
      </c>
      <c r="B40" s="17">
        <v>50</v>
      </c>
      <c r="C40" s="17" t="s">
        <v>67</v>
      </c>
      <c r="D40" s="17" t="s">
        <v>68</v>
      </c>
      <c r="E40" s="17">
        <v>0</v>
      </c>
      <c r="F40" s="17">
        <v>1</v>
      </c>
      <c r="G40" s="17">
        <v>-60</v>
      </c>
      <c r="H40" s="17">
        <v>0</v>
      </c>
      <c r="I40" s="17">
        <v>0</v>
      </c>
      <c r="J40" s="17">
        <v>1842.5</v>
      </c>
      <c r="K40" s="17">
        <v>15</v>
      </c>
      <c r="L40" s="17">
        <v>100</v>
      </c>
      <c r="M40" s="17">
        <v>10</v>
      </c>
      <c r="N40" s="17"/>
      <c r="O40" s="17"/>
      <c r="P40" s="18"/>
      <c r="Q40" s="19" t="s">
        <v>69</v>
      </c>
      <c r="R40" s="19">
        <v>1.6</v>
      </c>
      <c r="S40" s="19">
        <v>6</v>
      </c>
      <c r="T40" s="19" t="s">
        <v>70</v>
      </c>
      <c r="U40" s="19">
        <v>0</v>
      </c>
      <c r="V40" s="19">
        <v>0</v>
      </c>
      <c r="W40" s="20"/>
      <c r="X40" s="19" t="s">
        <v>71</v>
      </c>
      <c r="Y40" s="19">
        <v>1</v>
      </c>
      <c r="Z40" s="21">
        <v>0</v>
      </c>
      <c r="AA40" s="21">
        <v>1000</v>
      </c>
    </row>
    <row r="41" spans="1:27" x14ac:dyDescent="0.2">
      <c r="A41" s="22" t="s">
        <v>78</v>
      </c>
      <c r="B41" s="17">
        <v>50</v>
      </c>
      <c r="C41" s="17" t="s">
        <v>67</v>
      </c>
      <c r="D41" s="17" t="s">
        <v>68</v>
      </c>
      <c r="E41" s="17">
        <v>0</v>
      </c>
      <c r="F41" s="17">
        <v>1</v>
      </c>
      <c r="G41" s="17">
        <v>-60</v>
      </c>
      <c r="H41" s="17">
        <v>0</v>
      </c>
      <c r="I41" s="17">
        <v>0</v>
      </c>
      <c r="J41" s="17">
        <v>881.5</v>
      </c>
      <c r="K41" s="17">
        <v>5</v>
      </c>
      <c r="L41" s="17">
        <v>100</v>
      </c>
      <c r="M41" s="17">
        <v>3.84</v>
      </c>
      <c r="N41" s="17"/>
      <c r="O41" s="17"/>
      <c r="P41" s="18"/>
      <c r="Q41" s="19" t="s">
        <v>69</v>
      </c>
      <c r="R41" s="19">
        <v>1.6</v>
      </c>
      <c r="S41" s="19">
        <v>7</v>
      </c>
      <c r="T41" s="19" t="s">
        <v>70</v>
      </c>
      <c r="U41" s="19">
        <v>0</v>
      </c>
      <c r="V41" s="19">
        <v>0</v>
      </c>
      <c r="W41" s="20"/>
      <c r="X41" s="19" t="s">
        <v>71</v>
      </c>
      <c r="Y41" s="19">
        <v>1</v>
      </c>
      <c r="Z41" s="21">
        <v>0</v>
      </c>
      <c r="AA41" s="21">
        <v>1000</v>
      </c>
    </row>
    <row r="42" spans="1:27" x14ac:dyDescent="0.2">
      <c r="A42" s="22" t="s">
        <v>79</v>
      </c>
      <c r="B42" s="17">
        <v>50</v>
      </c>
      <c r="C42" s="17" t="s">
        <v>67</v>
      </c>
      <c r="D42" s="17" t="s">
        <v>68</v>
      </c>
      <c r="E42" s="17">
        <v>0</v>
      </c>
      <c r="F42" s="17">
        <v>1</v>
      </c>
      <c r="G42" s="17">
        <v>-60</v>
      </c>
      <c r="H42" s="17">
        <v>0</v>
      </c>
      <c r="I42" s="17">
        <v>0</v>
      </c>
      <c r="J42" s="17">
        <v>881.5</v>
      </c>
      <c r="K42" s="17">
        <v>15</v>
      </c>
      <c r="L42" s="17">
        <v>100</v>
      </c>
      <c r="M42" s="17">
        <v>10</v>
      </c>
      <c r="N42" s="17"/>
      <c r="O42" s="17"/>
      <c r="P42" s="18"/>
      <c r="Q42" s="19" t="s">
        <v>69</v>
      </c>
      <c r="R42" s="19">
        <v>1.6</v>
      </c>
      <c r="S42" s="19">
        <v>8</v>
      </c>
      <c r="T42" s="19" t="s">
        <v>70</v>
      </c>
      <c r="U42" s="19">
        <v>0</v>
      </c>
      <c r="V42" s="19">
        <v>0</v>
      </c>
      <c r="W42" s="20"/>
      <c r="X42" s="19" t="s">
        <v>71</v>
      </c>
      <c r="Y42" s="19">
        <v>1</v>
      </c>
      <c r="Z42" s="21">
        <v>0</v>
      </c>
      <c r="AA42" s="21">
        <v>1000</v>
      </c>
    </row>
    <row r="43" spans="1:27" x14ac:dyDescent="0.2">
      <c r="A43" s="22" t="s">
        <v>80</v>
      </c>
      <c r="B43" s="17">
        <v>50</v>
      </c>
      <c r="C43" s="17" t="s">
        <v>67</v>
      </c>
      <c r="D43" s="17" t="s">
        <v>68</v>
      </c>
      <c r="E43" s="17">
        <v>0</v>
      </c>
      <c r="F43" s="17">
        <v>1</v>
      </c>
      <c r="G43" s="17">
        <v>-60</v>
      </c>
      <c r="H43" s="17">
        <v>0</v>
      </c>
      <c r="I43" s="17">
        <v>0</v>
      </c>
      <c r="J43" s="17">
        <v>942.5</v>
      </c>
      <c r="K43" s="17">
        <v>5</v>
      </c>
      <c r="L43" s="17">
        <v>100</v>
      </c>
      <c r="M43" s="17">
        <v>3.84</v>
      </c>
      <c r="N43" s="17"/>
      <c r="O43" s="17"/>
      <c r="P43" s="18"/>
      <c r="Q43" s="19" t="s">
        <v>69</v>
      </c>
      <c r="R43" s="19">
        <v>1.6</v>
      </c>
      <c r="S43" s="19">
        <v>9</v>
      </c>
      <c r="T43" s="19" t="s">
        <v>70</v>
      </c>
      <c r="U43" s="19">
        <v>0</v>
      </c>
      <c r="V43" s="19">
        <v>0</v>
      </c>
      <c r="W43" s="20"/>
      <c r="X43" s="19" t="s">
        <v>71</v>
      </c>
      <c r="Y43" s="19">
        <v>1</v>
      </c>
      <c r="Z43" s="21">
        <v>0</v>
      </c>
      <c r="AA43" s="21">
        <v>1000</v>
      </c>
    </row>
    <row r="44" spans="1:27" x14ac:dyDescent="0.2">
      <c r="A44" s="22" t="s">
        <v>81</v>
      </c>
      <c r="B44" s="17">
        <v>50</v>
      </c>
      <c r="C44" s="17" t="s">
        <v>67</v>
      </c>
      <c r="D44" s="17" t="s">
        <v>68</v>
      </c>
      <c r="E44" s="17">
        <v>0</v>
      </c>
      <c r="F44" s="17">
        <v>1</v>
      </c>
      <c r="G44" s="17">
        <v>-60</v>
      </c>
      <c r="H44" s="17">
        <v>0</v>
      </c>
      <c r="I44" s="17">
        <v>0</v>
      </c>
      <c r="J44" s="17">
        <v>942.5</v>
      </c>
      <c r="K44" s="17">
        <v>15</v>
      </c>
      <c r="L44" s="17">
        <v>100</v>
      </c>
      <c r="M44" s="17">
        <v>10</v>
      </c>
      <c r="N44" s="17"/>
      <c r="O44" s="17"/>
      <c r="P44" s="18"/>
      <c r="Q44" s="19" t="s">
        <v>69</v>
      </c>
      <c r="R44" s="19">
        <v>1.6</v>
      </c>
      <c r="S44" s="19">
        <v>10</v>
      </c>
      <c r="T44" s="19" t="s">
        <v>70</v>
      </c>
      <c r="U44" s="19">
        <v>0</v>
      </c>
      <c r="V44" s="19">
        <v>0</v>
      </c>
      <c r="W44" s="20"/>
      <c r="X44" s="19" t="s">
        <v>71</v>
      </c>
      <c r="Y44" s="19">
        <v>1</v>
      </c>
      <c r="Z44" s="21">
        <v>0</v>
      </c>
      <c r="AA44" s="21">
        <v>1000</v>
      </c>
    </row>
    <row r="45" spans="1:27" x14ac:dyDescent="0.2">
      <c r="A45" s="22" t="s">
        <v>97</v>
      </c>
      <c r="B45" s="17">
        <v>50</v>
      </c>
      <c r="C45" s="17" t="s">
        <v>67</v>
      </c>
      <c r="D45" s="17" t="s">
        <v>68</v>
      </c>
      <c r="E45" s="17">
        <v>0</v>
      </c>
      <c r="F45" s="17">
        <v>1</v>
      </c>
      <c r="G45" s="17">
        <v>-60</v>
      </c>
      <c r="H45" s="17">
        <v>0</v>
      </c>
      <c r="I45" s="17">
        <v>0</v>
      </c>
      <c r="J45" s="17">
        <v>942.5</v>
      </c>
      <c r="K45" s="17">
        <v>25</v>
      </c>
      <c r="L45" s="17">
        <v>100</v>
      </c>
      <c r="M45" s="17">
        <v>20</v>
      </c>
      <c r="N45" s="17"/>
      <c r="O45" s="17"/>
      <c r="P45" s="18"/>
      <c r="Q45" s="19" t="s">
        <v>69</v>
      </c>
      <c r="R45" s="19">
        <v>1.6</v>
      </c>
      <c r="S45" s="19">
        <v>10</v>
      </c>
      <c r="T45" s="19" t="s">
        <v>70</v>
      </c>
      <c r="U45" s="19">
        <v>0</v>
      </c>
      <c r="V45" s="19">
        <v>0</v>
      </c>
      <c r="W45" s="20"/>
      <c r="X45" s="19" t="s">
        <v>71</v>
      </c>
      <c r="Y45" s="19">
        <v>1</v>
      </c>
      <c r="Z45" s="21">
        <v>0</v>
      </c>
      <c r="AA45" s="21">
        <v>1000</v>
      </c>
    </row>
    <row r="46" spans="1:27" s="23" customFormat="1" x14ac:dyDescent="0.2">
      <c r="A46" s="22" t="s">
        <v>82</v>
      </c>
      <c r="B46" s="17">
        <v>50</v>
      </c>
      <c r="C46" s="17" t="s">
        <v>67</v>
      </c>
      <c r="D46" s="17" t="s">
        <v>68</v>
      </c>
      <c r="E46" s="17">
        <v>0</v>
      </c>
      <c r="F46" s="17">
        <v>1</v>
      </c>
      <c r="G46" s="17">
        <v>-60</v>
      </c>
      <c r="H46" s="17">
        <v>0</v>
      </c>
      <c r="I46" s="17">
        <v>0</v>
      </c>
      <c r="J46" s="17">
        <v>1575.5</v>
      </c>
      <c r="K46" s="17">
        <v>5</v>
      </c>
      <c r="L46" s="17">
        <v>100</v>
      </c>
      <c r="M46" s="17">
        <v>3</v>
      </c>
      <c r="N46" s="24"/>
      <c r="O46" s="25"/>
      <c r="P46" s="17"/>
      <c r="Q46" s="19" t="s">
        <v>69</v>
      </c>
      <c r="R46" s="19">
        <v>1.6</v>
      </c>
      <c r="S46" s="19">
        <v>10</v>
      </c>
      <c r="T46" s="19" t="s">
        <v>70</v>
      </c>
      <c r="U46" s="19">
        <v>0</v>
      </c>
      <c r="V46" s="19">
        <v>0</v>
      </c>
      <c r="W46" s="20"/>
      <c r="X46" s="19" t="s">
        <v>71</v>
      </c>
      <c r="Y46" s="19">
        <v>1</v>
      </c>
      <c r="Z46" s="21">
        <v>0</v>
      </c>
      <c r="AA46" s="21">
        <v>1000</v>
      </c>
    </row>
    <row r="47" spans="1:27" s="23" customFormat="1" x14ac:dyDescent="0.2">
      <c r="A47" s="22" t="s">
        <v>83</v>
      </c>
      <c r="B47" s="17">
        <v>50</v>
      </c>
      <c r="C47" s="17" t="s">
        <v>67</v>
      </c>
      <c r="D47" s="17" t="s">
        <v>68</v>
      </c>
      <c r="E47" s="17">
        <v>0</v>
      </c>
      <c r="F47" s="17">
        <v>1</v>
      </c>
      <c r="G47" s="17">
        <v>-60</v>
      </c>
      <c r="H47" s="17">
        <v>0</v>
      </c>
      <c r="I47" s="17">
        <v>0</v>
      </c>
      <c r="J47" s="17">
        <v>1602</v>
      </c>
      <c r="K47" s="17">
        <v>15</v>
      </c>
      <c r="L47" s="17">
        <v>100</v>
      </c>
      <c r="M47" s="17">
        <v>10</v>
      </c>
      <c r="N47" s="24"/>
      <c r="O47" s="25"/>
      <c r="P47" s="17"/>
      <c r="Q47" s="19" t="s">
        <v>69</v>
      </c>
      <c r="R47" s="19">
        <v>1.6</v>
      </c>
      <c r="S47" s="19">
        <v>10</v>
      </c>
      <c r="T47" s="19" t="s">
        <v>70</v>
      </c>
      <c r="U47" s="19">
        <v>0</v>
      </c>
      <c r="V47" s="19">
        <v>0</v>
      </c>
      <c r="W47" s="20"/>
      <c r="X47" s="19" t="s">
        <v>71</v>
      </c>
      <c r="Y47" s="19">
        <v>1</v>
      </c>
      <c r="Z47" s="21">
        <v>0</v>
      </c>
      <c r="AA47" s="21">
        <v>1000</v>
      </c>
    </row>
    <row r="48" spans="1:27" s="23" customFormat="1" x14ac:dyDescent="0.2">
      <c r="A48" s="22" t="str">
        <f t="shared" ref="A48:A86" si="0">J48 &amp; "MHz_WLAN"</f>
        <v>2412MHz_WLAN</v>
      </c>
      <c r="B48" s="17">
        <v>50</v>
      </c>
      <c r="C48" s="17" t="s">
        <v>67</v>
      </c>
      <c r="D48" s="17" t="s">
        <v>68</v>
      </c>
      <c r="E48" s="17">
        <v>0</v>
      </c>
      <c r="F48" s="17">
        <v>1</v>
      </c>
      <c r="G48" s="17">
        <v>-60</v>
      </c>
      <c r="H48" s="17">
        <v>0</v>
      </c>
      <c r="I48" s="17">
        <v>0</v>
      </c>
      <c r="J48" s="17">
        <v>2412</v>
      </c>
      <c r="K48" s="17">
        <v>25</v>
      </c>
      <c r="L48" s="17">
        <v>100</v>
      </c>
      <c r="M48" s="17">
        <v>22</v>
      </c>
      <c r="N48" s="24"/>
      <c r="O48" s="25"/>
      <c r="P48" s="17"/>
      <c r="Q48" s="19" t="s">
        <v>69</v>
      </c>
      <c r="R48" s="19">
        <v>1.6</v>
      </c>
      <c r="S48" s="19">
        <v>10</v>
      </c>
      <c r="T48" s="19" t="s">
        <v>70</v>
      </c>
      <c r="U48" s="19">
        <v>0</v>
      </c>
      <c r="V48" s="19">
        <v>0</v>
      </c>
      <c r="W48" s="20"/>
      <c r="X48" s="19" t="s">
        <v>71</v>
      </c>
      <c r="Y48" s="19">
        <v>1</v>
      </c>
      <c r="Z48" s="21">
        <v>0</v>
      </c>
      <c r="AA48" s="21">
        <v>1000</v>
      </c>
    </row>
    <row r="49" spans="1:27" s="23" customFormat="1" x14ac:dyDescent="0.2">
      <c r="A49" s="22" t="str">
        <f t="shared" si="0"/>
        <v>2417MHz_WLAN</v>
      </c>
      <c r="B49" s="17">
        <v>50</v>
      </c>
      <c r="C49" s="17" t="s">
        <v>67</v>
      </c>
      <c r="D49" s="17" t="s">
        <v>68</v>
      </c>
      <c r="E49" s="17">
        <v>0</v>
      </c>
      <c r="F49" s="17">
        <v>1</v>
      </c>
      <c r="G49" s="17">
        <v>-60</v>
      </c>
      <c r="H49" s="17">
        <v>0</v>
      </c>
      <c r="I49" s="17">
        <v>0</v>
      </c>
      <c r="J49" s="17">
        <f>J48+5</f>
        <v>2417</v>
      </c>
      <c r="K49" s="17">
        <v>25</v>
      </c>
      <c r="L49" s="17">
        <v>100</v>
      </c>
      <c r="M49" s="17">
        <v>22</v>
      </c>
      <c r="N49" s="24"/>
      <c r="O49" s="25"/>
      <c r="P49" s="17"/>
      <c r="Q49" s="19" t="s">
        <v>69</v>
      </c>
      <c r="R49" s="19">
        <v>1.6</v>
      </c>
      <c r="S49" s="19">
        <v>10</v>
      </c>
      <c r="T49" s="19" t="s">
        <v>70</v>
      </c>
      <c r="U49" s="19">
        <v>0</v>
      </c>
      <c r="V49" s="19">
        <v>0</v>
      </c>
      <c r="W49" s="20"/>
      <c r="X49" s="19" t="s">
        <v>71</v>
      </c>
      <c r="Y49" s="19">
        <v>1</v>
      </c>
      <c r="Z49" s="21">
        <v>0</v>
      </c>
      <c r="AA49" s="21">
        <v>1000</v>
      </c>
    </row>
    <row r="50" spans="1:27" s="23" customFormat="1" x14ac:dyDescent="0.2">
      <c r="A50" s="22" t="str">
        <f t="shared" si="0"/>
        <v>2422MHz_WLAN</v>
      </c>
      <c r="B50" s="17">
        <v>50</v>
      </c>
      <c r="C50" s="17" t="s">
        <v>67</v>
      </c>
      <c r="D50" s="17" t="s">
        <v>68</v>
      </c>
      <c r="E50" s="17">
        <v>0</v>
      </c>
      <c r="F50" s="17">
        <v>1</v>
      </c>
      <c r="G50" s="17">
        <v>-60</v>
      </c>
      <c r="H50" s="17">
        <v>0</v>
      </c>
      <c r="I50" s="17">
        <v>0</v>
      </c>
      <c r="J50" s="17">
        <f t="shared" ref="J50:J60" si="1">J49+5</f>
        <v>2422</v>
      </c>
      <c r="K50" s="17">
        <v>25</v>
      </c>
      <c r="L50" s="17">
        <v>100</v>
      </c>
      <c r="M50" s="17">
        <v>22</v>
      </c>
      <c r="N50" s="24"/>
      <c r="O50" s="25"/>
      <c r="P50" s="17"/>
      <c r="Q50" s="19" t="s">
        <v>69</v>
      </c>
      <c r="R50" s="19">
        <v>1.6</v>
      </c>
      <c r="S50" s="19">
        <v>10</v>
      </c>
      <c r="T50" s="19" t="s">
        <v>70</v>
      </c>
      <c r="U50" s="19">
        <v>0</v>
      </c>
      <c r="V50" s="19">
        <v>0</v>
      </c>
      <c r="W50" s="20"/>
      <c r="X50" s="19" t="s">
        <v>71</v>
      </c>
      <c r="Y50" s="19">
        <v>1</v>
      </c>
      <c r="Z50" s="21">
        <v>0</v>
      </c>
      <c r="AA50" s="21">
        <v>1000</v>
      </c>
    </row>
    <row r="51" spans="1:27" s="23" customFormat="1" x14ac:dyDescent="0.2">
      <c r="A51" s="22" t="str">
        <f t="shared" si="0"/>
        <v>2427MHz_WLAN</v>
      </c>
      <c r="B51" s="17">
        <v>50</v>
      </c>
      <c r="C51" s="17" t="s">
        <v>67</v>
      </c>
      <c r="D51" s="17" t="s">
        <v>68</v>
      </c>
      <c r="E51" s="17">
        <v>0</v>
      </c>
      <c r="F51" s="17">
        <v>1</v>
      </c>
      <c r="G51" s="17">
        <v>-60</v>
      </c>
      <c r="H51" s="17">
        <v>0</v>
      </c>
      <c r="I51" s="17">
        <v>0</v>
      </c>
      <c r="J51" s="17">
        <f t="shared" si="1"/>
        <v>2427</v>
      </c>
      <c r="K51" s="17">
        <v>25</v>
      </c>
      <c r="L51" s="17">
        <v>100</v>
      </c>
      <c r="M51" s="17">
        <v>22</v>
      </c>
      <c r="N51" s="24"/>
      <c r="O51" s="25"/>
      <c r="P51" s="17"/>
      <c r="Q51" s="19" t="s">
        <v>69</v>
      </c>
      <c r="R51" s="19">
        <v>1.6</v>
      </c>
      <c r="S51" s="19">
        <v>10</v>
      </c>
      <c r="T51" s="19" t="s">
        <v>70</v>
      </c>
      <c r="U51" s="19">
        <v>0</v>
      </c>
      <c r="V51" s="19">
        <v>0</v>
      </c>
      <c r="W51" s="20"/>
      <c r="X51" s="19" t="s">
        <v>71</v>
      </c>
      <c r="Y51" s="19">
        <v>1</v>
      </c>
      <c r="Z51" s="21">
        <v>0</v>
      </c>
      <c r="AA51" s="21">
        <v>1000</v>
      </c>
    </row>
    <row r="52" spans="1:27" s="23" customFormat="1" x14ac:dyDescent="0.2">
      <c r="A52" s="22" t="str">
        <f t="shared" si="0"/>
        <v>2432MHz_WLAN</v>
      </c>
      <c r="B52" s="17">
        <v>50</v>
      </c>
      <c r="C52" s="17" t="s">
        <v>67</v>
      </c>
      <c r="D52" s="17" t="s">
        <v>68</v>
      </c>
      <c r="E52" s="17">
        <v>0</v>
      </c>
      <c r="F52" s="17">
        <v>1</v>
      </c>
      <c r="G52" s="17">
        <v>-60</v>
      </c>
      <c r="H52" s="17">
        <v>0</v>
      </c>
      <c r="I52" s="17">
        <v>0</v>
      </c>
      <c r="J52" s="17">
        <f t="shared" si="1"/>
        <v>2432</v>
      </c>
      <c r="K52" s="17">
        <v>25</v>
      </c>
      <c r="L52" s="17">
        <v>100</v>
      </c>
      <c r="M52" s="17">
        <v>22</v>
      </c>
      <c r="N52" s="24"/>
      <c r="O52" s="25"/>
      <c r="P52" s="17"/>
      <c r="Q52" s="19" t="s">
        <v>69</v>
      </c>
      <c r="R52" s="19">
        <v>1.6</v>
      </c>
      <c r="S52" s="19">
        <v>10</v>
      </c>
      <c r="T52" s="19" t="s">
        <v>70</v>
      </c>
      <c r="U52" s="19">
        <v>0</v>
      </c>
      <c r="V52" s="19">
        <v>0</v>
      </c>
      <c r="W52" s="20"/>
      <c r="X52" s="19" t="s">
        <v>71</v>
      </c>
      <c r="Y52" s="19">
        <v>1</v>
      </c>
      <c r="Z52" s="21">
        <v>0</v>
      </c>
      <c r="AA52" s="21">
        <v>1000</v>
      </c>
    </row>
    <row r="53" spans="1:27" s="23" customFormat="1" x14ac:dyDescent="0.2">
      <c r="A53" s="22" t="str">
        <f t="shared" si="0"/>
        <v>2437MHz_WLAN</v>
      </c>
      <c r="B53" s="17">
        <v>50</v>
      </c>
      <c r="C53" s="17" t="s">
        <v>67</v>
      </c>
      <c r="D53" s="17" t="s">
        <v>68</v>
      </c>
      <c r="E53" s="17">
        <v>0</v>
      </c>
      <c r="F53" s="17">
        <v>1</v>
      </c>
      <c r="G53" s="17">
        <v>-60</v>
      </c>
      <c r="H53" s="17">
        <v>0</v>
      </c>
      <c r="I53" s="17">
        <v>0</v>
      </c>
      <c r="J53" s="17">
        <f t="shared" si="1"/>
        <v>2437</v>
      </c>
      <c r="K53" s="17">
        <v>25</v>
      </c>
      <c r="L53" s="17">
        <v>100</v>
      </c>
      <c r="M53" s="17">
        <v>22</v>
      </c>
      <c r="N53" s="24"/>
      <c r="O53" s="25"/>
      <c r="P53" s="17"/>
      <c r="Q53" s="19" t="s">
        <v>69</v>
      </c>
      <c r="R53" s="19">
        <v>1.6</v>
      </c>
      <c r="S53" s="19">
        <v>10</v>
      </c>
      <c r="T53" s="19" t="s">
        <v>70</v>
      </c>
      <c r="U53" s="19">
        <v>0</v>
      </c>
      <c r="V53" s="19">
        <v>0</v>
      </c>
      <c r="W53" s="20"/>
      <c r="X53" s="19" t="s">
        <v>71</v>
      </c>
      <c r="Y53" s="19">
        <v>1</v>
      </c>
      <c r="Z53" s="21">
        <v>0</v>
      </c>
      <c r="AA53" s="21">
        <v>1000</v>
      </c>
    </row>
    <row r="54" spans="1:27" s="23" customFormat="1" x14ac:dyDescent="0.2">
      <c r="A54" s="22" t="str">
        <f t="shared" si="0"/>
        <v>2442MHz_WLAN</v>
      </c>
      <c r="B54" s="17">
        <v>50</v>
      </c>
      <c r="C54" s="17" t="s">
        <v>67</v>
      </c>
      <c r="D54" s="17" t="s">
        <v>68</v>
      </c>
      <c r="E54" s="17">
        <v>0</v>
      </c>
      <c r="F54" s="17">
        <v>1</v>
      </c>
      <c r="G54" s="17">
        <v>-60</v>
      </c>
      <c r="H54" s="17">
        <v>0</v>
      </c>
      <c r="I54" s="17">
        <v>0</v>
      </c>
      <c r="J54" s="17">
        <f t="shared" si="1"/>
        <v>2442</v>
      </c>
      <c r="K54" s="17">
        <v>25</v>
      </c>
      <c r="L54" s="17">
        <v>100</v>
      </c>
      <c r="M54" s="17">
        <v>22</v>
      </c>
      <c r="N54" s="24"/>
      <c r="O54" s="25"/>
      <c r="P54" s="17"/>
      <c r="Q54" s="19" t="s">
        <v>69</v>
      </c>
      <c r="R54" s="19">
        <v>1.6</v>
      </c>
      <c r="S54" s="19">
        <v>10</v>
      </c>
      <c r="T54" s="19" t="s">
        <v>70</v>
      </c>
      <c r="U54" s="19">
        <v>0</v>
      </c>
      <c r="V54" s="19">
        <v>0</v>
      </c>
      <c r="W54" s="20"/>
      <c r="X54" s="19" t="s">
        <v>71</v>
      </c>
      <c r="Y54" s="19">
        <v>1</v>
      </c>
      <c r="Z54" s="21">
        <v>0</v>
      </c>
      <c r="AA54" s="21">
        <v>1000</v>
      </c>
    </row>
    <row r="55" spans="1:27" s="23" customFormat="1" x14ac:dyDescent="0.2">
      <c r="A55" s="22" t="str">
        <f t="shared" si="0"/>
        <v>2447MHz_WLAN</v>
      </c>
      <c r="B55" s="17">
        <v>50</v>
      </c>
      <c r="C55" s="17" t="s">
        <v>67</v>
      </c>
      <c r="D55" s="17" t="s">
        <v>68</v>
      </c>
      <c r="E55" s="17">
        <v>0</v>
      </c>
      <c r="F55" s="17">
        <v>1</v>
      </c>
      <c r="G55" s="17">
        <v>-60</v>
      </c>
      <c r="H55" s="17">
        <v>0</v>
      </c>
      <c r="I55" s="17">
        <v>0</v>
      </c>
      <c r="J55" s="17">
        <f t="shared" si="1"/>
        <v>2447</v>
      </c>
      <c r="K55" s="17">
        <v>25</v>
      </c>
      <c r="L55" s="17">
        <v>100</v>
      </c>
      <c r="M55" s="17">
        <v>22</v>
      </c>
      <c r="N55" s="24"/>
      <c r="O55" s="25"/>
      <c r="P55" s="17"/>
      <c r="Q55" s="19" t="s">
        <v>69</v>
      </c>
      <c r="R55" s="19">
        <v>1.6</v>
      </c>
      <c r="S55" s="19">
        <v>10</v>
      </c>
      <c r="T55" s="19" t="s">
        <v>70</v>
      </c>
      <c r="U55" s="19">
        <v>0</v>
      </c>
      <c r="V55" s="19">
        <v>0</v>
      </c>
      <c r="W55" s="20"/>
      <c r="X55" s="19" t="s">
        <v>71</v>
      </c>
      <c r="Y55" s="19">
        <v>1</v>
      </c>
      <c r="Z55" s="21">
        <v>0</v>
      </c>
      <c r="AA55" s="21">
        <v>1000</v>
      </c>
    </row>
    <row r="56" spans="1:27" s="23" customFormat="1" x14ac:dyDescent="0.2">
      <c r="A56" s="22" t="str">
        <f t="shared" si="0"/>
        <v>2452MHz_WLAN</v>
      </c>
      <c r="B56" s="17">
        <v>50</v>
      </c>
      <c r="C56" s="17" t="s">
        <v>67</v>
      </c>
      <c r="D56" s="17" t="s">
        <v>68</v>
      </c>
      <c r="E56" s="17">
        <v>0</v>
      </c>
      <c r="F56" s="17">
        <v>1</v>
      </c>
      <c r="G56" s="17">
        <v>-60</v>
      </c>
      <c r="H56" s="17">
        <v>0</v>
      </c>
      <c r="I56" s="17">
        <v>0</v>
      </c>
      <c r="J56" s="17">
        <f t="shared" si="1"/>
        <v>2452</v>
      </c>
      <c r="K56" s="17">
        <v>25</v>
      </c>
      <c r="L56" s="17">
        <v>100</v>
      </c>
      <c r="M56" s="17">
        <v>22</v>
      </c>
      <c r="N56" s="24"/>
      <c r="O56" s="25"/>
      <c r="P56" s="17"/>
      <c r="Q56" s="19" t="s">
        <v>69</v>
      </c>
      <c r="R56" s="19">
        <v>1.6</v>
      </c>
      <c r="S56" s="19">
        <v>10</v>
      </c>
      <c r="T56" s="19" t="s">
        <v>70</v>
      </c>
      <c r="U56" s="19">
        <v>0</v>
      </c>
      <c r="V56" s="19">
        <v>0</v>
      </c>
      <c r="W56" s="20"/>
      <c r="X56" s="19" t="s">
        <v>71</v>
      </c>
      <c r="Y56" s="19">
        <v>1</v>
      </c>
      <c r="Z56" s="21">
        <v>0</v>
      </c>
      <c r="AA56" s="21">
        <v>1000</v>
      </c>
    </row>
    <row r="57" spans="1:27" s="23" customFormat="1" x14ac:dyDescent="0.2">
      <c r="A57" s="22" t="str">
        <f t="shared" si="0"/>
        <v>2457MHz_WLAN</v>
      </c>
      <c r="B57" s="17">
        <v>50</v>
      </c>
      <c r="C57" s="17" t="s">
        <v>67</v>
      </c>
      <c r="D57" s="17" t="s">
        <v>68</v>
      </c>
      <c r="E57" s="17">
        <v>0</v>
      </c>
      <c r="F57" s="17">
        <v>1</v>
      </c>
      <c r="G57" s="17">
        <v>-60</v>
      </c>
      <c r="H57" s="17">
        <v>0</v>
      </c>
      <c r="I57" s="17">
        <v>0</v>
      </c>
      <c r="J57" s="17">
        <f t="shared" si="1"/>
        <v>2457</v>
      </c>
      <c r="K57" s="17">
        <v>25</v>
      </c>
      <c r="L57" s="17">
        <v>100</v>
      </c>
      <c r="M57" s="17">
        <v>22</v>
      </c>
      <c r="N57" s="24"/>
      <c r="O57" s="25"/>
      <c r="P57" s="17"/>
      <c r="Q57" s="19" t="s">
        <v>69</v>
      </c>
      <c r="R57" s="19">
        <v>1.6</v>
      </c>
      <c r="S57" s="19">
        <v>10</v>
      </c>
      <c r="T57" s="19" t="s">
        <v>70</v>
      </c>
      <c r="U57" s="19">
        <v>0</v>
      </c>
      <c r="V57" s="19">
        <v>0</v>
      </c>
      <c r="W57" s="20"/>
      <c r="X57" s="19" t="s">
        <v>71</v>
      </c>
      <c r="Y57" s="19">
        <v>1</v>
      </c>
      <c r="Z57" s="21">
        <v>0</v>
      </c>
      <c r="AA57" s="21">
        <v>1000</v>
      </c>
    </row>
    <row r="58" spans="1:27" s="23" customFormat="1" x14ac:dyDescent="0.2">
      <c r="A58" s="22" t="str">
        <f t="shared" si="0"/>
        <v>2462MHz_WLAN</v>
      </c>
      <c r="B58" s="17">
        <v>50</v>
      </c>
      <c r="C58" s="17" t="s">
        <v>67</v>
      </c>
      <c r="D58" s="17" t="s">
        <v>68</v>
      </c>
      <c r="E58" s="17">
        <v>0</v>
      </c>
      <c r="F58" s="17">
        <v>1</v>
      </c>
      <c r="G58" s="17">
        <v>-60</v>
      </c>
      <c r="H58" s="17">
        <v>0</v>
      </c>
      <c r="I58" s="17">
        <v>0</v>
      </c>
      <c r="J58" s="17">
        <f t="shared" si="1"/>
        <v>2462</v>
      </c>
      <c r="K58" s="17">
        <v>25</v>
      </c>
      <c r="L58" s="17">
        <v>100</v>
      </c>
      <c r="M58" s="17">
        <v>22</v>
      </c>
      <c r="N58" s="24"/>
      <c r="O58" s="25"/>
      <c r="P58" s="17"/>
      <c r="Q58" s="19" t="s">
        <v>69</v>
      </c>
      <c r="R58" s="19">
        <v>1.6</v>
      </c>
      <c r="S58" s="19">
        <v>10</v>
      </c>
      <c r="T58" s="19" t="s">
        <v>70</v>
      </c>
      <c r="U58" s="19">
        <v>0</v>
      </c>
      <c r="V58" s="19">
        <v>0</v>
      </c>
      <c r="W58" s="20"/>
      <c r="X58" s="19" t="s">
        <v>71</v>
      </c>
      <c r="Y58" s="19">
        <v>1</v>
      </c>
      <c r="Z58" s="21">
        <v>0</v>
      </c>
      <c r="AA58" s="21">
        <v>1000</v>
      </c>
    </row>
    <row r="59" spans="1:27" s="23" customFormat="1" x14ac:dyDescent="0.2">
      <c r="A59" s="22" t="str">
        <f t="shared" si="0"/>
        <v>2467MHz_WLAN</v>
      </c>
      <c r="B59" s="17">
        <v>50</v>
      </c>
      <c r="C59" s="17" t="s">
        <v>67</v>
      </c>
      <c r="D59" s="17" t="s">
        <v>68</v>
      </c>
      <c r="E59" s="17">
        <v>0</v>
      </c>
      <c r="F59" s="17">
        <v>1</v>
      </c>
      <c r="G59" s="17">
        <v>-60</v>
      </c>
      <c r="H59" s="17">
        <v>0</v>
      </c>
      <c r="I59" s="17">
        <v>0</v>
      </c>
      <c r="J59" s="17">
        <f t="shared" si="1"/>
        <v>2467</v>
      </c>
      <c r="K59" s="17">
        <v>25</v>
      </c>
      <c r="L59" s="17">
        <v>100</v>
      </c>
      <c r="M59" s="17">
        <v>22</v>
      </c>
      <c r="N59" s="24"/>
      <c r="O59" s="25"/>
      <c r="P59" s="17"/>
      <c r="Q59" s="19" t="s">
        <v>69</v>
      </c>
      <c r="R59" s="19">
        <v>1.6</v>
      </c>
      <c r="S59" s="19">
        <v>10</v>
      </c>
      <c r="T59" s="19" t="s">
        <v>70</v>
      </c>
      <c r="U59" s="19">
        <v>0</v>
      </c>
      <c r="V59" s="19">
        <v>0</v>
      </c>
      <c r="W59" s="20"/>
      <c r="X59" s="19" t="s">
        <v>71</v>
      </c>
      <c r="Y59" s="19">
        <v>1</v>
      </c>
      <c r="Z59" s="21">
        <v>0</v>
      </c>
      <c r="AA59" s="21">
        <v>1000</v>
      </c>
    </row>
    <row r="60" spans="1:27" s="23" customFormat="1" x14ac:dyDescent="0.2">
      <c r="A60" s="22" t="str">
        <f t="shared" si="0"/>
        <v>2472MHz_WLAN</v>
      </c>
      <c r="B60" s="17">
        <v>50</v>
      </c>
      <c r="C60" s="17" t="s">
        <v>67</v>
      </c>
      <c r="D60" s="17" t="s">
        <v>68</v>
      </c>
      <c r="E60" s="17">
        <v>0</v>
      </c>
      <c r="F60" s="17">
        <v>1</v>
      </c>
      <c r="G60" s="17">
        <v>-60</v>
      </c>
      <c r="H60" s="17">
        <v>0</v>
      </c>
      <c r="I60" s="17">
        <v>0</v>
      </c>
      <c r="J60" s="17">
        <f t="shared" si="1"/>
        <v>2472</v>
      </c>
      <c r="K60" s="17">
        <v>25</v>
      </c>
      <c r="L60" s="17">
        <v>100</v>
      </c>
      <c r="M60" s="17">
        <v>22</v>
      </c>
      <c r="N60" s="24"/>
      <c r="O60" s="25"/>
      <c r="P60" s="17"/>
      <c r="Q60" s="19" t="s">
        <v>69</v>
      </c>
      <c r="R60" s="19">
        <v>1.6</v>
      </c>
      <c r="S60" s="19">
        <v>10</v>
      </c>
      <c r="T60" s="19" t="s">
        <v>70</v>
      </c>
      <c r="U60" s="19">
        <v>0</v>
      </c>
      <c r="V60" s="19">
        <v>0</v>
      </c>
      <c r="W60" s="20"/>
      <c r="X60" s="19" t="s">
        <v>71</v>
      </c>
      <c r="Y60" s="19">
        <v>1</v>
      </c>
      <c r="Z60" s="21">
        <v>0</v>
      </c>
      <c r="AA60" s="21">
        <v>1000</v>
      </c>
    </row>
    <row r="61" spans="1:27" s="23" customFormat="1" x14ac:dyDescent="0.2">
      <c r="A61" s="22" t="str">
        <f t="shared" si="0"/>
        <v>2484MHz_WLAN</v>
      </c>
      <c r="B61" s="17">
        <v>50</v>
      </c>
      <c r="C61" s="17" t="s">
        <v>67</v>
      </c>
      <c r="D61" s="17" t="s">
        <v>68</v>
      </c>
      <c r="E61" s="17">
        <v>0</v>
      </c>
      <c r="F61" s="17">
        <v>1</v>
      </c>
      <c r="G61" s="17">
        <v>-60</v>
      </c>
      <c r="H61" s="17">
        <v>0</v>
      </c>
      <c r="I61" s="17">
        <v>0</v>
      </c>
      <c r="J61" s="17">
        <f>2484</f>
        <v>2484</v>
      </c>
      <c r="K61" s="17">
        <v>25</v>
      </c>
      <c r="L61" s="17">
        <v>100</v>
      </c>
      <c r="M61" s="17">
        <v>22</v>
      </c>
      <c r="N61" s="24"/>
      <c r="O61" s="25"/>
      <c r="P61" s="17"/>
      <c r="Q61" s="19" t="s">
        <v>69</v>
      </c>
      <c r="R61" s="19">
        <v>1.6</v>
      </c>
      <c r="S61" s="19">
        <v>10</v>
      </c>
      <c r="T61" s="19" t="s">
        <v>70</v>
      </c>
      <c r="U61" s="19">
        <v>0</v>
      </c>
      <c r="V61" s="19">
        <v>0</v>
      </c>
      <c r="W61" s="20"/>
      <c r="X61" s="19" t="s">
        <v>71</v>
      </c>
      <c r="Y61" s="19">
        <v>1</v>
      </c>
      <c r="Z61" s="21">
        <v>0</v>
      </c>
      <c r="AA61" s="21">
        <v>1000</v>
      </c>
    </row>
    <row r="62" spans="1:27" s="23" customFormat="1" x14ac:dyDescent="0.2">
      <c r="A62" s="22" t="str">
        <f t="shared" si="0"/>
        <v>5000MHz_WLAN</v>
      </c>
      <c r="B62" s="17">
        <v>10</v>
      </c>
      <c r="C62" s="17" t="s">
        <v>67</v>
      </c>
      <c r="D62" s="17" t="s">
        <v>68</v>
      </c>
      <c r="E62" s="17">
        <v>0</v>
      </c>
      <c r="F62" s="17">
        <v>1</v>
      </c>
      <c r="G62" s="17">
        <v>-60</v>
      </c>
      <c r="H62" s="17">
        <v>0</v>
      </c>
      <c r="I62" s="17">
        <v>0</v>
      </c>
      <c r="J62" s="17">
        <v>5000</v>
      </c>
      <c r="K62" s="17">
        <v>15</v>
      </c>
      <c r="L62" s="17">
        <v>5.0999999999999996</v>
      </c>
      <c r="M62" s="17">
        <v>10</v>
      </c>
      <c r="N62" s="24"/>
      <c r="O62" s="26"/>
      <c r="P62" s="17"/>
      <c r="Q62" s="19" t="s">
        <v>69</v>
      </c>
      <c r="R62" s="19">
        <v>1.6</v>
      </c>
      <c r="S62" s="19">
        <v>10</v>
      </c>
      <c r="T62" s="19" t="s">
        <v>70</v>
      </c>
      <c r="U62" s="19">
        <v>0</v>
      </c>
      <c r="V62" s="19">
        <v>0</v>
      </c>
      <c r="W62" s="20"/>
      <c r="X62" s="19" t="s">
        <v>71</v>
      </c>
      <c r="Y62" s="19">
        <v>1</v>
      </c>
      <c r="Z62" s="21">
        <v>0</v>
      </c>
      <c r="AA62" s="21">
        <v>1000</v>
      </c>
    </row>
    <row r="63" spans="1:27" s="23" customFormat="1" x14ac:dyDescent="0.2">
      <c r="A63" s="22" t="str">
        <f t="shared" si="0"/>
        <v>5180MHz_WLAN</v>
      </c>
      <c r="B63" s="17">
        <v>10</v>
      </c>
      <c r="C63" s="17" t="s">
        <v>67</v>
      </c>
      <c r="D63" s="17" t="s">
        <v>68</v>
      </c>
      <c r="E63" s="17">
        <v>0</v>
      </c>
      <c r="F63" s="17">
        <v>1</v>
      </c>
      <c r="G63" s="17">
        <v>-60</v>
      </c>
      <c r="H63" s="17">
        <v>0</v>
      </c>
      <c r="I63" s="17">
        <v>0</v>
      </c>
      <c r="J63" s="17">
        <v>5180</v>
      </c>
      <c r="K63" s="17">
        <v>15</v>
      </c>
      <c r="L63" s="17">
        <v>5.0999999999999996</v>
      </c>
      <c r="M63" s="17">
        <v>10</v>
      </c>
      <c r="N63" s="24"/>
      <c r="O63" s="26"/>
      <c r="P63" s="17"/>
      <c r="Q63" s="19" t="s">
        <v>69</v>
      </c>
      <c r="R63" s="19">
        <v>1.6</v>
      </c>
      <c r="S63" s="19">
        <v>10</v>
      </c>
      <c r="T63" s="19" t="s">
        <v>70</v>
      </c>
      <c r="U63" s="19">
        <v>0</v>
      </c>
      <c r="V63" s="19">
        <v>0</v>
      </c>
      <c r="W63" s="20"/>
      <c r="X63" s="19" t="s">
        <v>71</v>
      </c>
      <c r="Y63" s="19">
        <v>1</v>
      </c>
      <c r="Z63" s="21">
        <v>0</v>
      </c>
      <c r="AA63" s="21">
        <v>1000</v>
      </c>
    </row>
    <row r="64" spans="1:27" s="23" customFormat="1" x14ac:dyDescent="0.2">
      <c r="A64" s="22" t="str">
        <f t="shared" si="0"/>
        <v>5200MHz_WLAN</v>
      </c>
      <c r="B64" s="17">
        <v>10</v>
      </c>
      <c r="C64" s="17" t="s">
        <v>67</v>
      </c>
      <c r="D64" s="17" t="s">
        <v>68</v>
      </c>
      <c r="E64" s="17">
        <v>0</v>
      </c>
      <c r="F64" s="17">
        <v>1</v>
      </c>
      <c r="G64" s="17">
        <v>-60</v>
      </c>
      <c r="H64" s="17">
        <v>0</v>
      </c>
      <c r="I64" s="17">
        <v>0</v>
      </c>
      <c r="J64" s="17">
        <f>J63+20</f>
        <v>5200</v>
      </c>
      <c r="K64" s="17">
        <v>15</v>
      </c>
      <c r="L64" s="17">
        <v>5.0999999999999996</v>
      </c>
      <c r="M64" s="17">
        <v>10</v>
      </c>
      <c r="N64" s="24"/>
      <c r="O64" s="26"/>
      <c r="P64" s="17"/>
      <c r="Q64" s="19" t="s">
        <v>69</v>
      </c>
      <c r="R64" s="19">
        <v>1.6</v>
      </c>
      <c r="S64" s="19">
        <v>10</v>
      </c>
      <c r="T64" s="19" t="s">
        <v>70</v>
      </c>
      <c r="U64" s="19">
        <v>0</v>
      </c>
      <c r="V64" s="19">
        <v>0</v>
      </c>
      <c r="W64" s="20"/>
      <c r="X64" s="19" t="s">
        <v>71</v>
      </c>
      <c r="Y64" s="19">
        <v>1</v>
      </c>
      <c r="Z64" s="21">
        <v>0</v>
      </c>
      <c r="AA64" s="21">
        <v>1000</v>
      </c>
    </row>
    <row r="65" spans="1:27" s="23" customFormat="1" x14ac:dyDescent="0.2">
      <c r="A65" s="22" t="str">
        <f t="shared" si="0"/>
        <v>5220MHz_WLAN</v>
      </c>
      <c r="B65" s="17">
        <v>10</v>
      </c>
      <c r="C65" s="17" t="s">
        <v>67</v>
      </c>
      <c r="D65" s="17" t="s">
        <v>68</v>
      </c>
      <c r="E65" s="17">
        <v>0</v>
      </c>
      <c r="F65" s="17">
        <v>1</v>
      </c>
      <c r="G65" s="17">
        <v>-60</v>
      </c>
      <c r="H65" s="17">
        <v>0</v>
      </c>
      <c r="I65" s="17">
        <v>0</v>
      </c>
      <c r="J65" s="17">
        <f t="shared" ref="J65:J86" si="2">J64+20</f>
        <v>5220</v>
      </c>
      <c r="K65" s="17">
        <v>15</v>
      </c>
      <c r="L65" s="17">
        <v>5.0999999999999996</v>
      </c>
      <c r="M65" s="17">
        <v>10</v>
      </c>
      <c r="N65" s="24"/>
      <c r="O65" s="26"/>
      <c r="P65" s="17"/>
      <c r="Q65" s="19" t="s">
        <v>69</v>
      </c>
      <c r="R65" s="19">
        <v>1.6</v>
      </c>
      <c r="S65" s="19">
        <v>10</v>
      </c>
      <c r="T65" s="19" t="s">
        <v>70</v>
      </c>
      <c r="U65" s="19">
        <v>0</v>
      </c>
      <c r="V65" s="19">
        <v>0</v>
      </c>
      <c r="W65" s="20"/>
      <c r="X65" s="19" t="s">
        <v>71</v>
      </c>
      <c r="Y65" s="19">
        <v>1</v>
      </c>
      <c r="Z65" s="21">
        <v>0</v>
      </c>
      <c r="AA65" s="21">
        <v>1000</v>
      </c>
    </row>
    <row r="66" spans="1:27" s="23" customFormat="1" x14ac:dyDescent="0.2">
      <c r="A66" s="22" t="str">
        <f t="shared" si="0"/>
        <v>5240MHz_WLAN</v>
      </c>
      <c r="B66" s="17">
        <v>10</v>
      </c>
      <c r="C66" s="17" t="s">
        <v>67</v>
      </c>
      <c r="D66" s="17" t="s">
        <v>68</v>
      </c>
      <c r="E66" s="17">
        <v>0</v>
      </c>
      <c r="F66" s="17">
        <v>1</v>
      </c>
      <c r="G66" s="17">
        <v>-60</v>
      </c>
      <c r="H66" s="17">
        <v>0</v>
      </c>
      <c r="I66" s="17">
        <v>0</v>
      </c>
      <c r="J66" s="17">
        <f t="shared" si="2"/>
        <v>5240</v>
      </c>
      <c r="K66" s="17">
        <v>15</v>
      </c>
      <c r="L66" s="17">
        <v>5.0999999999999996</v>
      </c>
      <c r="M66" s="17">
        <v>10</v>
      </c>
      <c r="N66" s="24"/>
      <c r="O66" s="26"/>
      <c r="P66" s="17"/>
      <c r="Q66" s="19" t="s">
        <v>69</v>
      </c>
      <c r="R66" s="19">
        <v>1.6</v>
      </c>
      <c r="S66" s="19">
        <v>10</v>
      </c>
      <c r="T66" s="19" t="s">
        <v>70</v>
      </c>
      <c r="U66" s="19">
        <v>0</v>
      </c>
      <c r="V66" s="19">
        <v>0</v>
      </c>
      <c r="W66" s="20"/>
      <c r="X66" s="19" t="s">
        <v>71</v>
      </c>
      <c r="Y66" s="19">
        <v>1</v>
      </c>
      <c r="Z66" s="21">
        <v>0</v>
      </c>
      <c r="AA66" s="21">
        <v>1000</v>
      </c>
    </row>
    <row r="67" spans="1:27" s="23" customFormat="1" x14ac:dyDescent="0.2">
      <c r="A67" s="22" t="str">
        <f t="shared" si="0"/>
        <v>5260MHz_WLAN</v>
      </c>
      <c r="B67" s="17">
        <v>10</v>
      </c>
      <c r="C67" s="17" t="s">
        <v>67</v>
      </c>
      <c r="D67" s="17" t="s">
        <v>68</v>
      </c>
      <c r="E67" s="17">
        <v>0</v>
      </c>
      <c r="F67" s="17">
        <v>1</v>
      </c>
      <c r="G67" s="17">
        <v>-60</v>
      </c>
      <c r="H67" s="17">
        <v>0</v>
      </c>
      <c r="I67" s="17">
        <v>0</v>
      </c>
      <c r="J67" s="17">
        <f t="shared" si="2"/>
        <v>5260</v>
      </c>
      <c r="K67" s="17">
        <v>15</v>
      </c>
      <c r="L67" s="17">
        <v>5.0999999999999996</v>
      </c>
      <c r="M67" s="17">
        <v>10</v>
      </c>
      <c r="N67" s="24"/>
      <c r="O67" s="26"/>
      <c r="P67" s="17"/>
      <c r="Q67" s="19" t="s">
        <v>69</v>
      </c>
      <c r="R67" s="19">
        <v>1.6</v>
      </c>
      <c r="S67" s="19">
        <v>10</v>
      </c>
      <c r="T67" s="19" t="s">
        <v>70</v>
      </c>
      <c r="U67" s="19">
        <v>0</v>
      </c>
      <c r="V67" s="19">
        <v>0</v>
      </c>
      <c r="W67" s="20"/>
      <c r="X67" s="19" t="s">
        <v>71</v>
      </c>
      <c r="Y67" s="19">
        <v>1</v>
      </c>
      <c r="Z67" s="21">
        <v>0</v>
      </c>
      <c r="AA67" s="21">
        <v>1000</v>
      </c>
    </row>
    <row r="68" spans="1:27" s="23" customFormat="1" x14ac:dyDescent="0.2">
      <c r="A68" s="22" t="str">
        <f t="shared" si="0"/>
        <v>5280MHz_WLAN</v>
      </c>
      <c r="B68" s="17">
        <v>10</v>
      </c>
      <c r="C68" s="17" t="s">
        <v>67</v>
      </c>
      <c r="D68" s="17" t="s">
        <v>68</v>
      </c>
      <c r="E68" s="17">
        <v>0</v>
      </c>
      <c r="F68" s="17">
        <v>1</v>
      </c>
      <c r="G68" s="17">
        <v>-60</v>
      </c>
      <c r="H68" s="17">
        <v>0</v>
      </c>
      <c r="I68" s="17">
        <v>0</v>
      </c>
      <c r="J68" s="17">
        <f t="shared" si="2"/>
        <v>5280</v>
      </c>
      <c r="K68" s="17">
        <v>15</v>
      </c>
      <c r="L68" s="17">
        <v>5.0999999999999996</v>
      </c>
      <c r="M68" s="17">
        <v>10</v>
      </c>
      <c r="N68" s="24"/>
      <c r="O68" s="26"/>
      <c r="P68" s="17"/>
      <c r="Q68" s="19" t="s">
        <v>69</v>
      </c>
      <c r="R68" s="19">
        <v>1.6</v>
      </c>
      <c r="S68" s="19">
        <v>10</v>
      </c>
      <c r="T68" s="19" t="s">
        <v>70</v>
      </c>
      <c r="U68" s="19">
        <v>0</v>
      </c>
      <c r="V68" s="19">
        <v>0</v>
      </c>
      <c r="W68" s="20"/>
      <c r="X68" s="19" t="s">
        <v>71</v>
      </c>
      <c r="Y68" s="19">
        <v>1</v>
      </c>
      <c r="Z68" s="21">
        <v>0</v>
      </c>
      <c r="AA68" s="21">
        <v>1000</v>
      </c>
    </row>
    <row r="69" spans="1:27" s="23" customFormat="1" x14ac:dyDescent="0.2">
      <c r="A69" s="22" t="str">
        <f t="shared" si="0"/>
        <v>5300MHz_WLAN</v>
      </c>
      <c r="B69" s="17">
        <v>10</v>
      </c>
      <c r="C69" s="17" t="s">
        <v>67</v>
      </c>
      <c r="D69" s="17" t="s">
        <v>68</v>
      </c>
      <c r="E69" s="17">
        <v>0</v>
      </c>
      <c r="F69" s="17">
        <v>1</v>
      </c>
      <c r="G69" s="17">
        <v>-60</v>
      </c>
      <c r="H69" s="17">
        <v>0</v>
      </c>
      <c r="I69" s="17">
        <v>0</v>
      </c>
      <c r="J69" s="17">
        <f t="shared" si="2"/>
        <v>5300</v>
      </c>
      <c r="K69" s="17">
        <v>15</v>
      </c>
      <c r="L69" s="17">
        <v>5.0999999999999996</v>
      </c>
      <c r="M69" s="17">
        <v>10</v>
      </c>
      <c r="N69" s="24"/>
      <c r="O69" s="26"/>
      <c r="P69" s="17"/>
      <c r="Q69" s="19" t="s">
        <v>69</v>
      </c>
      <c r="R69" s="19">
        <v>1.6</v>
      </c>
      <c r="S69" s="19">
        <v>10</v>
      </c>
      <c r="T69" s="19" t="s">
        <v>70</v>
      </c>
      <c r="U69" s="19">
        <v>0</v>
      </c>
      <c r="V69" s="19">
        <v>0</v>
      </c>
      <c r="W69" s="20"/>
      <c r="X69" s="19" t="s">
        <v>71</v>
      </c>
      <c r="Y69" s="19">
        <v>1</v>
      </c>
      <c r="Z69" s="21">
        <v>0</v>
      </c>
      <c r="AA69" s="21">
        <v>1000</v>
      </c>
    </row>
    <row r="70" spans="1:27" s="23" customFormat="1" x14ac:dyDescent="0.2">
      <c r="A70" s="22" t="str">
        <f t="shared" si="0"/>
        <v>5320MHz_WLAN</v>
      </c>
      <c r="B70" s="17">
        <v>10</v>
      </c>
      <c r="C70" s="17" t="s">
        <v>67</v>
      </c>
      <c r="D70" s="17" t="s">
        <v>68</v>
      </c>
      <c r="E70" s="17">
        <v>0</v>
      </c>
      <c r="F70" s="17">
        <v>1</v>
      </c>
      <c r="G70" s="17">
        <v>-60</v>
      </c>
      <c r="H70" s="17">
        <v>0</v>
      </c>
      <c r="I70" s="17">
        <v>0</v>
      </c>
      <c r="J70" s="17">
        <f t="shared" si="2"/>
        <v>5320</v>
      </c>
      <c r="K70" s="17">
        <v>15</v>
      </c>
      <c r="L70" s="17">
        <v>5.0999999999999996</v>
      </c>
      <c r="M70" s="17">
        <v>10</v>
      </c>
      <c r="N70" s="24"/>
      <c r="O70" s="26"/>
      <c r="P70" s="17"/>
      <c r="Q70" s="19" t="s">
        <v>69</v>
      </c>
      <c r="R70" s="19">
        <v>1.6</v>
      </c>
      <c r="S70" s="19">
        <v>10</v>
      </c>
      <c r="T70" s="19" t="s">
        <v>70</v>
      </c>
      <c r="U70" s="19">
        <v>0</v>
      </c>
      <c r="V70" s="19">
        <v>0</v>
      </c>
      <c r="W70" s="20"/>
      <c r="X70" s="19" t="s">
        <v>71</v>
      </c>
      <c r="Y70" s="19">
        <v>1</v>
      </c>
      <c r="Z70" s="21">
        <v>0</v>
      </c>
      <c r="AA70" s="21">
        <v>1000</v>
      </c>
    </row>
    <row r="71" spans="1:27" s="23" customFormat="1" x14ac:dyDescent="0.2">
      <c r="A71" s="22" t="str">
        <f t="shared" si="0"/>
        <v>5500MHz_WLAN</v>
      </c>
      <c r="B71" s="17">
        <v>10</v>
      </c>
      <c r="C71" s="17" t="s">
        <v>67</v>
      </c>
      <c r="D71" s="17" t="s">
        <v>68</v>
      </c>
      <c r="E71" s="17">
        <v>0</v>
      </c>
      <c r="F71" s="17">
        <v>1</v>
      </c>
      <c r="G71" s="17">
        <v>-60</v>
      </c>
      <c r="H71" s="17">
        <v>0</v>
      </c>
      <c r="I71" s="17">
        <v>0</v>
      </c>
      <c r="J71" s="17">
        <v>5500</v>
      </c>
      <c r="K71" s="17">
        <v>15</v>
      </c>
      <c r="L71" s="17">
        <v>5.0999999999999996</v>
      </c>
      <c r="M71" s="17">
        <v>10</v>
      </c>
      <c r="N71" s="24"/>
      <c r="O71" s="26"/>
      <c r="P71" s="17"/>
      <c r="Q71" s="19" t="s">
        <v>69</v>
      </c>
      <c r="R71" s="19">
        <v>1.6</v>
      </c>
      <c r="S71" s="19">
        <v>10</v>
      </c>
      <c r="T71" s="19" t="s">
        <v>70</v>
      </c>
      <c r="U71" s="19">
        <v>0</v>
      </c>
      <c r="V71" s="19">
        <v>0</v>
      </c>
      <c r="W71" s="20"/>
      <c r="X71" s="19" t="s">
        <v>71</v>
      </c>
      <c r="Y71" s="19">
        <v>1</v>
      </c>
      <c r="Z71" s="21">
        <v>0</v>
      </c>
      <c r="AA71" s="21">
        <v>1000</v>
      </c>
    </row>
    <row r="72" spans="1:27" s="23" customFormat="1" x14ac:dyDescent="0.2">
      <c r="A72" s="22" t="str">
        <f t="shared" si="0"/>
        <v>5520MHz_WLAN</v>
      </c>
      <c r="B72" s="17">
        <v>10</v>
      </c>
      <c r="C72" s="17" t="s">
        <v>67</v>
      </c>
      <c r="D72" s="17" t="s">
        <v>68</v>
      </c>
      <c r="E72" s="17">
        <v>0</v>
      </c>
      <c r="F72" s="17">
        <v>1</v>
      </c>
      <c r="G72" s="17">
        <v>-60</v>
      </c>
      <c r="H72" s="17">
        <v>0</v>
      </c>
      <c r="I72" s="17">
        <v>0</v>
      </c>
      <c r="J72" s="17">
        <f t="shared" si="2"/>
        <v>5520</v>
      </c>
      <c r="K72" s="17">
        <v>15</v>
      </c>
      <c r="L72" s="17">
        <v>5.0999999999999996</v>
      </c>
      <c r="M72" s="17">
        <v>10</v>
      </c>
      <c r="N72" s="24"/>
      <c r="O72" s="26"/>
      <c r="P72" s="17"/>
      <c r="Q72" s="19" t="s">
        <v>69</v>
      </c>
      <c r="R72" s="19">
        <v>1.6</v>
      </c>
      <c r="S72" s="19">
        <v>10</v>
      </c>
      <c r="T72" s="19" t="s">
        <v>70</v>
      </c>
      <c r="U72" s="19">
        <v>0</v>
      </c>
      <c r="V72" s="19">
        <v>0</v>
      </c>
      <c r="W72" s="20"/>
      <c r="X72" s="19" t="s">
        <v>71</v>
      </c>
      <c r="Y72" s="19">
        <v>1</v>
      </c>
      <c r="Z72" s="21">
        <v>0</v>
      </c>
      <c r="AA72" s="21">
        <v>1000</v>
      </c>
    </row>
    <row r="73" spans="1:27" s="23" customFormat="1" x14ac:dyDescent="0.2">
      <c r="A73" s="22" t="str">
        <f t="shared" si="0"/>
        <v>5540MHz_WLAN</v>
      </c>
      <c r="B73" s="17">
        <v>10</v>
      </c>
      <c r="C73" s="17" t="s">
        <v>67</v>
      </c>
      <c r="D73" s="17" t="s">
        <v>68</v>
      </c>
      <c r="E73" s="17">
        <v>0</v>
      </c>
      <c r="F73" s="17">
        <v>1</v>
      </c>
      <c r="G73" s="17">
        <v>-60</v>
      </c>
      <c r="H73" s="17">
        <v>0</v>
      </c>
      <c r="I73" s="17">
        <v>0</v>
      </c>
      <c r="J73" s="17">
        <f t="shared" si="2"/>
        <v>5540</v>
      </c>
      <c r="K73" s="17">
        <v>15</v>
      </c>
      <c r="L73" s="17">
        <v>5.0999999999999996</v>
      </c>
      <c r="M73" s="17">
        <v>10</v>
      </c>
      <c r="N73" s="24"/>
      <c r="O73" s="26"/>
      <c r="P73" s="17"/>
      <c r="Q73" s="19" t="s">
        <v>69</v>
      </c>
      <c r="R73" s="19">
        <v>1.6</v>
      </c>
      <c r="S73" s="19">
        <v>10</v>
      </c>
      <c r="T73" s="19" t="s">
        <v>70</v>
      </c>
      <c r="U73" s="19">
        <v>0</v>
      </c>
      <c r="V73" s="19">
        <v>0</v>
      </c>
      <c r="W73" s="20"/>
      <c r="X73" s="19" t="s">
        <v>71</v>
      </c>
      <c r="Y73" s="19">
        <v>1</v>
      </c>
      <c r="Z73" s="21">
        <v>0</v>
      </c>
      <c r="AA73" s="21">
        <v>1000</v>
      </c>
    </row>
    <row r="74" spans="1:27" s="23" customFormat="1" x14ac:dyDescent="0.2">
      <c r="A74" s="22" t="str">
        <f t="shared" si="0"/>
        <v>5560MHz_WLAN</v>
      </c>
      <c r="B74" s="17">
        <v>10</v>
      </c>
      <c r="C74" s="17" t="s">
        <v>67</v>
      </c>
      <c r="D74" s="17" t="s">
        <v>68</v>
      </c>
      <c r="E74" s="17">
        <v>0</v>
      </c>
      <c r="F74" s="17">
        <v>1</v>
      </c>
      <c r="G74" s="17">
        <v>-60</v>
      </c>
      <c r="H74" s="17">
        <v>0</v>
      </c>
      <c r="I74" s="17">
        <v>0</v>
      </c>
      <c r="J74" s="17">
        <f t="shared" si="2"/>
        <v>5560</v>
      </c>
      <c r="K74" s="17">
        <v>15</v>
      </c>
      <c r="L74" s="17">
        <v>5.0999999999999996</v>
      </c>
      <c r="M74" s="17">
        <v>10</v>
      </c>
      <c r="N74" s="24"/>
      <c r="O74" s="26"/>
      <c r="P74" s="17"/>
      <c r="Q74" s="19" t="s">
        <v>69</v>
      </c>
      <c r="R74" s="19">
        <v>1.6</v>
      </c>
      <c r="S74" s="19">
        <v>10</v>
      </c>
      <c r="T74" s="19" t="s">
        <v>70</v>
      </c>
      <c r="U74" s="19">
        <v>0</v>
      </c>
      <c r="V74" s="19">
        <v>0</v>
      </c>
      <c r="W74" s="20"/>
      <c r="X74" s="19" t="s">
        <v>71</v>
      </c>
      <c r="Y74" s="19">
        <v>1</v>
      </c>
      <c r="Z74" s="21">
        <v>0</v>
      </c>
      <c r="AA74" s="21">
        <v>1000</v>
      </c>
    </row>
    <row r="75" spans="1:27" s="23" customFormat="1" x14ac:dyDescent="0.2">
      <c r="A75" s="22" t="str">
        <f t="shared" si="0"/>
        <v>5580MHz_WLAN</v>
      </c>
      <c r="B75" s="17">
        <v>10</v>
      </c>
      <c r="C75" s="17" t="s">
        <v>67</v>
      </c>
      <c r="D75" s="17" t="s">
        <v>68</v>
      </c>
      <c r="E75" s="17">
        <v>0</v>
      </c>
      <c r="F75" s="17">
        <v>1</v>
      </c>
      <c r="G75" s="17">
        <v>-60</v>
      </c>
      <c r="H75" s="17">
        <v>0</v>
      </c>
      <c r="I75" s="17">
        <v>0</v>
      </c>
      <c r="J75" s="17">
        <f t="shared" si="2"/>
        <v>5580</v>
      </c>
      <c r="K75" s="17">
        <v>15</v>
      </c>
      <c r="L75" s="17">
        <v>5.0999999999999996</v>
      </c>
      <c r="M75" s="17">
        <v>10</v>
      </c>
      <c r="N75" s="24"/>
      <c r="O75" s="26"/>
      <c r="P75" s="17"/>
      <c r="Q75" s="19" t="s">
        <v>69</v>
      </c>
      <c r="R75" s="19">
        <v>1.6</v>
      </c>
      <c r="S75" s="19">
        <v>10</v>
      </c>
      <c r="T75" s="19" t="s">
        <v>70</v>
      </c>
      <c r="U75" s="19">
        <v>0</v>
      </c>
      <c r="V75" s="19">
        <v>0</v>
      </c>
      <c r="W75" s="20"/>
      <c r="X75" s="19" t="s">
        <v>71</v>
      </c>
      <c r="Y75" s="19">
        <v>1</v>
      </c>
      <c r="Z75" s="21">
        <v>0</v>
      </c>
      <c r="AA75" s="21">
        <v>1000</v>
      </c>
    </row>
    <row r="76" spans="1:27" s="23" customFormat="1" x14ac:dyDescent="0.2">
      <c r="A76" s="22" t="str">
        <f t="shared" si="0"/>
        <v>5600MHz_WLAN</v>
      </c>
      <c r="B76" s="17">
        <v>10</v>
      </c>
      <c r="C76" s="17" t="s">
        <v>67</v>
      </c>
      <c r="D76" s="17" t="s">
        <v>68</v>
      </c>
      <c r="E76" s="17">
        <v>0</v>
      </c>
      <c r="F76" s="17">
        <v>1</v>
      </c>
      <c r="G76" s="17">
        <v>-60</v>
      </c>
      <c r="H76" s="17">
        <v>0</v>
      </c>
      <c r="I76" s="17">
        <v>0</v>
      </c>
      <c r="J76" s="17">
        <f t="shared" si="2"/>
        <v>5600</v>
      </c>
      <c r="K76" s="17">
        <v>15</v>
      </c>
      <c r="L76" s="17">
        <v>5.0999999999999996</v>
      </c>
      <c r="M76" s="17">
        <v>10</v>
      </c>
      <c r="N76" s="24"/>
      <c r="O76" s="26"/>
      <c r="P76" s="17"/>
      <c r="Q76" s="19" t="s">
        <v>69</v>
      </c>
      <c r="R76" s="19">
        <v>1.6</v>
      </c>
      <c r="S76" s="19">
        <v>10</v>
      </c>
      <c r="T76" s="19" t="s">
        <v>70</v>
      </c>
      <c r="U76" s="19">
        <v>0</v>
      </c>
      <c r="V76" s="19">
        <v>0</v>
      </c>
      <c r="W76" s="20"/>
      <c r="X76" s="19" t="s">
        <v>71</v>
      </c>
      <c r="Y76" s="19">
        <v>1</v>
      </c>
      <c r="Z76" s="21">
        <v>0</v>
      </c>
      <c r="AA76" s="21">
        <v>1000</v>
      </c>
    </row>
    <row r="77" spans="1:27" s="23" customFormat="1" x14ac:dyDescent="0.2">
      <c r="A77" s="22" t="str">
        <f t="shared" si="0"/>
        <v>5620MHz_WLAN</v>
      </c>
      <c r="B77" s="17">
        <v>10</v>
      </c>
      <c r="C77" s="17" t="s">
        <v>67</v>
      </c>
      <c r="D77" s="17" t="s">
        <v>68</v>
      </c>
      <c r="E77" s="17">
        <v>0</v>
      </c>
      <c r="F77" s="17">
        <v>1</v>
      </c>
      <c r="G77" s="17">
        <v>-60</v>
      </c>
      <c r="H77" s="17">
        <v>0</v>
      </c>
      <c r="I77" s="17">
        <v>0</v>
      </c>
      <c r="J77" s="17">
        <f t="shared" si="2"/>
        <v>5620</v>
      </c>
      <c r="K77" s="17">
        <v>15</v>
      </c>
      <c r="L77" s="17">
        <v>5.0999999999999996</v>
      </c>
      <c r="M77" s="17">
        <v>10</v>
      </c>
      <c r="N77" s="24"/>
      <c r="O77" s="26"/>
      <c r="P77" s="17"/>
      <c r="Q77" s="19" t="s">
        <v>69</v>
      </c>
      <c r="R77" s="19">
        <v>1.6</v>
      </c>
      <c r="S77" s="19">
        <v>10</v>
      </c>
      <c r="T77" s="19" t="s">
        <v>70</v>
      </c>
      <c r="U77" s="19">
        <v>0</v>
      </c>
      <c r="V77" s="19">
        <v>0</v>
      </c>
      <c r="W77" s="20"/>
      <c r="X77" s="19" t="s">
        <v>71</v>
      </c>
      <c r="Y77" s="19">
        <v>1</v>
      </c>
      <c r="Z77" s="21">
        <v>0</v>
      </c>
      <c r="AA77" s="21">
        <v>1000</v>
      </c>
    </row>
    <row r="78" spans="1:27" s="23" customFormat="1" x14ac:dyDescent="0.2">
      <c r="A78" s="22" t="str">
        <f t="shared" si="0"/>
        <v>5640MHz_WLAN</v>
      </c>
      <c r="B78" s="17">
        <v>10</v>
      </c>
      <c r="C78" s="17" t="s">
        <v>67</v>
      </c>
      <c r="D78" s="17" t="s">
        <v>68</v>
      </c>
      <c r="E78" s="17">
        <v>0</v>
      </c>
      <c r="F78" s="17">
        <v>1</v>
      </c>
      <c r="G78" s="17">
        <v>-60</v>
      </c>
      <c r="H78" s="17">
        <v>0</v>
      </c>
      <c r="I78" s="17">
        <v>0</v>
      </c>
      <c r="J78" s="17">
        <f t="shared" si="2"/>
        <v>5640</v>
      </c>
      <c r="K78" s="17">
        <v>15</v>
      </c>
      <c r="L78" s="17">
        <v>5.0999999999999996</v>
      </c>
      <c r="M78" s="17">
        <v>10</v>
      </c>
      <c r="N78" s="24"/>
      <c r="O78" s="26"/>
      <c r="P78" s="17"/>
      <c r="Q78" s="19" t="s">
        <v>69</v>
      </c>
      <c r="R78" s="19">
        <v>1.6</v>
      </c>
      <c r="S78" s="19">
        <v>10</v>
      </c>
      <c r="T78" s="19" t="s">
        <v>70</v>
      </c>
      <c r="U78" s="19">
        <v>0</v>
      </c>
      <c r="V78" s="19">
        <v>0</v>
      </c>
      <c r="W78" s="20"/>
      <c r="X78" s="19" t="s">
        <v>71</v>
      </c>
      <c r="Y78" s="19">
        <v>1</v>
      </c>
      <c r="Z78" s="21">
        <v>0</v>
      </c>
      <c r="AA78" s="21">
        <v>1000</v>
      </c>
    </row>
    <row r="79" spans="1:27" s="23" customFormat="1" x14ac:dyDescent="0.2">
      <c r="A79" s="22" t="str">
        <f t="shared" si="0"/>
        <v>5660MHz_WLAN</v>
      </c>
      <c r="B79" s="17">
        <v>10</v>
      </c>
      <c r="C79" s="17" t="s">
        <v>67</v>
      </c>
      <c r="D79" s="17" t="s">
        <v>68</v>
      </c>
      <c r="E79" s="17">
        <v>0</v>
      </c>
      <c r="F79" s="17">
        <v>1</v>
      </c>
      <c r="G79" s="17">
        <v>-60</v>
      </c>
      <c r="H79" s="17">
        <v>0</v>
      </c>
      <c r="I79" s="17">
        <v>0</v>
      </c>
      <c r="J79" s="17">
        <f t="shared" si="2"/>
        <v>5660</v>
      </c>
      <c r="K79" s="17">
        <v>15</v>
      </c>
      <c r="L79" s="17">
        <v>5.0999999999999996</v>
      </c>
      <c r="M79" s="17">
        <v>10</v>
      </c>
      <c r="N79" s="24"/>
      <c r="O79" s="26"/>
      <c r="P79" s="17"/>
      <c r="Q79" s="19" t="s">
        <v>69</v>
      </c>
      <c r="R79" s="19">
        <v>1.6</v>
      </c>
      <c r="S79" s="19">
        <v>10</v>
      </c>
      <c r="T79" s="19" t="s">
        <v>70</v>
      </c>
      <c r="U79" s="19">
        <v>0</v>
      </c>
      <c r="V79" s="19">
        <v>0</v>
      </c>
      <c r="W79" s="20"/>
      <c r="X79" s="19" t="s">
        <v>71</v>
      </c>
      <c r="Y79" s="19">
        <v>1</v>
      </c>
      <c r="Z79" s="21">
        <v>0</v>
      </c>
      <c r="AA79" s="21">
        <v>1000</v>
      </c>
    </row>
    <row r="80" spans="1:27" s="23" customFormat="1" x14ac:dyDescent="0.2">
      <c r="A80" s="22" t="str">
        <f t="shared" si="0"/>
        <v>5680MHz_WLAN</v>
      </c>
      <c r="B80" s="17">
        <v>10</v>
      </c>
      <c r="C80" s="17" t="s">
        <v>67</v>
      </c>
      <c r="D80" s="17" t="s">
        <v>68</v>
      </c>
      <c r="E80" s="17">
        <v>0</v>
      </c>
      <c r="F80" s="17">
        <v>1</v>
      </c>
      <c r="G80" s="17">
        <v>-60</v>
      </c>
      <c r="H80" s="17">
        <v>0</v>
      </c>
      <c r="I80" s="17">
        <v>0</v>
      </c>
      <c r="J80" s="17">
        <f t="shared" si="2"/>
        <v>5680</v>
      </c>
      <c r="K80" s="17">
        <v>15</v>
      </c>
      <c r="L80" s="17">
        <v>5.0999999999999996</v>
      </c>
      <c r="M80" s="17">
        <v>10</v>
      </c>
      <c r="N80" s="24"/>
      <c r="O80" s="26"/>
      <c r="P80" s="17"/>
      <c r="Q80" s="19" t="s">
        <v>69</v>
      </c>
      <c r="R80" s="19">
        <v>1.6</v>
      </c>
      <c r="S80" s="19">
        <v>10</v>
      </c>
      <c r="T80" s="19" t="s">
        <v>70</v>
      </c>
      <c r="U80" s="19">
        <v>0</v>
      </c>
      <c r="V80" s="19">
        <v>0</v>
      </c>
      <c r="W80" s="20"/>
      <c r="X80" s="19" t="s">
        <v>71</v>
      </c>
      <c r="Y80" s="19">
        <v>1</v>
      </c>
      <c r="Z80" s="21">
        <v>0</v>
      </c>
      <c r="AA80" s="21">
        <v>1000</v>
      </c>
    </row>
    <row r="81" spans="1:27" s="23" customFormat="1" x14ac:dyDescent="0.2">
      <c r="A81" s="22" t="str">
        <f t="shared" si="0"/>
        <v>5700MHz_WLAN</v>
      </c>
      <c r="B81" s="17">
        <v>10</v>
      </c>
      <c r="C81" s="17" t="s">
        <v>67</v>
      </c>
      <c r="D81" s="17" t="s">
        <v>68</v>
      </c>
      <c r="E81" s="17">
        <v>0</v>
      </c>
      <c r="F81" s="17">
        <v>1</v>
      </c>
      <c r="G81" s="17">
        <v>-60</v>
      </c>
      <c r="H81" s="17">
        <v>0</v>
      </c>
      <c r="I81" s="17">
        <v>0</v>
      </c>
      <c r="J81" s="17">
        <f t="shared" si="2"/>
        <v>5700</v>
      </c>
      <c r="K81" s="17">
        <v>15</v>
      </c>
      <c r="L81" s="17">
        <v>5.0999999999999996</v>
      </c>
      <c r="M81" s="17">
        <v>10</v>
      </c>
      <c r="N81" s="24"/>
      <c r="O81" s="26"/>
      <c r="P81" s="17"/>
      <c r="Q81" s="19" t="s">
        <v>69</v>
      </c>
      <c r="R81" s="19">
        <v>1.6</v>
      </c>
      <c r="S81" s="19">
        <v>10</v>
      </c>
      <c r="T81" s="19" t="s">
        <v>70</v>
      </c>
      <c r="U81" s="19">
        <v>0</v>
      </c>
      <c r="V81" s="19">
        <v>0</v>
      </c>
      <c r="W81" s="20"/>
      <c r="X81" s="19" t="s">
        <v>71</v>
      </c>
      <c r="Y81" s="19">
        <v>1</v>
      </c>
      <c r="Z81" s="21">
        <v>0</v>
      </c>
      <c r="AA81" s="21">
        <v>1000</v>
      </c>
    </row>
    <row r="82" spans="1:27" s="23" customFormat="1" x14ac:dyDescent="0.2">
      <c r="A82" s="22" t="str">
        <f t="shared" si="0"/>
        <v>5745MHz_WLAN</v>
      </c>
      <c r="B82" s="17">
        <v>10</v>
      </c>
      <c r="C82" s="17" t="s">
        <v>67</v>
      </c>
      <c r="D82" s="17" t="s">
        <v>68</v>
      </c>
      <c r="E82" s="17">
        <v>0</v>
      </c>
      <c r="F82" s="17">
        <v>1</v>
      </c>
      <c r="G82" s="17">
        <v>-60</v>
      </c>
      <c r="H82" s="17">
        <v>0</v>
      </c>
      <c r="I82" s="17">
        <v>0</v>
      </c>
      <c r="J82" s="17">
        <v>5745</v>
      </c>
      <c r="K82" s="17">
        <v>15</v>
      </c>
      <c r="L82" s="17">
        <v>5.0999999999999996</v>
      </c>
      <c r="M82" s="17">
        <v>10</v>
      </c>
      <c r="N82" s="24"/>
      <c r="O82" s="26"/>
      <c r="P82" s="17"/>
      <c r="Q82" s="19" t="s">
        <v>69</v>
      </c>
      <c r="R82" s="19">
        <v>1.6</v>
      </c>
      <c r="S82" s="19">
        <v>10</v>
      </c>
      <c r="T82" s="19" t="s">
        <v>70</v>
      </c>
      <c r="U82" s="19">
        <v>0</v>
      </c>
      <c r="V82" s="19">
        <v>0</v>
      </c>
      <c r="W82" s="20"/>
      <c r="X82" s="19" t="s">
        <v>71</v>
      </c>
      <c r="Y82" s="19">
        <v>1</v>
      </c>
      <c r="Z82" s="21">
        <v>0</v>
      </c>
      <c r="AA82" s="21">
        <v>1000</v>
      </c>
    </row>
    <row r="83" spans="1:27" s="23" customFormat="1" x14ac:dyDescent="0.2">
      <c r="A83" s="22" t="str">
        <f t="shared" si="0"/>
        <v>5765MHz_WLAN</v>
      </c>
      <c r="B83" s="17">
        <v>10</v>
      </c>
      <c r="C83" s="17" t="s">
        <v>67</v>
      </c>
      <c r="D83" s="17" t="s">
        <v>68</v>
      </c>
      <c r="E83" s="17">
        <v>0</v>
      </c>
      <c r="F83" s="17">
        <v>1</v>
      </c>
      <c r="G83" s="17">
        <v>-60</v>
      </c>
      <c r="H83" s="17">
        <v>0</v>
      </c>
      <c r="I83" s="17">
        <v>0</v>
      </c>
      <c r="J83" s="17">
        <f t="shared" si="2"/>
        <v>5765</v>
      </c>
      <c r="K83" s="17">
        <v>15</v>
      </c>
      <c r="L83" s="17">
        <v>5.0999999999999996</v>
      </c>
      <c r="M83" s="17">
        <v>10</v>
      </c>
      <c r="N83" s="24"/>
      <c r="O83" s="26"/>
      <c r="P83" s="17"/>
      <c r="Q83" s="19" t="s">
        <v>69</v>
      </c>
      <c r="R83" s="19">
        <v>1.6</v>
      </c>
      <c r="S83" s="19">
        <v>10</v>
      </c>
      <c r="T83" s="19" t="s">
        <v>70</v>
      </c>
      <c r="U83" s="19">
        <v>0</v>
      </c>
      <c r="V83" s="19">
        <v>0</v>
      </c>
      <c r="W83" s="20"/>
      <c r="X83" s="19" t="s">
        <v>71</v>
      </c>
      <c r="Y83" s="19">
        <v>1</v>
      </c>
      <c r="Z83" s="21">
        <v>0</v>
      </c>
      <c r="AA83" s="21">
        <v>1000</v>
      </c>
    </row>
    <row r="84" spans="1:27" s="23" customFormat="1" x14ac:dyDescent="0.2">
      <c r="A84" s="22" t="str">
        <f t="shared" si="0"/>
        <v>5785MHz_WLAN</v>
      </c>
      <c r="B84" s="17">
        <v>10</v>
      </c>
      <c r="C84" s="17" t="s">
        <v>67</v>
      </c>
      <c r="D84" s="17" t="s">
        <v>68</v>
      </c>
      <c r="E84" s="17">
        <v>0</v>
      </c>
      <c r="F84" s="17">
        <v>1</v>
      </c>
      <c r="G84" s="17">
        <v>-60</v>
      </c>
      <c r="H84" s="17">
        <v>0</v>
      </c>
      <c r="I84" s="17">
        <v>0</v>
      </c>
      <c r="J84" s="17">
        <f t="shared" si="2"/>
        <v>5785</v>
      </c>
      <c r="K84" s="17">
        <v>15</v>
      </c>
      <c r="L84" s="17">
        <v>5.0999999999999996</v>
      </c>
      <c r="M84" s="17">
        <v>10</v>
      </c>
      <c r="N84" s="24"/>
      <c r="O84" s="26"/>
      <c r="P84" s="17"/>
      <c r="Q84" s="19" t="s">
        <v>69</v>
      </c>
      <c r="R84" s="19">
        <v>1.6</v>
      </c>
      <c r="S84" s="19">
        <v>10</v>
      </c>
      <c r="T84" s="19" t="s">
        <v>70</v>
      </c>
      <c r="U84" s="19">
        <v>0</v>
      </c>
      <c r="V84" s="19">
        <v>0</v>
      </c>
      <c r="W84" s="20"/>
      <c r="X84" s="19" t="s">
        <v>71</v>
      </c>
      <c r="Y84" s="19">
        <v>1</v>
      </c>
      <c r="Z84" s="21">
        <v>0</v>
      </c>
      <c r="AA84" s="21">
        <v>1000</v>
      </c>
    </row>
    <row r="85" spans="1:27" s="23" customFormat="1" x14ac:dyDescent="0.2">
      <c r="A85" s="22" t="str">
        <f t="shared" si="0"/>
        <v>5805MHz_WLAN</v>
      </c>
      <c r="B85" s="17">
        <v>10</v>
      </c>
      <c r="C85" s="17" t="s">
        <v>67</v>
      </c>
      <c r="D85" s="17" t="s">
        <v>68</v>
      </c>
      <c r="E85" s="17">
        <v>0</v>
      </c>
      <c r="F85" s="17">
        <v>1</v>
      </c>
      <c r="G85" s="17">
        <v>-60</v>
      </c>
      <c r="H85" s="17">
        <v>0</v>
      </c>
      <c r="I85" s="17">
        <v>0</v>
      </c>
      <c r="J85" s="17">
        <f t="shared" si="2"/>
        <v>5805</v>
      </c>
      <c r="K85" s="17">
        <v>15</v>
      </c>
      <c r="L85" s="17">
        <v>5.0999999999999996</v>
      </c>
      <c r="M85" s="17">
        <v>10</v>
      </c>
      <c r="N85" s="24"/>
      <c r="O85" s="26"/>
      <c r="P85" s="17"/>
      <c r="Q85" s="19" t="s">
        <v>69</v>
      </c>
      <c r="R85" s="19">
        <v>1.6</v>
      </c>
      <c r="S85" s="19">
        <v>10</v>
      </c>
      <c r="T85" s="19" t="s">
        <v>70</v>
      </c>
      <c r="U85" s="19">
        <v>0</v>
      </c>
      <c r="V85" s="19">
        <v>0</v>
      </c>
      <c r="W85" s="20"/>
      <c r="X85" s="19" t="s">
        <v>71</v>
      </c>
      <c r="Y85" s="19">
        <v>1</v>
      </c>
      <c r="Z85" s="21">
        <v>0</v>
      </c>
      <c r="AA85" s="21">
        <v>1000</v>
      </c>
    </row>
    <row r="86" spans="1:27" s="23" customFormat="1" x14ac:dyDescent="0.2">
      <c r="A86" s="22" t="str">
        <f t="shared" si="0"/>
        <v>5825MHz_WLAN</v>
      </c>
      <c r="B86" s="17">
        <v>10</v>
      </c>
      <c r="C86" s="17" t="s">
        <v>67</v>
      </c>
      <c r="D86" s="17" t="s">
        <v>68</v>
      </c>
      <c r="E86" s="17">
        <v>0</v>
      </c>
      <c r="F86" s="17">
        <v>1</v>
      </c>
      <c r="G86" s="17">
        <v>-60</v>
      </c>
      <c r="H86" s="17">
        <v>0</v>
      </c>
      <c r="I86" s="17">
        <v>0</v>
      </c>
      <c r="J86" s="17">
        <f t="shared" si="2"/>
        <v>5825</v>
      </c>
      <c r="K86" s="17">
        <v>15</v>
      </c>
      <c r="L86" s="17">
        <v>5.0999999999999996</v>
      </c>
      <c r="M86" s="17">
        <v>10</v>
      </c>
      <c r="N86" s="24"/>
      <c r="O86" s="26"/>
      <c r="P86" s="17"/>
      <c r="Q86" s="19" t="s">
        <v>69</v>
      </c>
      <c r="R86" s="19">
        <v>1.6</v>
      </c>
      <c r="S86" s="19">
        <v>10</v>
      </c>
      <c r="T86" s="19" t="s">
        <v>70</v>
      </c>
      <c r="U86" s="19">
        <v>0</v>
      </c>
      <c r="V86" s="19">
        <v>0</v>
      </c>
      <c r="W86" s="20"/>
      <c r="X86" s="19" t="s">
        <v>71</v>
      </c>
      <c r="Y86" s="19">
        <v>1</v>
      </c>
      <c r="Z86" s="21">
        <v>0</v>
      </c>
      <c r="AA86" s="21">
        <v>1000</v>
      </c>
    </row>
    <row r="87" spans="1:27" s="23" customFormat="1" x14ac:dyDescent="0.2">
      <c r="A87" s="27" t="s">
        <v>84</v>
      </c>
      <c r="B87" s="17">
        <v>10</v>
      </c>
      <c r="C87" s="17" t="s">
        <v>85</v>
      </c>
      <c r="D87" s="17" t="s">
        <v>68</v>
      </c>
      <c r="E87" s="17">
        <v>0</v>
      </c>
      <c r="F87" s="17">
        <v>1</v>
      </c>
      <c r="G87" s="17">
        <v>-60</v>
      </c>
      <c r="H87" s="17">
        <v>0</v>
      </c>
      <c r="I87" s="17">
        <v>1</v>
      </c>
      <c r="J87" s="17">
        <f>K87/2+1805</f>
        <v>1842.5</v>
      </c>
      <c r="K87" s="17">
        <f>1880-1805</f>
        <v>75</v>
      </c>
      <c r="L87" s="17">
        <v>100</v>
      </c>
      <c r="M87" s="17">
        <v>0.1</v>
      </c>
      <c r="N87" s="24"/>
      <c r="O87" s="26"/>
      <c r="P87" s="17"/>
      <c r="Q87" s="19" t="s">
        <v>69</v>
      </c>
      <c r="R87" s="19">
        <v>1.6</v>
      </c>
      <c r="S87" s="19">
        <v>10</v>
      </c>
      <c r="T87" s="19" t="s">
        <v>70</v>
      </c>
      <c r="U87" s="19">
        <v>0</v>
      </c>
      <c r="V87" s="19">
        <v>0</v>
      </c>
      <c r="W87" s="20"/>
      <c r="X87" s="19" t="s">
        <v>71</v>
      </c>
      <c r="Y87" s="19">
        <v>1</v>
      </c>
      <c r="Z87" s="21">
        <v>0</v>
      </c>
      <c r="AA87" s="21">
        <v>1000</v>
      </c>
    </row>
    <row r="88" spans="1:27" s="23" customFormat="1" x14ac:dyDescent="0.2">
      <c r="A88" s="27" t="s">
        <v>95</v>
      </c>
      <c r="B88" s="17">
        <v>10</v>
      </c>
      <c r="C88" s="17" t="s">
        <v>85</v>
      </c>
      <c r="D88" s="17" t="s">
        <v>68</v>
      </c>
      <c r="E88" s="17">
        <v>0</v>
      </c>
      <c r="F88" s="17">
        <v>1</v>
      </c>
      <c r="G88" s="17">
        <v>-60</v>
      </c>
      <c r="H88" s="17">
        <v>0</v>
      </c>
      <c r="I88" s="17">
        <v>1</v>
      </c>
      <c r="J88" s="17">
        <v>1962.5</v>
      </c>
      <c r="K88" s="17">
        <v>2</v>
      </c>
      <c r="L88" s="17">
        <v>10</v>
      </c>
      <c r="M88" s="17">
        <v>0.1</v>
      </c>
      <c r="N88" s="24"/>
      <c r="O88" s="26"/>
      <c r="P88" s="17"/>
      <c r="Q88" s="19" t="s">
        <v>69</v>
      </c>
      <c r="R88" s="19">
        <v>1.6</v>
      </c>
      <c r="S88" s="19">
        <v>10</v>
      </c>
      <c r="T88" s="19" t="s">
        <v>70</v>
      </c>
      <c r="U88" s="19">
        <v>0</v>
      </c>
      <c r="V88" s="19">
        <v>0</v>
      </c>
      <c r="W88" s="20"/>
      <c r="X88" s="19" t="s">
        <v>71</v>
      </c>
      <c r="Y88" s="19">
        <v>1</v>
      </c>
      <c r="Z88" s="21">
        <v>0</v>
      </c>
      <c r="AA88" s="21">
        <v>1000</v>
      </c>
    </row>
    <row r="89" spans="1:27" s="23" customFormat="1" x14ac:dyDescent="0.2">
      <c r="A89" s="27" t="s">
        <v>96</v>
      </c>
      <c r="B89" s="17">
        <v>10</v>
      </c>
      <c r="C89" s="17" t="s">
        <v>85</v>
      </c>
      <c r="D89" s="17" t="s">
        <v>68</v>
      </c>
      <c r="E89" s="17">
        <v>0</v>
      </c>
      <c r="F89" s="17">
        <v>1</v>
      </c>
      <c r="G89" s="17">
        <v>-60</v>
      </c>
      <c r="H89" s="17">
        <v>0</v>
      </c>
      <c r="I89" s="17">
        <v>1</v>
      </c>
      <c r="J89" s="17">
        <v>942.5</v>
      </c>
      <c r="K89" s="17">
        <v>2</v>
      </c>
      <c r="L89" s="17">
        <v>10</v>
      </c>
      <c r="M89" s="17">
        <v>0.1</v>
      </c>
      <c r="N89" s="24"/>
      <c r="O89" s="26"/>
      <c r="P89" s="17"/>
      <c r="Q89" s="19" t="s">
        <v>69</v>
      </c>
      <c r="R89" s="19">
        <v>1.6</v>
      </c>
      <c r="S89" s="19">
        <v>10</v>
      </c>
      <c r="T89" s="19" t="s">
        <v>70</v>
      </c>
      <c r="U89" s="19">
        <v>0</v>
      </c>
      <c r="V89" s="19">
        <v>0</v>
      </c>
      <c r="W89" s="20"/>
      <c r="X89" s="19" t="s">
        <v>71</v>
      </c>
      <c r="Y89" s="19">
        <v>1</v>
      </c>
      <c r="Z89" s="21">
        <v>0</v>
      </c>
      <c r="AA89" s="21">
        <v>1000</v>
      </c>
    </row>
    <row r="90" spans="1:27" s="23" customFormat="1" x14ac:dyDescent="0.2">
      <c r="A90" s="22" t="s">
        <v>86</v>
      </c>
      <c r="B90" s="17">
        <v>10</v>
      </c>
      <c r="C90" s="17" t="s">
        <v>85</v>
      </c>
      <c r="D90" s="17" t="s">
        <v>68</v>
      </c>
      <c r="E90" s="17">
        <v>0</v>
      </c>
      <c r="F90" s="17">
        <v>1</v>
      </c>
      <c r="G90" s="17">
        <v>-60</v>
      </c>
      <c r="H90" s="17">
        <v>0</v>
      </c>
      <c r="I90" s="17">
        <v>1</v>
      </c>
      <c r="J90" s="17">
        <f>1930+K90/2</f>
        <v>1960</v>
      </c>
      <c r="K90" s="17">
        <f>ABS(1930-1990)</f>
        <v>60</v>
      </c>
      <c r="L90" s="17">
        <v>100</v>
      </c>
      <c r="M90" s="17">
        <v>0.1</v>
      </c>
      <c r="N90" s="24"/>
      <c r="O90" s="26"/>
      <c r="P90" s="17"/>
      <c r="Q90" s="19" t="s">
        <v>69</v>
      </c>
      <c r="R90" s="19">
        <v>1.6</v>
      </c>
      <c r="S90" s="19">
        <v>10</v>
      </c>
      <c r="T90" s="19" t="s">
        <v>70</v>
      </c>
      <c r="U90" s="19">
        <v>0</v>
      </c>
      <c r="V90" s="19">
        <v>0</v>
      </c>
      <c r="W90" s="20"/>
      <c r="X90" s="19" t="s">
        <v>71</v>
      </c>
      <c r="Y90" s="19">
        <v>1</v>
      </c>
      <c r="Z90" s="21">
        <v>0</v>
      </c>
      <c r="AA90" s="21">
        <v>1000</v>
      </c>
    </row>
    <row r="91" spans="1:27" s="23" customFormat="1" x14ac:dyDescent="0.2">
      <c r="A91" s="22" t="s">
        <v>87</v>
      </c>
      <c r="B91" s="17">
        <v>10</v>
      </c>
      <c r="C91" s="17" t="s">
        <v>85</v>
      </c>
      <c r="D91" s="17" t="s">
        <v>68</v>
      </c>
      <c r="E91" s="17">
        <v>0</v>
      </c>
      <c r="F91" s="17">
        <v>1</v>
      </c>
      <c r="G91" s="17">
        <v>-60</v>
      </c>
      <c r="H91" s="17">
        <v>0</v>
      </c>
      <c r="I91" s="17">
        <v>1</v>
      </c>
      <c r="J91" s="17">
        <f>K91/2+728</f>
        <v>732</v>
      </c>
      <c r="K91" s="17">
        <f>736-728</f>
        <v>8</v>
      </c>
      <c r="L91" s="17">
        <v>100</v>
      </c>
      <c r="M91" s="17">
        <v>0.1</v>
      </c>
      <c r="N91" s="24"/>
      <c r="O91" s="26"/>
      <c r="P91" s="17"/>
      <c r="Q91" s="19" t="s">
        <v>69</v>
      </c>
      <c r="R91" s="19">
        <v>1.6</v>
      </c>
      <c r="S91" s="19">
        <v>10</v>
      </c>
      <c r="T91" s="19" t="s">
        <v>70</v>
      </c>
      <c r="U91" s="19">
        <v>0</v>
      </c>
      <c r="V91" s="19">
        <v>0</v>
      </c>
      <c r="W91" s="20"/>
      <c r="X91" s="19" t="s">
        <v>71</v>
      </c>
      <c r="Y91" s="19">
        <v>1</v>
      </c>
      <c r="Z91" s="21">
        <v>0</v>
      </c>
      <c r="AA91" s="21">
        <v>1000</v>
      </c>
    </row>
    <row r="92" spans="1:27" s="23" customFormat="1" x14ac:dyDescent="0.2">
      <c r="A92" s="22" t="s">
        <v>88</v>
      </c>
      <c r="B92" s="17">
        <v>10</v>
      </c>
      <c r="C92" s="17" t="s">
        <v>85</v>
      </c>
      <c r="D92" s="17" t="s">
        <v>68</v>
      </c>
      <c r="E92" s="17">
        <v>0</v>
      </c>
      <c r="F92" s="17">
        <v>1</v>
      </c>
      <c r="G92" s="17">
        <v>-60</v>
      </c>
      <c r="H92" s="17">
        <v>0</v>
      </c>
      <c r="I92" s="17">
        <v>1</v>
      </c>
      <c r="J92" s="17">
        <f>736+K92/2</f>
        <v>746.5</v>
      </c>
      <c r="K92" s="17">
        <f>757-736</f>
        <v>21</v>
      </c>
      <c r="L92" s="17">
        <v>100</v>
      </c>
      <c r="M92" s="17">
        <v>0.1</v>
      </c>
      <c r="N92" s="24"/>
      <c r="O92" s="26"/>
      <c r="P92" s="17"/>
      <c r="Q92" s="19" t="s">
        <v>69</v>
      </c>
      <c r="R92" s="19">
        <v>1.6</v>
      </c>
      <c r="S92" s="19">
        <v>10</v>
      </c>
      <c r="T92" s="19" t="s">
        <v>70</v>
      </c>
      <c r="U92" s="19">
        <v>0</v>
      </c>
      <c r="V92" s="19">
        <v>0</v>
      </c>
      <c r="W92" s="20"/>
      <c r="X92" s="19" t="s">
        <v>71</v>
      </c>
      <c r="Y92" s="19">
        <v>1</v>
      </c>
      <c r="Z92" s="21">
        <v>0</v>
      </c>
      <c r="AA92" s="21">
        <v>1000</v>
      </c>
    </row>
    <row r="93" spans="1:27" s="23" customFormat="1" x14ac:dyDescent="0.2">
      <c r="A93" s="22" t="s">
        <v>89</v>
      </c>
      <c r="B93" s="17">
        <v>10</v>
      </c>
      <c r="C93" s="17" t="s">
        <v>85</v>
      </c>
      <c r="D93" s="17" t="s">
        <v>68</v>
      </c>
      <c r="E93" s="17">
        <v>0</v>
      </c>
      <c r="F93" s="17">
        <v>1</v>
      </c>
      <c r="G93" s="17">
        <v>-60</v>
      </c>
      <c r="H93" s="17">
        <v>0</v>
      </c>
      <c r="I93" s="17">
        <v>1</v>
      </c>
      <c r="J93" s="17">
        <f>K93/2+757</f>
        <v>760</v>
      </c>
      <c r="K93" s="17">
        <f>763-757</f>
        <v>6</v>
      </c>
      <c r="L93" s="17">
        <v>100</v>
      </c>
      <c r="M93" s="17">
        <v>0.1</v>
      </c>
      <c r="N93" s="24"/>
      <c r="O93" s="26"/>
      <c r="P93" s="17"/>
      <c r="Q93" s="19" t="s">
        <v>69</v>
      </c>
      <c r="R93" s="19">
        <v>1.6</v>
      </c>
      <c r="S93" s="19">
        <v>10</v>
      </c>
      <c r="T93" s="19" t="s">
        <v>70</v>
      </c>
      <c r="U93" s="19">
        <v>0</v>
      </c>
      <c r="V93" s="19">
        <v>0</v>
      </c>
      <c r="W93" s="20"/>
      <c r="X93" s="19" t="s">
        <v>71</v>
      </c>
      <c r="Y93" s="19">
        <v>1</v>
      </c>
      <c r="Z93" s="21">
        <v>0</v>
      </c>
      <c r="AA93" s="21">
        <v>1000</v>
      </c>
    </row>
    <row r="94" spans="1:27" s="23" customFormat="1" x14ac:dyDescent="0.2">
      <c r="A94" s="22" t="s">
        <v>90</v>
      </c>
      <c r="B94" s="17">
        <v>10</v>
      </c>
      <c r="C94" s="17" t="s">
        <v>85</v>
      </c>
      <c r="D94" s="17" t="s">
        <v>68</v>
      </c>
      <c r="E94" s="17">
        <v>0</v>
      </c>
      <c r="F94" s="17">
        <v>1</v>
      </c>
      <c r="G94" s="17">
        <v>-60</v>
      </c>
      <c r="H94" s="17">
        <v>0</v>
      </c>
      <c r="I94" s="17">
        <v>1</v>
      </c>
      <c r="J94" s="17">
        <f>869+K94/2</f>
        <v>881.5</v>
      </c>
      <c r="K94" s="17">
        <f>894-869</f>
        <v>25</v>
      </c>
      <c r="L94" s="17">
        <v>100</v>
      </c>
      <c r="M94" s="17">
        <v>0.1</v>
      </c>
      <c r="N94" s="24"/>
      <c r="O94" s="26"/>
      <c r="P94" s="17"/>
      <c r="Q94" s="19" t="s">
        <v>69</v>
      </c>
      <c r="R94" s="19">
        <v>1.6</v>
      </c>
      <c r="S94" s="19">
        <v>10</v>
      </c>
      <c r="T94" s="19" t="s">
        <v>70</v>
      </c>
      <c r="U94" s="19">
        <v>0</v>
      </c>
      <c r="V94" s="19">
        <v>0</v>
      </c>
      <c r="W94" s="20"/>
      <c r="X94" s="19" t="s">
        <v>71</v>
      </c>
      <c r="Y94" s="19">
        <v>1</v>
      </c>
      <c r="Z94" s="21">
        <v>0</v>
      </c>
      <c r="AA94" s="21">
        <v>1000</v>
      </c>
    </row>
    <row r="95" spans="1:27" s="23" customFormat="1" x14ac:dyDescent="0.2">
      <c r="A95" s="22" t="s">
        <v>91</v>
      </c>
      <c r="B95" s="17">
        <v>10</v>
      </c>
      <c r="C95" s="17" t="s">
        <v>85</v>
      </c>
      <c r="D95" s="17" t="s">
        <v>68</v>
      </c>
      <c r="E95" s="17">
        <v>0</v>
      </c>
      <c r="F95" s="17">
        <v>1</v>
      </c>
      <c r="G95" s="17">
        <v>-60</v>
      </c>
      <c r="H95" s="17">
        <v>0</v>
      </c>
      <c r="I95" s="17">
        <v>1</v>
      </c>
      <c r="J95" s="17">
        <f>K95/2+925</f>
        <v>930</v>
      </c>
      <c r="K95" s="17">
        <f>935-925</f>
        <v>10</v>
      </c>
      <c r="L95" s="17">
        <v>100</v>
      </c>
      <c r="M95" s="17">
        <v>0.1</v>
      </c>
      <c r="N95" s="24"/>
      <c r="O95" s="26"/>
      <c r="P95" s="17"/>
      <c r="Q95" s="19" t="s">
        <v>69</v>
      </c>
      <c r="R95" s="19">
        <v>1.6</v>
      </c>
      <c r="S95" s="19">
        <v>10</v>
      </c>
      <c r="T95" s="19" t="s">
        <v>70</v>
      </c>
      <c r="U95" s="19">
        <v>0</v>
      </c>
      <c r="V95" s="19">
        <v>0</v>
      </c>
      <c r="W95" s="20"/>
      <c r="X95" s="19" t="s">
        <v>71</v>
      </c>
      <c r="Y95" s="19">
        <v>1</v>
      </c>
      <c r="Z95" s="21">
        <v>0</v>
      </c>
      <c r="AA95" s="21">
        <v>1000</v>
      </c>
    </row>
    <row r="96" spans="1:27" s="23" customFormat="1" x14ac:dyDescent="0.2">
      <c r="A96" s="22" t="s">
        <v>92</v>
      </c>
      <c r="B96" s="17">
        <v>10</v>
      </c>
      <c r="C96" s="17" t="s">
        <v>85</v>
      </c>
      <c r="D96" s="17" t="s">
        <v>68</v>
      </c>
      <c r="E96" s="17">
        <v>0</v>
      </c>
      <c r="F96" s="17">
        <v>1</v>
      </c>
      <c r="G96" s="17">
        <v>-60</v>
      </c>
      <c r="H96" s="17">
        <v>0</v>
      </c>
      <c r="I96" s="17">
        <v>1</v>
      </c>
      <c r="J96" s="17">
        <f>935+K96/2</f>
        <v>947.5</v>
      </c>
      <c r="K96" s="17">
        <f>960-935</f>
        <v>25</v>
      </c>
      <c r="L96" s="17">
        <v>100</v>
      </c>
      <c r="M96" s="17">
        <v>0.1</v>
      </c>
      <c r="N96" s="24"/>
      <c r="O96" s="26"/>
      <c r="P96" s="17"/>
      <c r="Q96" s="19" t="s">
        <v>69</v>
      </c>
      <c r="R96" s="19">
        <v>1.6</v>
      </c>
      <c r="S96" s="19">
        <v>10</v>
      </c>
      <c r="T96" s="19" t="s">
        <v>70</v>
      </c>
      <c r="U96" s="19">
        <v>0</v>
      </c>
      <c r="V96" s="19">
        <v>0</v>
      </c>
      <c r="W96" s="20"/>
      <c r="X96" s="19" t="s">
        <v>71</v>
      </c>
      <c r="Y96" s="19">
        <v>1</v>
      </c>
      <c r="Z96" s="21">
        <v>0</v>
      </c>
      <c r="AA96" s="21">
        <v>1000</v>
      </c>
    </row>
  </sheetData>
  <mergeCells count="4">
    <mergeCell ref="B30:H30"/>
    <mergeCell ref="J30:P30"/>
    <mergeCell ref="Q30:V30"/>
    <mergeCell ref="W30:AA3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3" zoomScale="90" zoomScaleNormal="90" workbookViewId="0">
      <selection activeCell="C39" sqref="C39"/>
    </sheetView>
  </sheetViews>
  <sheetFormatPr defaultColWidth="9.140625" defaultRowHeight="12.75" x14ac:dyDescent="0.2"/>
  <cols>
    <col min="1" max="1" width="28.28515625" style="3" customWidth="1"/>
    <col min="2" max="2" width="17.7109375" style="33" customWidth="1"/>
    <col min="3" max="4" width="17.5703125" style="3" bestFit="1" customWidth="1"/>
    <col min="5" max="5" width="9.42578125" style="3" bestFit="1" customWidth="1"/>
    <col min="6" max="6" width="11.140625" style="3" bestFit="1" customWidth="1"/>
    <col min="7" max="7" width="15.42578125" style="3" bestFit="1" customWidth="1"/>
    <col min="8" max="9" width="10.5703125" style="3" bestFit="1" customWidth="1"/>
    <col min="10" max="10" width="15.28515625" style="3" customWidth="1"/>
    <col min="11" max="11" width="11.7109375" style="3" customWidth="1"/>
    <col min="12" max="12" width="9.28515625" style="3" customWidth="1"/>
    <col min="13" max="13" width="16.42578125" style="3" customWidth="1"/>
    <col min="14" max="14" width="12" style="3" bestFit="1" customWidth="1"/>
    <col min="15" max="15" width="16.28515625" style="3" bestFit="1" customWidth="1"/>
    <col min="16" max="16" width="10.5703125" style="3" bestFit="1" customWidth="1"/>
    <col min="17" max="17" width="9.7109375" style="3" customWidth="1"/>
    <col min="18" max="24" width="9.140625" style="3"/>
    <col min="25" max="25" width="12.140625" style="3" customWidth="1"/>
    <col min="26" max="26" width="12.42578125" style="3" customWidth="1"/>
    <col min="27" max="27" width="13.28515625" style="3" customWidth="1"/>
    <col min="28" max="16384" width="9.140625" style="3"/>
  </cols>
  <sheetData>
    <row r="1" spans="1:5" x14ac:dyDescent="0.2">
      <c r="A1" s="1" t="s">
        <v>0</v>
      </c>
      <c r="B1" s="28" t="s">
        <v>1</v>
      </c>
      <c r="C1" s="2"/>
      <c r="D1" s="2"/>
    </row>
    <row r="2" spans="1:5" x14ac:dyDescent="0.2">
      <c r="A2" s="1" t="s">
        <v>2</v>
      </c>
      <c r="B2" s="29" t="s">
        <v>3</v>
      </c>
      <c r="C2" s="4"/>
      <c r="D2" s="4"/>
      <c r="E2" s="4"/>
    </row>
    <row r="3" spans="1:5" x14ac:dyDescent="0.2">
      <c r="A3" s="1" t="s">
        <v>4</v>
      </c>
      <c r="B3" s="29" t="s">
        <v>5</v>
      </c>
      <c r="C3" s="4"/>
      <c r="D3" s="4"/>
      <c r="E3" s="4"/>
    </row>
    <row r="4" spans="1:5" x14ac:dyDescent="0.2">
      <c r="A4" s="1" t="s">
        <v>6</v>
      </c>
      <c r="B4" s="29" t="s">
        <v>7</v>
      </c>
      <c r="C4" s="4"/>
      <c r="D4" s="4"/>
      <c r="E4" s="4"/>
    </row>
    <row r="5" spans="1:5" x14ac:dyDescent="0.2">
      <c r="A5" s="1" t="s">
        <v>8</v>
      </c>
      <c r="B5" s="30" t="s">
        <v>9</v>
      </c>
      <c r="C5" s="4"/>
      <c r="D5" s="4"/>
      <c r="E5" s="4"/>
    </row>
    <row r="6" spans="1:5" x14ac:dyDescent="0.2">
      <c r="A6" s="1" t="s">
        <v>10</v>
      </c>
      <c r="B6" s="29" t="s">
        <v>11</v>
      </c>
      <c r="C6" s="4"/>
      <c r="D6" s="4"/>
      <c r="E6" s="4"/>
    </row>
    <row r="7" spans="1:5" x14ac:dyDescent="0.2">
      <c r="A7" s="6" t="s">
        <v>12</v>
      </c>
      <c r="B7" s="31" t="s">
        <v>13</v>
      </c>
      <c r="C7" s="7"/>
      <c r="D7" s="7"/>
      <c r="E7" s="4"/>
    </row>
    <row r="8" spans="1:5" x14ac:dyDescent="0.2">
      <c r="A8" s="1" t="s">
        <v>14</v>
      </c>
      <c r="B8" s="30" t="s">
        <v>15</v>
      </c>
      <c r="C8" s="5"/>
      <c r="D8" s="5"/>
      <c r="E8" s="4"/>
    </row>
    <row r="9" spans="1:5" x14ac:dyDescent="0.2">
      <c r="A9" s="1" t="s">
        <v>16</v>
      </c>
      <c r="B9" s="30" t="s">
        <v>17</v>
      </c>
      <c r="C9" s="5"/>
      <c r="D9" s="5"/>
      <c r="E9" s="4"/>
    </row>
    <row r="10" spans="1:5" x14ac:dyDescent="0.2">
      <c r="A10" s="1" t="s">
        <v>18</v>
      </c>
      <c r="B10" s="30" t="s">
        <v>19</v>
      </c>
      <c r="C10" s="5"/>
      <c r="D10" s="5"/>
      <c r="E10" s="4"/>
    </row>
    <row r="11" spans="1:5" x14ac:dyDescent="0.2">
      <c r="A11" s="1" t="s">
        <v>20</v>
      </c>
      <c r="B11" s="29" t="s">
        <v>21</v>
      </c>
      <c r="C11" s="4"/>
      <c r="D11" s="4"/>
      <c r="E11" s="4"/>
    </row>
    <row r="12" spans="1:5" x14ac:dyDescent="0.2">
      <c r="A12" s="1" t="s">
        <v>22</v>
      </c>
      <c r="B12" s="29" t="s">
        <v>23</v>
      </c>
      <c r="C12" s="4"/>
      <c r="D12" s="4"/>
      <c r="E12" s="4"/>
    </row>
    <row r="13" spans="1:5" x14ac:dyDescent="0.2">
      <c r="A13" s="6" t="s">
        <v>24</v>
      </c>
      <c r="B13" s="29" t="s">
        <v>25</v>
      </c>
      <c r="C13" s="4"/>
      <c r="D13" s="4"/>
    </row>
    <row r="14" spans="1:5" x14ac:dyDescent="0.2">
      <c r="A14" s="1" t="s">
        <v>26</v>
      </c>
      <c r="B14" s="29" t="s">
        <v>27</v>
      </c>
      <c r="C14" s="4"/>
      <c r="D14" s="4"/>
    </row>
    <row r="15" spans="1:5" x14ac:dyDescent="0.2">
      <c r="A15" s="6" t="s">
        <v>28</v>
      </c>
      <c r="B15" s="30" t="s">
        <v>29</v>
      </c>
      <c r="C15" s="5"/>
      <c r="D15" s="5"/>
    </row>
    <row r="16" spans="1:5" x14ac:dyDescent="0.2">
      <c r="A16" s="6" t="s">
        <v>30</v>
      </c>
      <c r="B16" s="30" t="s">
        <v>31</v>
      </c>
      <c r="C16" s="5"/>
      <c r="D16" s="5"/>
    </row>
    <row r="17" spans="1:29" x14ac:dyDescent="0.2">
      <c r="A17" s="6" t="s">
        <v>32</v>
      </c>
      <c r="B17" s="30" t="s">
        <v>33</v>
      </c>
      <c r="C17" s="5"/>
      <c r="D17" s="5"/>
    </row>
    <row r="18" spans="1:29" customFormat="1" x14ac:dyDescent="0.2">
      <c r="A18" s="6" t="s">
        <v>34</v>
      </c>
      <c r="B18" s="30" t="s">
        <v>35</v>
      </c>
      <c r="C18" s="5"/>
      <c r="D18" s="5"/>
      <c r="E18" s="5"/>
    </row>
    <row r="19" spans="1:29" customFormat="1" x14ac:dyDescent="0.2">
      <c r="A19" s="6" t="s">
        <v>36</v>
      </c>
      <c r="B19" s="30" t="s">
        <v>37</v>
      </c>
      <c r="C19" s="5"/>
      <c r="D19" s="5"/>
      <c r="E19" s="5"/>
    </row>
    <row r="20" spans="1:29" customFormat="1" x14ac:dyDescent="0.2">
      <c r="A20" s="6" t="s">
        <v>38</v>
      </c>
      <c r="B20" s="30" t="s">
        <v>39</v>
      </c>
      <c r="C20" s="5"/>
      <c r="D20" s="5"/>
      <c r="E20" s="5"/>
    </row>
    <row r="21" spans="1:29" customFormat="1" x14ac:dyDescent="0.2">
      <c r="A21" s="6" t="s">
        <v>40</v>
      </c>
      <c r="B21" s="29" t="s">
        <v>41</v>
      </c>
      <c r="C21" s="4"/>
      <c r="D21" s="4"/>
      <c r="E21" s="4"/>
    </row>
    <row r="22" spans="1:29" customFormat="1" x14ac:dyDescent="0.2">
      <c r="A22" s="6" t="s">
        <v>42</v>
      </c>
      <c r="B22" s="30" t="s">
        <v>39</v>
      </c>
      <c r="C22" s="5"/>
      <c r="D22" s="5"/>
      <c r="E22" s="5"/>
    </row>
    <row r="23" spans="1:29" customFormat="1" x14ac:dyDescent="0.2">
      <c r="A23" s="6" t="s">
        <v>43</v>
      </c>
      <c r="B23" s="30" t="s">
        <v>39</v>
      </c>
      <c r="C23" s="5"/>
      <c r="D23" s="5"/>
      <c r="E23" s="5"/>
    </row>
    <row r="24" spans="1:29" customFormat="1" x14ac:dyDescent="0.2">
      <c r="A24" s="6" t="s">
        <v>44</v>
      </c>
      <c r="B24" s="29" t="s">
        <v>45</v>
      </c>
      <c r="C24" s="4"/>
      <c r="D24" s="4"/>
      <c r="E24" s="4"/>
    </row>
    <row r="25" spans="1:29" customFormat="1" x14ac:dyDescent="0.2">
      <c r="A25" s="6" t="s">
        <v>46</v>
      </c>
      <c r="B25" s="29" t="s">
        <v>47</v>
      </c>
      <c r="C25" s="4"/>
      <c r="D25" s="4"/>
      <c r="V25" s="8"/>
      <c r="W25" s="9"/>
      <c r="X25" s="9"/>
      <c r="Y25" s="9"/>
      <c r="Z25" s="9"/>
      <c r="AA25" s="9"/>
      <c r="AB25" s="9"/>
    </row>
    <row r="26" spans="1:29" customFormat="1" x14ac:dyDescent="0.2">
      <c r="A26" s="6" t="s">
        <v>48</v>
      </c>
      <c r="B26" s="31" t="s">
        <v>49</v>
      </c>
      <c r="C26" s="7"/>
      <c r="D26" s="7"/>
      <c r="V26" s="8"/>
      <c r="W26" s="9"/>
      <c r="X26" s="9"/>
      <c r="Y26" s="9"/>
      <c r="Z26" s="9"/>
      <c r="AA26" s="9"/>
      <c r="AB26" s="9"/>
    </row>
    <row r="27" spans="1:29" customFormat="1" x14ac:dyDescent="0.2">
      <c r="A27" s="6" t="s">
        <v>50</v>
      </c>
      <c r="B27" s="30" t="s">
        <v>51</v>
      </c>
      <c r="C27" s="5"/>
      <c r="D27" s="5"/>
      <c r="V27" s="8"/>
      <c r="W27" s="9"/>
      <c r="X27" s="9"/>
      <c r="Y27" s="9"/>
      <c r="Z27" s="9"/>
      <c r="AA27" s="9"/>
      <c r="AB27" s="9"/>
    </row>
    <row r="28" spans="1:29" customFormat="1" x14ac:dyDescent="0.2">
      <c r="A28" s="6" t="s">
        <v>52</v>
      </c>
      <c r="B28" s="30" t="s">
        <v>53</v>
      </c>
      <c r="C28" s="5"/>
      <c r="D28" s="5"/>
      <c r="V28" s="8"/>
      <c r="W28" s="9"/>
      <c r="X28" s="9"/>
      <c r="Y28" s="9"/>
      <c r="Z28" s="9"/>
      <c r="AA28" s="9"/>
      <c r="AB28" s="9"/>
    </row>
    <row r="29" spans="1:29" customFormat="1" x14ac:dyDescent="0.2">
      <c r="A29" s="10"/>
      <c r="B29" s="10"/>
      <c r="C29" s="29"/>
      <c r="D29" s="4"/>
      <c r="E29" s="4"/>
      <c r="F29" s="4"/>
      <c r="W29" s="8"/>
      <c r="X29" s="9"/>
      <c r="Y29" s="9"/>
      <c r="Z29" s="9"/>
      <c r="AA29" s="9"/>
      <c r="AB29" s="9"/>
      <c r="AC29" s="9"/>
    </row>
    <row r="30" spans="1:29" ht="51" x14ac:dyDescent="0.2">
      <c r="A30" s="12" t="s">
        <v>58</v>
      </c>
      <c r="B30" s="12" t="s">
        <v>109</v>
      </c>
      <c r="C30" s="34" t="s">
        <v>100</v>
      </c>
      <c r="D30" s="13" t="s">
        <v>99</v>
      </c>
      <c r="E30" s="13" t="s">
        <v>101</v>
      </c>
      <c r="F30" s="13" t="s">
        <v>102</v>
      </c>
      <c r="G30" s="13" t="s">
        <v>63</v>
      </c>
      <c r="H30" s="13" t="s">
        <v>103</v>
      </c>
      <c r="I30" s="13" t="s">
        <v>64</v>
      </c>
      <c r="J30" s="13" t="s">
        <v>104</v>
      </c>
      <c r="K30" s="13" t="s">
        <v>116</v>
      </c>
      <c r="L30" s="13" t="s">
        <v>48</v>
      </c>
      <c r="M30" s="13" t="s">
        <v>50</v>
      </c>
      <c r="N30" s="13" t="s">
        <v>111</v>
      </c>
      <c r="O30" s="13" t="s">
        <v>4</v>
      </c>
      <c r="P30" s="13" t="s">
        <v>6</v>
      </c>
      <c r="Q30" s="13" t="s">
        <v>106</v>
      </c>
      <c r="R30" s="13" t="s">
        <v>108</v>
      </c>
    </row>
    <row r="31" spans="1:29" x14ac:dyDescent="0.2">
      <c r="A31" s="16" t="s">
        <v>98</v>
      </c>
      <c r="B31" s="16">
        <v>1</v>
      </c>
      <c r="C31" s="32">
        <v>0</v>
      </c>
      <c r="D31" s="17">
        <v>40</v>
      </c>
      <c r="E31" s="17">
        <v>0</v>
      </c>
      <c r="F31" s="17">
        <v>0.1</v>
      </c>
      <c r="G31" s="17">
        <v>50</v>
      </c>
      <c r="H31" s="17">
        <v>1</v>
      </c>
      <c r="I31" s="17">
        <v>10</v>
      </c>
      <c r="J31" s="17" t="s">
        <v>105</v>
      </c>
      <c r="K31" s="17" t="s">
        <v>110</v>
      </c>
      <c r="L31" s="17">
        <v>1</v>
      </c>
      <c r="M31" s="18">
        <v>0.01</v>
      </c>
      <c r="N31" s="19">
        <v>0</v>
      </c>
      <c r="O31" s="19">
        <v>10</v>
      </c>
      <c r="P31" s="19" t="s">
        <v>67</v>
      </c>
      <c r="Q31" s="19" t="s">
        <v>107</v>
      </c>
      <c r="R31" s="19">
        <v>-1</v>
      </c>
    </row>
    <row r="32" spans="1:29" x14ac:dyDescent="0.2">
      <c r="A32" s="16" t="s">
        <v>112</v>
      </c>
      <c r="B32" s="16">
        <v>1</v>
      </c>
      <c r="C32" s="32">
        <v>0</v>
      </c>
      <c r="D32" s="17">
        <v>60</v>
      </c>
      <c r="E32" s="17">
        <v>0</v>
      </c>
      <c r="F32" s="17">
        <v>0.1</v>
      </c>
      <c r="G32" s="17">
        <v>70</v>
      </c>
      <c r="H32" s="17">
        <v>1</v>
      </c>
      <c r="I32" s="17">
        <v>10</v>
      </c>
      <c r="J32" s="17" t="s">
        <v>105</v>
      </c>
      <c r="K32" s="17" t="s">
        <v>110</v>
      </c>
      <c r="L32" s="17">
        <v>1</v>
      </c>
      <c r="M32" s="18">
        <v>0.01</v>
      </c>
      <c r="N32" s="19">
        <v>0</v>
      </c>
      <c r="O32" s="19">
        <v>10</v>
      </c>
      <c r="P32" s="19" t="s">
        <v>67</v>
      </c>
      <c r="Q32" s="19" t="s">
        <v>107</v>
      </c>
      <c r="R32" s="19">
        <v>-1</v>
      </c>
    </row>
    <row r="33" spans="1:18" x14ac:dyDescent="0.2">
      <c r="A33" s="16" t="s">
        <v>118</v>
      </c>
      <c r="B33" s="16">
        <v>1</v>
      </c>
      <c r="C33" s="32">
        <v>0</v>
      </c>
      <c r="D33" s="17">
        <v>80</v>
      </c>
      <c r="E33" s="17">
        <v>0</v>
      </c>
      <c r="F33" s="17">
        <v>0.1</v>
      </c>
      <c r="G33" s="17">
        <v>50</v>
      </c>
      <c r="H33" s="17">
        <v>1</v>
      </c>
      <c r="I33" s="17">
        <v>10</v>
      </c>
      <c r="J33" s="17" t="s">
        <v>105</v>
      </c>
      <c r="K33" s="17" t="s">
        <v>110</v>
      </c>
      <c r="L33" s="17">
        <v>1</v>
      </c>
      <c r="M33" s="18">
        <v>0.01</v>
      </c>
      <c r="N33" s="19">
        <v>0</v>
      </c>
      <c r="O33" s="19">
        <v>10</v>
      </c>
      <c r="P33" s="19" t="s">
        <v>67</v>
      </c>
      <c r="Q33" s="19" t="s">
        <v>107</v>
      </c>
      <c r="R33" s="19">
        <v>-1</v>
      </c>
    </row>
    <row r="34" spans="1:18" x14ac:dyDescent="0.2">
      <c r="A34" s="16" t="s">
        <v>119</v>
      </c>
      <c r="B34" s="16">
        <v>1</v>
      </c>
      <c r="C34" s="32">
        <v>0</v>
      </c>
      <c r="D34" s="17">
        <v>100</v>
      </c>
      <c r="E34" s="17">
        <v>0</v>
      </c>
      <c r="F34" s="17">
        <v>0.1</v>
      </c>
      <c r="G34" s="17">
        <v>70</v>
      </c>
      <c r="H34" s="17">
        <v>1</v>
      </c>
      <c r="I34" s="17">
        <v>10</v>
      </c>
      <c r="J34" s="17" t="s">
        <v>105</v>
      </c>
      <c r="K34" s="17" t="s">
        <v>110</v>
      </c>
      <c r="L34" s="17">
        <v>1</v>
      </c>
      <c r="M34" s="18">
        <v>0.01</v>
      </c>
      <c r="N34" s="19">
        <v>0</v>
      </c>
      <c r="O34" s="19">
        <v>10</v>
      </c>
      <c r="P34" s="19" t="s">
        <v>67</v>
      </c>
      <c r="Q34" s="19" t="s">
        <v>107</v>
      </c>
      <c r="R34" s="19">
        <v>-1</v>
      </c>
    </row>
    <row r="35" spans="1:18" x14ac:dyDescent="0.2">
      <c r="A35" s="16" t="s">
        <v>120</v>
      </c>
      <c r="B35" s="16">
        <v>1</v>
      </c>
      <c r="C35" s="32">
        <v>0</v>
      </c>
      <c r="D35" s="17">
        <v>120</v>
      </c>
      <c r="E35" s="17">
        <v>0</v>
      </c>
      <c r="F35" s="17">
        <v>0.1</v>
      </c>
      <c r="G35" s="17">
        <v>50</v>
      </c>
      <c r="H35" s="17">
        <v>1</v>
      </c>
      <c r="I35" s="17">
        <v>10</v>
      </c>
      <c r="J35" s="17" t="s">
        <v>105</v>
      </c>
      <c r="K35" s="17" t="s">
        <v>110</v>
      </c>
      <c r="L35" s="17">
        <v>1</v>
      </c>
      <c r="M35" s="18">
        <v>0.01</v>
      </c>
      <c r="N35" s="19">
        <v>0</v>
      </c>
      <c r="O35" s="19">
        <v>10</v>
      </c>
      <c r="P35" s="19" t="s">
        <v>67</v>
      </c>
      <c r="Q35" s="19" t="s">
        <v>107</v>
      </c>
      <c r="R35" s="19">
        <v>-1</v>
      </c>
    </row>
    <row r="36" spans="1:18" x14ac:dyDescent="0.2">
      <c r="A36" s="16" t="s">
        <v>121</v>
      </c>
      <c r="B36" s="16">
        <v>1</v>
      </c>
      <c r="C36" s="32">
        <v>0</v>
      </c>
      <c r="D36" s="17">
        <v>140</v>
      </c>
      <c r="E36" s="17">
        <v>0</v>
      </c>
      <c r="F36" s="17">
        <v>0.1</v>
      </c>
      <c r="G36" s="17">
        <v>70</v>
      </c>
      <c r="H36" s="17">
        <v>1</v>
      </c>
      <c r="I36" s="17">
        <v>10</v>
      </c>
      <c r="J36" s="17" t="s">
        <v>105</v>
      </c>
      <c r="K36" s="17" t="s">
        <v>110</v>
      </c>
      <c r="L36" s="17">
        <v>1</v>
      </c>
      <c r="M36" s="18">
        <v>0.01</v>
      </c>
      <c r="N36" s="19">
        <v>0</v>
      </c>
      <c r="O36" s="19">
        <v>10</v>
      </c>
      <c r="P36" s="19" t="s">
        <v>67</v>
      </c>
      <c r="Q36" s="19" t="s">
        <v>107</v>
      </c>
      <c r="R36" s="19">
        <v>-1</v>
      </c>
    </row>
    <row r="37" spans="1:18" x14ac:dyDescent="0.2">
      <c r="A37" s="16" t="s">
        <v>122</v>
      </c>
      <c r="B37" s="16">
        <v>1</v>
      </c>
      <c r="C37" s="32">
        <v>0</v>
      </c>
      <c r="D37" s="17">
        <v>160</v>
      </c>
      <c r="E37" s="17">
        <v>0</v>
      </c>
      <c r="F37" s="17">
        <v>0.1</v>
      </c>
      <c r="G37" s="17">
        <v>50</v>
      </c>
      <c r="H37" s="17">
        <v>1</v>
      </c>
      <c r="I37" s="17">
        <v>10</v>
      </c>
      <c r="J37" s="17" t="s">
        <v>105</v>
      </c>
      <c r="K37" s="17" t="s">
        <v>110</v>
      </c>
      <c r="L37" s="17">
        <v>1</v>
      </c>
      <c r="M37" s="18">
        <v>0.01</v>
      </c>
      <c r="N37" s="19">
        <v>0</v>
      </c>
      <c r="O37" s="19">
        <v>10</v>
      </c>
      <c r="P37" s="19" t="s">
        <v>67</v>
      </c>
      <c r="Q37" s="19" t="s">
        <v>107</v>
      </c>
      <c r="R37" s="19">
        <v>-1</v>
      </c>
    </row>
    <row r="38" spans="1:18" x14ac:dyDescent="0.2">
      <c r="A38" s="16" t="s">
        <v>123</v>
      </c>
      <c r="B38" s="16">
        <v>1</v>
      </c>
      <c r="C38" s="32">
        <v>0</v>
      </c>
      <c r="D38" s="17">
        <v>180</v>
      </c>
      <c r="E38" s="17">
        <v>0</v>
      </c>
      <c r="F38" s="17">
        <v>0.1</v>
      </c>
      <c r="G38" s="17">
        <v>70</v>
      </c>
      <c r="H38" s="17">
        <v>1</v>
      </c>
      <c r="I38" s="17">
        <v>10</v>
      </c>
      <c r="J38" s="17" t="s">
        <v>105</v>
      </c>
      <c r="K38" s="17" t="s">
        <v>110</v>
      </c>
      <c r="L38" s="17">
        <v>1</v>
      </c>
      <c r="M38" s="18">
        <v>0.01</v>
      </c>
      <c r="N38" s="19">
        <v>0</v>
      </c>
      <c r="O38" s="19">
        <v>10</v>
      </c>
      <c r="P38" s="19" t="s">
        <v>67</v>
      </c>
      <c r="Q38" s="19" t="s">
        <v>107</v>
      </c>
      <c r="R38" s="19">
        <v>-1</v>
      </c>
    </row>
    <row r="39" spans="1:18" x14ac:dyDescent="0.2">
      <c r="A39" s="16" t="s">
        <v>124</v>
      </c>
      <c r="B39" s="16">
        <v>1</v>
      </c>
      <c r="C39" s="32">
        <v>0</v>
      </c>
      <c r="D39" s="17">
        <v>200</v>
      </c>
      <c r="E39" s="17">
        <v>0</v>
      </c>
      <c r="F39" s="17">
        <v>0.1</v>
      </c>
      <c r="G39" s="17">
        <v>50</v>
      </c>
      <c r="H39" s="17">
        <v>1</v>
      </c>
      <c r="I39" s="17">
        <v>10</v>
      </c>
      <c r="J39" s="17" t="s">
        <v>105</v>
      </c>
      <c r="K39" s="17" t="s">
        <v>110</v>
      </c>
      <c r="L39" s="17">
        <v>1</v>
      </c>
      <c r="M39" s="18">
        <v>0.01</v>
      </c>
      <c r="N39" s="19">
        <v>0</v>
      </c>
      <c r="O39" s="19">
        <v>10</v>
      </c>
      <c r="P39" s="19" t="s">
        <v>67</v>
      </c>
      <c r="Q39" s="19" t="s">
        <v>107</v>
      </c>
      <c r="R39" s="19">
        <v>-1</v>
      </c>
    </row>
    <row r="40" spans="1:18" x14ac:dyDescent="0.2">
      <c r="A40" s="16" t="s">
        <v>139</v>
      </c>
      <c r="B40" s="16">
        <v>1</v>
      </c>
      <c r="C40" s="32">
        <v>0</v>
      </c>
      <c r="D40" s="17">
        <v>220</v>
      </c>
      <c r="E40" s="17">
        <v>0</v>
      </c>
      <c r="F40" s="17">
        <v>0.1</v>
      </c>
      <c r="G40" s="17">
        <v>50</v>
      </c>
      <c r="H40" s="17">
        <v>1</v>
      </c>
      <c r="I40" s="17">
        <v>10</v>
      </c>
      <c r="J40" s="17" t="s">
        <v>105</v>
      </c>
      <c r="K40" s="17" t="s">
        <v>110</v>
      </c>
      <c r="L40" s="17">
        <v>1</v>
      </c>
      <c r="M40" s="18">
        <v>0.01</v>
      </c>
      <c r="N40" s="19">
        <v>0</v>
      </c>
      <c r="O40" s="19">
        <v>10</v>
      </c>
      <c r="P40" s="19" t="s">
        <v>67</v>
      </c>
      <c r="Q40" s="19" t="s">
        <v>107</v>
      </c>
      <c r="R40" s="19">
        <v>-1</v>
      </c>
    </row>
    <row r="41" spans="1:18" x14ac:dyDescent="0.2">
      <c r="A41" s="16" t="s">
        <v>113</v>
      </c>
      <c r="B41" s="16">
        <v>1</v>
      </c>
      <c r="C41" s="32">
        <v>0</v>
      </c>
      <c r="D41" s="17">
        <v>20</v>
      </c>
      <c r="E41" s="17">
        <v>0</v>
      </c>
      <c r="F41" s="17">
        <v>0.1</v>
      </c>
      <c r="G41" s="17">
        <v>50</v>
      </c>
      <c r="H41" s="17">
        <v>1</v>
      </c>
      <c r="I41" s="17">
        <v>10</v>
      </c>
      <c r="J41" s="17" t="s">
        <v>105</v>
      </c>
      <c r="K41" s="17" t="s">
        <v>110</v>
      </c>
      <c r="L41" s="17">
        <v>1</v>
      </c>
      <c r="M41" s="18">
        <v>0.01</v>
      </c>
      <c r="N41" s="19">
        <v>0</v>
      </c>
      <c r="O41" s="19">
        <v>10</v>
      </c>
      <c r="P41" s="19" t="s">
        <v>67</v>
      </c>
      <c r="Q41" s="19" t="s">
        <v>107</v>
      </c>
      <c r="R41" s="19">
        <v>-1</v>
      </c>
    </row>
    <row r="42" spans="1:18" x14ac:dyDescent="0.2">
      <c r="A42" s="16" t="s">
        <v>117</v>
      </c>
      <c r="B42" s="16">
        <v>1</v>
      </c>
      <c r="C42" s="32">
        <v>0</v>
      </c>
      <c r="D42" s="17">
        <v>30</v>
      </c>
      <c r="E42" s="17">
        <v>0</v>
      </c>
      <c r="F42" s="17">
        <v>0.1</v>
      </c>
      <c r="G42" s="17">
        <v>50</v>
      </c>
      <c r="H42" s="17">
        <v>1</v>
      </c>
      <c r="I42" s="17">
        <v>10</v>
      </c>
      <c r="J42" s="17" t="s">
        <v>105</v>
      </c>
      <c r="K42" s="17" t="s">
        <v>110</v>
      </c>
      <c r="L42" s="17">
        <v>1</v>
      </c>
      <c r="M42" s="18">
        <v>0.01</v>
      </c>
      <c r="N42" s="19">
        <v>0</v>
      </c>
      <c r="O42" s="19">
        <v>10</v>
      </c>
      <c r="P42" s="19" t="s">
        <v>67</v>
      </c>
      <c r="Q42" s="19" t="s">
        <v>107</v>
      </c>
      <c r="R42" s="19">
        <v>-1</v>
      </c>
    </row>
    <row r="43" spans="1:18" x14ac:dyDescent="0.2">
      <c r="A43" s="16" t="s">
        <v>125</v>
      </c>
      <c r="B43" s="16">
        <v>1</v>
      </c>
      <c r="C43" s="32">
        <v>0</v>
      </c>
      <c r="D43" s="17">
        <v>40</v>
      </c>
      <c r="E43" s="17">
        <v>0</v>
      </c>
      <c r="F43" s="17">
        <v>0.1</v>
      </c>
      <c r="G43" s="17">
        <v>50</v>
      </c>
      <c r="H43" s="17">
        <v>1</v>
      </c>
      <c r="I43" s="17">
        <v>10</v>
      </c>
      <c r="J43" s="17" t="s">
        <v>105</v>
      </c>
      <c r="K43" s="17" t="s">
        <v>110</v>
      </c>
      <c r="L43" s="17">
        <v>1</v>
      </c>
      <c r="M43" s="18">
        <v>0.01</v>
      </c>
      <c r="N43" s="19">
        <v>0</v>
      </c>
      <c r="O43" s="19">
        <v>10</v>
      </c>
      <c r="P43" s="19" t="s">
        <v>67</v>
      </c>
      <c r="Q43" s="19" t="s">
        <v>107</v>
      </c>
      <c r="R43" s="19">
        <v>-1</v>
      </c>
    </row>
    <row r="44" spans="1:18" x14ac:dyDescent="0.2">
      <c r="A44" s="16" t="s">
        <v>126</v>
      </c>
      <c r="B44" s="16">
        <v>1</v>
      </c>
      <c r="C44" s="32">
        <v>0</v>
      </c>
      <c r="D44" s="17">
        <v>50</v>
      </c>
      <c r="E44" s="17">
        <v>0</v>
      </c>
      <c r="F44" s="17">
        <v>0.1</v>
      </c>
      <c r="G44" s="17">
        <v>50</v>
      </c>
      <c r="H44" s="17">
        <v>1</v>
      </c>
      <c r="I44" s="17">
        <v>10</v>
      </c>
      <c r="J44" s="17" t="s">
        <v>105</v>
      </c>
      <c r="K44" s="17" t="s">
        <v>110</v>
      </c>
      <c r="L44" s="17">
        <v>1</v>
      </c>
      <c r="M44" s="18">
        <v>0.01</v>
      </c>
      <c r="N44" s="19">
        <v>0</v>
      </c>
      <c r="O44" s="19">
        <v>10</v>
      </c>
      <c r="P44" s="19" t="s">
        <v>67</v>
      </c>
      <c r="Q44" s="19" t="s">
        <v>107</v>
      </c>
      <c r="R44" s="19">
        <v>-1</v>
      </c>
    </row>
    <row r="45" spans="1:18" x14ac:dyDescent="0.2">
      <c r="A45" s="16" t="s">
        <v>127</v>
      </c>
      <c r="B45" s="16">
        <v>1</v>
      </c>
      <c r="C45" s="32">
        <v>0</v>
      </c>
      <c r="D45" s="17">
        <v>60</v>
      </c>
      <c r="E45" s="17">
        <v>0</v>
      </c>
      <c r="F45" s="17">
        <v>0.1</v>
      </c>
      <c r="G45" s="17">
        <v>50</v>
      </c>
      <c r="H45" s="17">
        <v>1</v>
      </c>
      <c r="I45" s="17">
        <v>10</v>
      </c>
      <c r="J45" s="17" t="s">
        <v>105</v>
      </c>
      <c r="K45" s="17" t="s">
        <v>110</v>
      </c>
      <c r="L45" s="17">
        <v>1</v>
      </c>
      <c r="M45" s="18">
        <v>0.01</v>
      </c>
      <c r="N45" s="19">
        <v>0</v>
      </c>
      <c r="O45" s="19">
        <v>10</v>
      </c>
      <c r="P45" s="19" t="s">
        <v>67</v>
      </c>
      <c r="Q45" s="19" t="s">
        <v>107</v>
      </c>
      <c r="R45" s="19">
        <v>-1</v>
      </c>
    </row>
    <row r="46" spans="1:18" x14ac:dyDescent="0.2">
      <c r="A46" s="16" t="s">
        <v>128</v>
      </c>
      <c r="B46" s="16">
        <v>1</v>
      </c>
      <c r="C46" s="32">
        <v>0</v>
      </c>
      <c r="D46" s="17">
        <v>70</v>
      </c>
      <c r="E46" s="17">
        <v>0</v>
      </c>
      <c r="F46" s="17">
        <v>0.1</v>
      </c>
      <c r="G46" s="17">
        <v>50</v>
      </c>
      <c r="H46" s="17">
        <v>1</v>
      </c>
      <c r="I46" s="17">
        <v>10</v>
      </c>
      <c r="J46" s="17" t="s">
        <v>105</v>
      </c>
      <c r="K46" s="17" t="s">
        <v>110</v>
      </c>
      <c r="L46" s="17">
        <v>1</v>
      </c>
      <c r="M46" s="18">
        <v>0.01</v>
      </c>
      <c r="N46" s="19">
        <v>0</v>
      </c>
      <c r="O46" s="19">
        <v>10</v>
      </c>
      <c r="P46" s="19" t="s">
        <v>67</v>
      </c>
      <c r="Q46" s="19" t="s">
        <v>107</v>
      </c>
      <c r="R46" s="19">
        <v>-1</v>
      </c>
    </row>
    <row r="47" spans="1:18" x14ac:dyDescent="0.2">
      <c r="A47" s="16" t="s">
        <v>129</v>
      </c>
      <c r="B47" s="16">
        <v>1</v>
      </c>
      <c r="C47" s="32">
        <v>0</v>
      </c>
      <c r="D47" s="17">
        <v>80</v>
      </c>
      <c r="E47" s="17">
        <v>0</v>
      </c>
      <c r="F47" s="17">
        <v>0.1</v>
      </c>
      <c r="G47" s="17">
        <v>50</v>
      </c>
      <c r="H47" s="17">
        <v>1</v>
      </c>
      <c r="I47" s="17">
        <v>10</v>
      </c>
      <c r="J47" s="17" t="s">
        <v>105</v>
      </c>
      <c r="K47" s="17" t="s">
        <v>110</v>
      </c>
      <c r="L47" s="17">
        <v>1</v>
      </c>
      <c r="M47" s="18">
        <v>0.01</v>
      </c>
      <c r="N47" s="19">
        <v>0</v>
      </c>
      <c r="O47" s="19">
        <v>10</v>
      </c>
      <c r="P47" s="19" t="s">
        <v>67</v>
      </c>
      <c r="Q47" s="19" t="s">
        <v>107</v>
      </c>
      <c r="R47" s="19">
        <v>-1</v>
      </c>
    </row>
    <row r="48" spans="1:18" x14ac:dyDescent="0.2">
      <c r="A48" s="16" t="s">
        <v>130</v>
      </c>
      <c r="B48" s="16">
        <v>1</v>
      </c>
      <c r="C48" s="32">
        <v>0</v>
      </c>
      <c r="D48" s="17">
        <v>90</v>
      </c>
      <c r="E48" s="17">
        <v>0</v>
      </c>
      <c r="F48" s="17">
        <v>0.1</v>
      </c>
      <c r="G48" s="17">
        <v>50</v>
      </c>
      <c r="H48" s="17">
        <v>1</v>
      </c>
      <c r="I48" s="17">
        <v>10</v>
      </c>
      <c r="J48" s="17" t="s">
        <v>105</v>
      </c>
      <c r="K48" s="17" t="s">
        <v>110</v>
      </c>
      <c r="L48" s="17">
        <v>1</v>
      </c>
      <c r="M48" s="18">
        <v>0.01</v>
      </c>
      <c r="N48" s="19">
        <v>0</v>
      </c>
      <c r="O48" s="19">
        <v>10</v>
      </c>
      <c r="P48" s="19" t="s">
        <v>67</v>
      </c>
      <c r="Q48" s="19" t="s">
        <v>107</v>
      </c>
      <c r="R48" s="19">
        <v>-1</v>
      </c>
    </row>
    <row r="49" spans="1:18" x14ac:dyDescent="0.2">
      <c r="A49" s="16" t="s">
        <v>131</v>
      </c>
      <c r="B49" s="16">
        <v>1</v>
      </c>
      <c r="C49" s="32">
        <v>0</v>
      </c>
      <c r="D49" s="17">
        <v>100</v>
      </c>
      <c r="E49" s="17">
        <v>0</v>
      </c>
      <c r="F49" s="17">
        <v>0.1</v>
      </c>
      <c r="G49" s="17">
        <v>50</v>
      </c>
      <c r="H49" s="17">
        <v>1</v>
      </c>
      <c r="I49" s="17">
        <v>10</v>
      </c>
      <c r="J49" s="17" t="s">
        <v>105</v>
      </c>
      <c r="K49" s="17" t="s">
        <v>110</v>
      </c>
      <c r="L49" s="17">
        <v>1</v>
      </c>
      <c r="M49" s="18">
        <v>0.01</v>
      </c>
      <c r="N49" s="19">
        <v>0</v>
      </c>
      <c r="O49" s="19">
        <v>10</v>
      </c>
      <c r="P49" s="19" t="s">
        <v>67</v>
      </c>
      <c r="Q49" s="19" t="s">
        <v>107</v>
      </c>
      <c r="R49" s="19">
        <v>-1</v>
      </c>
    </row>
    <row r="50" spans="1:18" x14ac:dyDescent="0.2">
      <c r="A50" s="16" t="s">
        <v>140</v>
      </c>
      <c r="B50" s="16">
        <v>1</v>
      </c>
      <c r="C50" s="32">
        <v>0</v>
      </c>
      <c r="D50" s="17">
        <v>110</v>
      </c>
      <c r="E50" s="17">
        <v>0</v>
      </c>
      <c r="F50" s="17">
        <v>0.1</v>
      </c>
      <c r="G50" s="17">
        <v>50</v>
      </c>
      <c r="H50" s="17">
        <v>1</v>
      </c>
      <c r="I50" s="17">
        <v>10</v>
      </c>
      <c r="J50" s="17" t="s">
        <v>105</v>
      </c>
      <c r="K50" s="17" t="s">
        <v>110</v>
      </c>
      <c r="L50" s="17">
        <v>1</v>
      </c>
      <c r="M50" s="18">
        <v>0.01</v>
      </c>
      <c r="N50" s="19">
        <v>0</v>
      </c>
      <c r="O50" s="19">
        <v>10</v>
      </c>
      <c r="P50" s="19" t="s">
        <v>67</v>
      </c>
      <c r="Q50" s="19" t="s">
        <v>107</v>
      </c>
      <c r="R50" s="19">
        <v>-1</v>
      </c>
    </row>
    <row r="51" spans="1:18" x14ac:dyDescent="0.2">
      <c r="A51" s="16" t="s">
        <v>114</v>
      </c>
      <c r="B51" s="16">
        <v>1</v>
      </c>
      <c r="C51" s="32">
        <v>0</v>
      </c>
      <c r="D51" s="17">
        <v>2</v>
      </c>
      <c r="E51" s="17">
        <v>0</v>
      </c>
      <c r="F51" s="17">
        <v>0.1</v>
      </c>
      <c r="G51" s="17">
        <v>5</v>
      </c>
      <c r="H51" s="17">
        <v>1</v>
      </c>
      <c r="I51" s="17">
        <v>10</v>
      </c>
      <c r="J51" s="17" t="s">
        <v>105</v>
      </c>
      <c r="K51" s="17" t="s">
        <v>110</v>
      </c>
      <c r="L51" s="17">
        <v>1</v>
      </c>
      <c r="M51" s="18">
        <v>0.01</v>
      </c>
      <c r="N51" s="19">
        <v>0</v>
      </c>
      <c r="O51" s="19">
        <v>10</v>
      </c>
      <c r="P51" s="19" t="s">
        <v>67</v>
      </c>
      <c r="Q51" s="19" t="s">
        <v>107</v>
      </c>
      <c r="R51" s="19">
        <v>-1</v>
      </c>
    </row>
    <row r="52" spans="1:18" x14ac:dyDescent="0.2">
      <c r="A52" s="16" t="s">
        <v>115</v>
      </c>
      <c r="B52" s="16">
        <v>1</v>
      </c>
      <c r="C52" s="32">
        <v>0</v>
      </c>
      <c r="D52" s="17">
        <v>3</v>
      </c>
      <c r="E52" s="17">
        <v>0</v>
      </c>
      <c r="F52" s="17">
        <v>0.1</v>
      </c>
      <c r="G52" s="17">
        <v>5</v>
      </c>
      <c r="H52" s="17">
        <v>1</v>
      </c>
      <c r="I52" s="17">
        <v>10</v>
      </c>
      <c r="J52" s="17" t="s">
        <v>105</v>
      </c>
      <c r="K52" s="17" t="s">
        <v>110</v>
      </c>
      <c r="L52" s="17">
        <v>1</v>
      </c>
      <c r="M52" s="18">
        <v>0.01</v>
      </c>
      <c r="N52" s="19">
        <v>0</v>
      </c>
      <c r="O52" s="19">
        <v>10</v>
      </c>
      <c r="P52" s="19" t="s">
        <v>67</v>
      </c>
      <c r="Q52" s="19" t="s">
        <v>107</v>
      </c>
      <c r="R52" s="19">
        <v>-1</v>
      </c>
    </row>
    <row r="53" spans="1:18" x14ac:dyDescent="0.2">
      <c r="A53" s="16" t="s">
        <v>132</v>
      </c>
      <c r="B53" s="16">
        <v>1</v>
      </c>
      <c r="C53" s="32">
        <v>0</v>
      </c>
      <c r="D53" s="17">
        <v>4</v>
      </c>
      <c r="E53" s="17">
        <v>0</v>
      </c>
      <c r="F53" s="17">
        <v>0.1</v>
      </c>
      <c r="G53" s="17">
        <v>5</v>
      </c>
      <c r="H53" s="17">
        <v>1</v>
      </c>
      <c r="I53" s="17">
        <v>10</v>
      </c>
      <c r="J53" s="17" t="s">
        <v>105</v>
      </c>
      <c r="K53" s="17" t="s">
        <v>110</v>
      </c>
      <c r="L53" s="17">
        <v>1</v>
      </c>
      <c r="M53" s="18">
        <v>0.01</v>
      </c>
      <c r="N53" s="19">
        <v>0</v>
      </c>
      <c r="O53" s="19">
        <v>10</v>
      </c>
      <c r="P53" s="19" t="s">
        <v>67</v>
      </c>
      <c r="Q53" s="19" t="s">
        <v>107</v>
      </c>
      <c r="R53" s="19">
        <v>-1</v>
      </c>
    </row>
    <row r="54" spans="1:18" x14ac:dyDescent="0.2">
      <c r="A54" s="16" t="s">
        <v>133</v>
      </c>
      <c r="B54" s="16">
        <v>1</v>
      </c>
      <c r="C54" s="32">
        <v>0</v>
      </c>
      <c r="D54" s="17">
        <v>5</v>
      </c>
      <c r="E54" s="17">
        <v>0</v>
      </c>
      <c r="F54" s="17">
        <v>0.1</v>
      </c>
      <c r="G54" s="17">
        <v>5</v>
      </c>
      <c r="H54" s="17">
        <v>1</v>
      </c>
      <c r="I54" s="17">
        <v>10</v>
      </c>
      <c r="J54" s="17" t="s">
        <v>105</v>
      </c>
      <c r="K54" s="17" t="s">
        <v>110</v>
      </c>
      <c r="L54" s="17">
        <v>1</v>
      </c>
      <c r="M54" s="18">
        <v>0.01</v>
      </c>
      <c r="N54" s="19">
        <v>0</v>
      </c>
      <c r="O54" s="19">
        <v>10</v>
      </c>
      <c r="P54" s="19" t="s">
        <v>67</v>
      </c>
      <c r="Q54" s="19" t="s">
        <v>107</v>
      </c>
      <c r="R54" s="19">
        <v>-1</v>
      </c>
    </row>
    <row r="55" spans="1:18" x14ac:dyDescent="0.2">
      <c r="A55" s="16" t="s">
        <v>134</v>
      </c>
      <c r="B55" s="16">
        <v>1</v>
      </c>
      <c r="C55" s="32">
        <v>0</v>
      </c>
      <c r="D55" s="17">
        <v>6</v>
      </c>
      <c r="E55" s="17">
        <v>0</v>
      </c>
      <c r="F55" s="17">
        <v>0.1</v>
      </c>
      <c r="G55" s="17">
        <v>5</v>
      </c>
      <c r="H55" s="17">
        <v>1</v>
      </c>
      <c r="I55" s="17">
        <v>10</v>
      </c>
      <c r="J55" s="17" t="s">
        <v>105</v>
      </c>
      <c r="K55" s="17" t="s">
        <v>110</v>
      </c>
      <c r="L55" s="17">
        <v>1</v>
      </c>
      <c r="M55" s="18">
        <v>0.01</v>
      </c>
      <c r="N55" s="19">
        <v>0</v>
      </c>
      <c r="O55" s="19">
        <v>10</v>
      </c>
      <c r="P55" s="19" t="s">
        <v>67</v>
      </c>
      <c r="Q55" s="19" t="s">
        <v>107</v>
      </c>
      <c r="R55" s="19">
        <v>-1</v>
      </c>
    </row>
    <row r="56" spans="1:18" x14ac:dyDescent="0.2">
      <c r="A56" s="16" t="s">
        <v>135</v>
      </c>
      <c r="B56" s="16">
        <v>1</v>
      </c>
      <c r="C56" s="32">
        <v>0</v>
      </c>
      <c r="D56" s="17">
        <v>7</v>
      </c>
      <c r="E56" s="17">
        <v>0</v>
      </c>
      <c r="F56" s="17">
        <v>0.1</v>
      </c>
      <c r="G56" s="17">
        <v>5</v>
      </c>
      <c r="H56" s="17">
        <v>1</v>
      </c>
      <c r="I56" s="17">
        <v>10</v>
      </c>
      <c r="J56" s="17" t="s">
        <v>105</v>
      </c>
      <c r="K56" s="17" t="s">
        <v>110</v>
      </c>
      <c r="L56" s="17">
        <v>1</v>
      </c>
      <c r="M56" s="18">
        <v>0.01</v>
      </c>
      <c r="N56" s="19">
        <v>0</v>
      </c>
      <c r="O56" s="19">
        <v>10</v>
      </c>
      <c r="P56" s="19" t="s">
        <v>67</v>
      </c>
      <c r="Q56" s="19" t="s">
        <v>107</v>
      </c>
      <c r="R56" s="19">
        <v>-1</v>
      </c>
    </row>
    <row r="57" spans="1:18" x14ac:dyDescent="0.2">
      <c r="A57" s="16" t="s">
        <v>136</v>
      </c>
      <c r="B57" s="16">
        <v>1</v>
      </c>
      <c r="C57" s="32">
        <v>0</v>
      </c>
      <c r="D57" s="17">
        <v>8</v>
      </c>
      <c r="E57" s="17">
        <v>0</v>
      </c>
      <c r="F57" s="17">
        <v>0.1</v>
      </c>
      <c r="G57" s="17">
        <v>5</v>
      </c>
      <c r="H57" s="17">
        <v>1</v>
      </c>
      <c r="I57" s="17">
        <v>10</v>
      </c>
      <c r="J57" s="17" t="s">
        <v>105</v>
      </c>
      <c r="K57" s="17" t="s">
        <v>110</v>
      </c>
      <c r="L57" s="17">
        <v>1</v>
      </c>
      <c r="M57" s="18">
        <v>0.01</v>
      </c>
      <c r="N57" s="19">
        <v>0</v>
      </c>
      <c r="O57" s="19">
        <v>10</v>
      </c>
      <c r="P57" s="19" t="s">
        <v>67</v>
      </c>
      <c r="Q57" s="19" t="s">
        <v>107</v>
      </c>
      <c r="R57" s="19">
        <v>-1</v>
      </c>
    </row>
    <row r="58" spans="1:18" x14ac:dyDescent="0.2">
      <c r="A58" s="16" t="s">
        <v>137</v>
      </c>
      <c r="B58" s="16">
        <v>1</v>
      </c>
      <c r="C58" s="32">
        <v>0</v>
      </c>
      <c r="D58" s="17">
        <v>9</v>
      </c>
      <c r="E58" s="17">
        <v>0</v>
      </c>
      <c r="F58" s="17">
        <v>0.1</v>
      </c>
      <c r="G58" s="17">
        <v>5</v>
      </c>
      <c r="H58" s="17">
        <v>1</v>
      </c>
      <c r="I58" s="17">
        <v>10</v>
      </c>
      <c r="J58" s="17" t="s">
        <v>105</v>
      </c>
      <c r="K58" s="17" t="s">
        <v>110</v>
      </c>
      <c r="L58" s="17">
        <v>1</v>
      </c>
      <c r="M58" s="18">
        <v>0.01</v>
      </c>
      <c r="N58" s="19">
        <v>0</v>
      </c>
      <c r="O58" s="19">
        <v>10</v>
      </c>
      <c r="P58" s="19" t="s">
        <v>67</v>
      </c>
      <c r="Q58" s="19" t="s">
        <v>107</v>
      </c>
      <c r="R58" s="19">
        <v>-1</v>
      </c>
    </row>
    <row r="59" spans="1:18" x14ac:dyDescent="0.2">
      <c r="A59" s="16" t="s">
        <v>138</v>
      </c>
      <c r="B59" s="16">
        <v>1</v>
      </c>
      <c r="C59" s="32">
        <v>0</v>
      </c>
      <c r="D59" s="17">
        <v>10</v>
      </c>
      <c r="E59" s="17">
        <v>0</v>
      </c>
      <c r="F59" s="17">
        <v>0.1</v>
      </c>
      <c r="G59" s="17">
        <v>5</v>
      </c>
      <c r="H59" s="17">
        <v>1</v>
      </c>
      <c r="I59" s="17">
        <v>10</v>
      </c>
      <c r="J59" s="17" t="s">
        <v>105</v>
      </c>
      <c r="K59" s="17" t="s">
        <v>110</v>
      </c>
      <c r="L59" s="17">
        <v>1</v>
      </c>
      <c r="M59" s="18">
        <v>0.01</v>
      </c>
      <c r="N59" s="19">
        <v>0</v>
      </c>
      <c r="O59" s="19">
        <v>10</v>
      </c>
      <c r="P59" s="19" t="s">
        <v>67</v>
      </c>
      <c r="Q59" s="19" t="s">
        <v>107</v>
      </c>
      <c r="R59" s="19">
        <v>-1</v>
      </c>
    </row>
    <row r="60" spans="1:18" x14ac:dyDescent="0.2">
      <c r="A60" s="16" t="s">
        <v>141</v>
      </c>
      <c r="B60" s="16">
        <v>1</v>
      </c>
      <c r="C60" s="32">
        <v>0</v>
      </c>
      <c r="D60" s="17">
        <v>11</v>
      </c>
      <c r="E60" s="17">
        <v>0</v>
      </c>
      <c r="F60" s="17">
        <v>0.1</v>
      </c>
      <c r="G60" s="17">
        <v>5</v>
      </c>
      <c r="H60" s="17">
        <v>1</v>
      </c>
      <c r="I60" s="17">
        <v>10</v>
      </c>
      <c r="J60" s="17" t="s">
        <v>105</v>
      </c>
      <c r="K60" s="17" t="s">
        <v>110</v>
      </c>
      <c r="L60" s="17">
        <v>1</v>
      </c>
      <c r="M60" s="18">
        <v>0.01</v>
      </c>
      <c r="N60" s="19">
        <v>0</v>
      </c>
      <c r="O60" s="19">
        <v>10</v>
      </c>
      <c r="P60" s="19" t="s">
        <v>67</v>
      </c>
      <c r="Q60" s="19" t="s">
        <v>107</v>
      </c>
      <c r="R60" s="19">
        <v>-1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topLeftCell="A16" zoomScale="90" zoomScaleNormal="90" workbookViewId="0">
      <selection activeCell="A55" sqref="A55"/>
    </sheetView>
  </sheetViews>
  <sheetFormatPr defaultColWidth="9.140625" defaultRowHeight="12.75" x14ac:dyDescent="0.2"/>
  <cols>
    <col min="1" max="1" width="28.28515625" style="3" customWidth="1"/>
    <col min="2" max="3" width="17.7109375" style="33" customWidth="1"/>
    <col min="4" max="5" width="17.5703125" style="3" customWidth="1"/>
    <col min="6" max="6" width="9.42578125" style="3" customWidth="1"/>
    <col min="7" max="17" width="11.140625" style="3" customWidth="1"/>
    <col min="18" max="18" width="27.42578125" style="3" customWidth="1"/>
    <col min="19" max="20" width="10.5703125" style="3" customWidth="1"/>
    <col min="21" max="21" width="15.28515625" style="3" customWidth="1"/>
    <col min="22" max="22" width="11.7109375" style="3" customWidth="1"/>
    <col min="23" max="23" width="13.140625" style="3" customWidth="1"/>
    <col min="24" max="25" width="16.42578125" style="3" customWidth="1"/>
    <col min="26" max="26" width="12" style="3" customWidth="1"/>
    <col min="27" max="27" width="16.28515625" style="3" customWidth="1"/>
    <col min="28" max="28" width="10.5703125" style="3" customWidth="1"/>
    <col min="29" max="29" width="9.7109375" style="3" customWidth="1"/>
    <col min="30" max="36" width="9.140625" style="3"/>
    <col min="37" max="37" width="12.140625" style="3" customWidth="1"/>
    <col min="38" max="38" width="12.42578125" style="3" customWidth="1"/>
    <col min="39" max="39" width="13.28515625" style="3" customWidth="1"/>
    <col min="40" max="16384" width="9.140625" style="3"/>
  </cols>
  <sheetData>
    <row r="1" spans="1:6" x14ac:dyDescent="0.2">
      <c r="A1" s="1" t="s">
        <v>0</v>
      </c>
      <c r="B1" s="28" t="s">
        <v>1</v>
      </c>
      <c r="C1" s="28"/>
      <c r="D1" s="2"/>
      <c r="E1" s="2"/>
    </row>
    <row r="2" spans="1:6" x14ac:dyDescent="0.2">
      <c r="A2" s="1" t="s">
        <v>2</v>
      </c>
      <c r="B2" s="29" t="s">
        <v>3</v>
      </c>
      <c r="C2" s="29"/>
      <c r="D2" s="4"/>
      <c r="E2" s="4"/>
      <c r="F2" s="4"/>
    </row>
    <row r="3" spans="1:6" x14ac:dyDescent="0.2">
      <c r="A3" s="1" t="s">
        <v>4</v>
      </c>
      <c r="B3" s="29" t="s">
        <v>5</v>
      </c>
      <c r="C3" s="29"/>
      <c r="D3" s="4"/>
      <c r="E3" s="4"/>
      <c r="F3" s="4"/>
    </row>
    <row r="4" spans="1:6" x14ac:dyDescent="0.2">
      <c r="A4" s="1" t="s">
        <v>6</v>
      </c>
      <c r="B4" s="29" t="s">
        <v>7</v>
      </c>
      <c r="C4" s="29"/>
      <c r="D4" s="4"/>
      <c r="E4" s="4"/>
      <c r="F4" s="4"/>
    </row>
    <row r="5" spans="1:6" x14ac:dyDescent="0.2">
      <c r="A5" s="1" t="s">
        <v>8</v>
      </c>
      <c r="B5" s="30" t="s">
        <v>9</v>
      </c>
      <c r="C5" s="30"/>
      <c r="D5" s="4"/>
      <c r="E5" s="4"/>
      <c r="F5" s="4"/>
    </row>
    <row r="6" spans="1:6" x14ac:dyDescent="0.2">
      <c r="A6" s="1" t="s">
        <v>10</v>
      </c>
      <c r="B6" s="29" t="s">
        <v>11</v>
      </c>
      <c r="C6" s="29"/>
      <c r="D6" s="4"/>
      <c r="E6" s="4"/>
      <c r="F6" s="4"/>
    </row>
    <row r="7" spans="1:6" x14ac:dyDescent="0.2">
      <c r="A7" s="6" t="s">
        <v>12</v>
      </c>
      <c r="B7" s="31" t="s">
        <v>13</v>
      </c>
      <c r="C7" s="31"/>
      <c r="D7" s="7"/>
      <c r="E7" s="7"/>
      <c r="F7" s="4"/>
    </row>
    <row r="8" spans="1:6" x14ac:dyDescent="0.2">
      <c r="A8" s="1" t="s">
        <v>14</v>
      </c>
      <c r="B8" s="30" t="s">
        <v>15</v>
      </c>
      <c r="C8" s="30"/>
      <c r="D8" s="5"/>
      <c r="E8" s="5"/>
      <c r="F8" s="4"/>
    </row>
    <row r="9" spans="1:6" x14ac:dyDescent="0.2">
      <c r="A9" s="1" t="s">
        <v>16</v>
      </c>
      <c r="B9" s="30" t="s">
        <v>17</v>
      </c>
      <c r="C9" s="30"/>
      <c r="D9" s="5"/>
      <c r="E9" s="5"/>
      <c r="F9" s="4"/>
    </row>
    <row r="10" spans="1:6" x14ac:dyDescent="0.2">
      <c r="A10" s="1" t="s">
        <v>18</v>
      </c>
      <c r="B10" s="30" t="s">
        <v>19</v>
      </c>
      <c r="C10" s="30"/>
      <c r="D10" s="5"/>
      <c r="E10" s="5"/>
      <c r="F10" s="4"/>
    </row>
    <row r="11" spans="1:6" x14ac:dyDescent="0.2">
      <c r="A11" s="1" t="s">
        <v>20</v>
      </c>
      <c r="B11" s="29" t="s">
        <v>21</v>
      </c>
      <c r="C11" s="29"/>
      <c r="D11" s="4"/>
      <c r="E11" s="4"/>
      <c r="F11" s="4"/>
    </row>
    <row r="12" spans="1:6" x14ac:dyDescent="0.2">
      <c r="A12" s="1" t="s">
        <v>22</v>
      </c>
      <c r="B12" s="29" t="s">
        <v>23</v>
      </c>
      <c r="C12" s="29"/>
      <c r="D12" s="4"/>
      <c r="E12" s="4"/>
      <c r="F12" s="4"/>
    </row>
    <row r="13" spans="1:6" x14ac:dyDescent="0.2">
      <c r="A13" s="6" t="s">
        <v>24</v>
      </c>
      <c r="B13" s="29" t="s">
        <v>25</v>
      </c>
      <c r="C13" s="29"/>
      <c r="D13" s="4"/>
      <c r="E13" s="4"/>
    </row>
    <row r="14" spans="1:6" x14ac:dyDescent="0.2">
      <c r="A14" s="1" t="s">
        <v>26</v>
      </c>
      <c r="B14" s="29" t="s">
        <v>27</v>
      </c>
      <c r="C14" s="29"/>
      <c r="D14" s="4"/>
      <c r="E14" s="4"/>
    </row>
    <row r="15" spans="1:6" x14ac:dyDescent="0.2">
      <c r="A15" s="6" t="s">
        <v>28</v>
      </c>
      <c r="B15" s="30" t="s">
        <v>29</v>
      </c>
      <c r="C15" s="30"/>
      <c r="D15" s="5"/>
      <c r="E15" s="5"/>
    </row>
    <row r="16" spans="1:6" x14ac:dyDescent="0.2">
      <c r="A16" s="6" t="s">
        <v>30</v>
      </c>
      <c r="B16" s="30" t="s">
        <v>31</v>
      </c>
      <c r="C16" s="30"/>
      <c r="D16" s="5"/>
      <c r="E16" s="5"/>
    </row>
    <row r="17" spans="1:41" x14ac:dyDescent="0.2">
      <c r="A17" s="6" t="s">
        <v>32</v>
      </c>
      <c r="B17" s="30" t="s">
        <v>33</v>
      </c>
      <c r="C17" s="30"/>
      <c r="D17" s="5"/>
      <c r="E17" s="5"/>
    </row>
    <row r="18" spans="1:41" customFormat="1" x14ac:dyDescent="0.2">
      <c r="A18" s="6" t="s">
        <v>34</v>
      </c>
      <c r="B18" s="30" t="s">
        <v>35</v>
      </c>
      <c r="C18" s="30"/>
      <c r="D18" s="5"/>
      <c r="E18" s="5"/>
      <c r="F18" s="5"/>
    </row>
    <row r="19" spans="1:41" customFormat="1" x14ac:dyDescent="0.2">
      <c r="A19" s="6" t="s">
        <v>36</v>
      </c>
      <c r="B19" s="30" t="s">
        <v>37</v>
      </c>
      <c r="C19" s="30"/>
      <c r="D19" s="5"/>
      <c r="E19" s="5"/>
      <c r="F19" s="5"/>
    </row>
    <row r="20" spans="1:41" customFormat="1" x14ac:dyDescent="0.2">
      <c r="A20" s="6" t="s">
        <v>38</v>
      </c>
      <c r="B20" s="30" t="s">
        <v>39</v>
      </c>
      <c r="C20" s="30"/>
      <c r="D20" s="5"/>
      <c r="E20" s="5"/>
      <c r="F20" s="5"/>
    </row>
    <row r="21" spans="1:41" customFormat="1" x14ac:dyDescent="0.2">
      <c r="A21" s="6" t="s">
        <v>40</v>
      </c>
      <c r="B21" s="29" t="s">
        <v>41</v>
      </c>
      <c r="C21" s="29"/>
      <c r="D21" s="4"/>
      <c r="E21" s="4"/>
      <c r="F21" s="4"/>
    </row>
    <row r="22" spans="1:41" customFormat="1" x14ac:dyDescent="0.2">
      <c r="A22" s="6" t="s">
        <v>42</v>
      </c>
      <c r="B22" s="30" t="s">
        <v>39</v>
      </c>
      <c r="C22" s="30"/>
      <c r="D22" s="5"/>
      <c r="E22" s="5"/>
      <c r="F22" s="5"/>
    </row>
    <row r="23" spans="1:41" customFormat="1" x14ac:dyDescent="0.2">
      <c r="A23" s="6" t="s">
        <v>43</v>
      </c>
      <c r="B23" s="30" t="s">
        <v>39</v>
      </c>
      <c r="C23" s="30"/>
      <c r="D23" s="5"/>
      <c r="E23" s="5"/>
      <c r="F23" s="5"/>
    </row>
    <row r="24" spans="1:41" customFormat="1" x14ac:dyDescent="0.2">
      <c r="A24" s="6" t="s">
        <v>44</v>
      </c>
      <c r="B24" s="29" t="s">
        <v>45</v>
      </c>
      <c r="C24" s="29"/>
      <c r="D24" s="4"/>
      <c r="E24" s="4"/>
      <c r="F24" s="4"/>
    </row>
    <row r="25" spans="1:41" customFormat="1" x14ac:dyDescent="0.2">
      <c r="A25" s="6" t="s">
        <v>46</v>
      </c>
      <c r="B25" s="29" t="s">
        <v>47</v>
      </c>
      <c r="C25" s="29"/>
      <c r="D25" s="4"/>
      <c r="E25" s="4"/>
      <c r="AH25" s="8"/>
      <c r="AI25" s="9"/>
      <c r="AJ25" s="9"/>
      <c r="AK25" s="9"/>
      <c r="AL25" s="9"/>
      <c r="AM25" s="9"/>
      <c r="AN25" s="9"/>
    </row>
    <row r="26" spans="1:41" customFormat="1" x14ac:dyDescent="0.2">
      <c r="A26" s="6" t="s">
        <v>48</v>
      </c>
      <c r="B26" s="31" t="s">
        <v>49</v>
      </c>
      <c r="C26" s="31"/>
      <c r="D26" s="7"/>
      <c r="E26" s="7"/>
      <c r="AH26" s="8"/>
      <c r="AI26" s="9"/>
      <c r="AJ26" s="9"/>
      <c r="AK26" s="9"/>
      <c r="AL26" s="9"/>
      <c r="AM26" s="9"/>
      <c r="AN26" s="9"/>
    </row>
    <row r="27" spans="1:41" customFormat="1" x14ac:dyDescent="0.2">
      <c r="A27" s="6" t="s">
        <v>50</v>
      </c>
      <c r="B27" s="30" t="s">
        <v>51</v>
      </c>
      <c r="C27" s="30"/>
      <c r="D27" s="5"/>
      <c r="E27" s="5"/>
      <c r="AH27" s="8"/>
      <c r="AI27" s="9"/>
      <c r="AJ27" s="9"/>
      <c r="AK27" s="9"/>
      <c r="AL27" s="9"/>
      <c r="AM27" s="9"/>
      <c r="AN27" s="9"/>
    </row>
    <row r="28" spans="1:41" customFormat="1" x14ac:dyDescent="0.2">
      <c r="A28" s="6" t="s">
        <v>52</v>
      </c>
      <c r="B28" s="30" t="s">
        <v>53</v>
      </c>
      <c r="C28" s="30"/>
      <c r="D28" s="5"/>
      <c r="E28" s="5"/>
      <c r="AH28" s="8"/>
      <c r="AI28" s="9"/>
      <c r="AJ28" s="9"/>
      <c r="AK28" s="9"/>
      <c r="AL28" s="9"/>
      <c r="AM28" s="9"/>
      <c r="AN28" s="9"/>
    </row>
    <row r="29" spans="1:41" customFormat="1" x14ac:dyDescent="0.2">
      <c r="A29" s="10"/>
      <c r="B29" s="10"/>
      <c r="C29" s="10"/>
      <c r="D29" s="2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AI29" s="8"/>
      <c r="AJ29" s="9"/>
      <c r="AK29" s="9"/>
      <c r="AL29" s="9"/>
      <c r="AM29" s="9"/>
      <c r="AN29" s="9"/>
      <c r="AO29" s="9"/>
    </row>
    <row r="30" spans="1:41" customFormat="1" x14ac:dyDescent="0.2">
      <c r="A30" s="10"/>
      <c r="B30" s="10"/>
      <c r="C30" s="10"/>
      <c r="D30" s="2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AI30" s="8"/>
      <c r="AJ30" s="9"/>
      <c r="AK30" s="9"/>
      <c r="AL30" s="9"/>
      <c r="AM30" s="9"/>
      <c r="AN30" s="9"/>
      <c r="AO30" s="9"/>
    </row>
    <row r="31" spans="1:41" ht="38.25" x14ac:dyDescent="0.2">
      <c r="A31" s="12" t="s">
        <v>58</v>
      </c>
      <c r="B31" s="13" t="s">
        <v>165</v>
      </c>
      <c r="C31" s="13" t="s">
        <v>166</v>
      </c>
      <c r="D31" s="13" t="s">
        <v>167</v>
      </c>
      <c r="E31" s="12" t="s">
        <v>109</v>
      </c>
      <c r="F31" s="12" t="s">
        <v>142</v>
      </c>
      <c r="G31" s="34" t="s">
        <v>100</v>
      </c>
      <c r="H31" s="13" t="s">
        <v>99</v>
      </c>
      <c r="I31" s="13" t="s">
        <v>101</v>
      </c>
      <c r="J31" s="13" t="s">
        <v>102</v>
      </c>
      <c r="K31" s="13" t="s">
        <v>143</v>
      </c>
      <c r="L31" s="13" t="s">
        <v>144</v>
      </c>
      <c r="M31" s="13" t="s">
        <v>145</v>
      </c>
      <c r="N31" s="13" t="s">
        <v>146</v>
      </c>
      <c r="O31" s="13" t="s">
        <v>147</v>
      </c>
      <c r="P31" s="13" t="s">
        <v>148</v>
      </c>
      <c r="Q31" s="13" t="s">
        <v>149</v>
      </c>
      <c r="R31" s="13" t="s">
        <v>150</v>
      </c>
      <c r="S31" s="13" t="s">
        <v>151</v>
      </c>
      <c r="T31" s="13" t="s">
        <v>152</v>
      </c>
      <c r="U31" s="13" t="s">
        <v>153</v>
      </c>
      <c r="V31" s="13" t="s">
        <v>103</v>
      </c>
      <c r="W31" s="13" t="s">
        <v>64</v>
      </c>
      <c r="X31" s="13" t="s">
        <v>104</v>
      </c>
      <c r="Y31" s="13" t="s">
        <v>116</v>
      </c>
      <c r="Z31" s="13" t="s">
        <v>48</v>
      </c>
      <c r="AA31" s="13" t="s">
        <v>50</v>
      </c>
      <c r="AB31" s="13" t="s">
        <v>154</v>
      </c>
      <c r="AC31" s="13" t="s">
        <v>111</v>
      </c>
      <c r="AD31" s="13" t="s">
        <v>4</v>
      </c>
      <c r="AE31" s="13" t="s">
        <v>6</v>
      </c>
      <c r="AF31" s="13" t="s">
        <v>106</v>
      </c>
      <c r="AG31" s="13" t="s">
        <v>108</v>
      </c>
    </row>
    <row r="32" spans="1:41" x14ac:dyDescent="0.2">
      <c r="A32" s="16" t="s">
        <v>161</v>
      </c>
      <c r="B32" s="16">
        <v>0</v>
      </c>
      <c r="C32" s="16">
        <v>0</v>
      </c>
      <c r="D32" s="16">
        <v>0</v>
      </c>
      <c r="E32" s="16">
        <v>1</v>
      </c>
      <c r="F32" s="16" t="s">
        <v>155</v>
      </c>
      <c r="G32" s="32">
        <v>-4.4000000000000004</v>
      </c>
      <c r="H32" s="17">
        <v>1</v>
      </c>
      <c r="I32" s="17">
        <v>1</v>
      </c>
      <c r="J32" s="17">
        <v>0.1</v>
      </c>
      <c r="K32" s="17">
        <v>1</v>
      </c>
      <c r="L32" s="17">
        <v>1</v>
      </c>
      <c r="M32" s="35">
        <v>13.2</v>
      </c>
      <c r="N32" s="17" t="s">
        <v>156</v>
      </c>
      <c r="O32" s="17" t="s">
        <v>157</v>
      </c>
      <c r="P32" s="17">
        <v>0</v>
      </c>
      <c r="Q32" s="17">
        <v>1</v>
      </c>
      <c r="R32" s="17">
        <v>0</v>
      </c>
      <c r="S32" s="17">
        <v>0</v>
      </c>
      <c r="T32" s="17">
        <v>0.1</v>
      </c>
      <c r="U32" s="17" t="s">
        <v>158</v>
      </c>
      <c r="V32" s="17">
        <v>0</v>
      </c>
      <c r="W32" s="17">
        <v>30</v>
      </c>
      <c r="X32" s="17" t="s">
        <v>105</v>
      </c>
      <c r="Y32" s="17" t="s">
        <v>110</v>
      </c>
      <c r="Z32" s="17">
        <v>1</v>
      </c>
      <c r="AA32" s="18">
        <v>1E-3</v>
      </c>
      <c r="AB32" s="18" t="s">
        <v>159</v>
      </c>
      <c r="AC32" s="19">
        <v>0</v>
      </c>
      <c r="AD32" s="19">
        <v>10</v>
      </c>
      <c r="AE32" s="19" t="s">
        <v>67</v>
      </c>
      <c r="AF32" s="19" t="s">
        <v>107</v>
      </c>
      <c r="AG32" s="19">
        <v>-1</v>
      </c>
    </row>
    <row r="33" spans="1:33" x14ac:dyDescent="0.2">
      <c r="A33" s="16" t="s">
        <v>162</v>
      </c>
      <c r="B33" s="16">
        <v>0</v>
      </c>
      <c r="C33" s="16">
        <v>0</v>
      </c>
      <c r="D33" s="16">
        <v>0</v>
      </c>
      <c r="E33" s="16">
        <v>1</v>
      </c>
      <c r="F33" s="16" t="s">
        <v>155</v>
      </c>
      <c r="G33" s="32">
        <v>4.4000000000000004</v>
      </c>
      <c r="H33" s="17">
        <v>1</v>
      </c>
      <c r="I33" s="17">
        <v>1</v>
      </c>
      <c r="J33" s="17">
        <v>0.1</v>
      </c>
      <c r="K33" s="17">
        <v>1</v>
      </c>
      <c r="L33" s="17">
        <v>1</v>
      </c>
      <c r="M33" s="35">
        <v>13.2</v>
      </c>
      <c r="N33" s="17" t="s">
        <v>160</v>
      </c>
      <c r="O33" s="17" t="s">
        <v>157</v>
      </c>
      <c r="P33" s="17">
        <v>0</v>
      </c>
      <c r="Q33" s="17">
        <v>1</v>
      </c>
      <c r="R33" s="17">
        <v>0</v>
      </c>
      <c r="S33" s="17">
        <v>0</v>
      </c>
      <c r="T33" s="17">
        <v>0.1</v>
      </c>
      <c r="U33" s="17" t="s">
        <v>158</v>
      </c>
      <c r="V33" s="17">
        <v>0</v>
      </c>
      <c r="W33" s="17">
        <v>30</v>
      </c>
      <c r="X33" s="17" t="s">
        <v>105</v>
      </c>
      <c r="Y33" s="17" t="s">
        <v>110</v>
      </c>
      <c r="Z33" s="17">
        <v>1</v>
      </c>
      <c r="AA33" s="18">
        <v>1E-3</v>
      </c>
      <c r="AB33" s="18" t="s">
        <v>159</v>
      </c>
      <c r="AC33" s="19">
        <v>0</v>
      </c>
      <c r="AD33" s="19">
        <v>10</v>
      </c>
      <c r="AE33" s="19" t="s">
        <v>67</v>
      </c>
      <c r="AF33" s="19" t="s">
        <v>107</v>
      </c>
      <c r="AG33" s="19">
        <v>-1</v>
      </c>
    </row>
    <row r="34" spans="1:33" x14ac:dyDescent="0.2">
      <c r="A34" s="16" t="s">
        <v>163</v>
      </c>
      <c r="B34" s="16">
        <v>0</v>
      </c>
      <c r="C34" s="16">
        <v>0</v>
      </c>
      <c r="D34" s="16">
        <v>0</v>
      </c>
      <c r="E34" s="16">
        <v>1</v>
      </c>
      <c r="F34" s="16" t="s">
        <v>155</v>
      </c>
      <c r="G34" s="32">
        <v>-4.4000000000000004</v>
      </c>
      <c r="H34" s="17">
        <v>1</v>
      </c>
      <c r="I34" s="17">
        <v>1</v>
      </c>
      <c r="J34" s="17">
        <v>0.1</v>
      </c>
      <c r="K34" s="17">
        <v>1</v>
      </c>
      <c r="L34" s="17">
        <v>1</v>
      </c>
      <c r="M34" s="35">
        <v>22</v>
      </c>
      <c r="N34" s="17" t="s">
        <v>156</v>
      </c>
      <c r="O34" s="17" t="s">
        <v>157</v>
      </c>
      <c r="P34" s="17">
        <v>0</v>
      </c>
      <c r="Q34" s="17">
        <v>1</v>
      </c>
      <c r="R34" s="17">
        <v>0</v>
      </c>
      <c r="S34" s="17">
        <v>0</v>
      </c>
      <c r="T34" s="17">
        <v>0.1</v>
      </c>
      <c r="U34" s="17" t="s">
        <v>158</v>
      </c>
      <c r="V34" s="17">
        <v>0</v>
      </c>
      <c r="W34" s="17">
        <v>30</v>
      </c>
      <c r="X34" s="17" t="s">
        <v>105</v>
      </c>
      <c r="Y34" s="17" t="s">
        <v>110</v>
      </c>
      <c r="Z34" s="17">
        <v>1</v>
      </c>
      <c r="AA34" s="18">
        <v>1E-3</v>
      </c>
      <c r="AB34" s="18" t="s">
        <v>159</v>
      </c>
      <c r="AC34" s="19">
        <v>0</v>
      </c>
      <c r="AD34" s="19">
        <v>10</v>
      </c>
      <c r="AE34" s="19" t="s">
        <v>67</v>
      </c>
      <c r="AF34" s="19" t="s">
        <v>107</v>
      </c>
      <c r="AG34" s="19">
        <v>-1</v>
      </c>
    </row>
    <row r="35" spans="1:33" x14ac:dyDescent="0.2">
      <c r="A35" s="16" t="s">
        <v>164</v>
      </c>
      <c r="B35" s="16">
        <v>0</v>
      </c>
      <c r="C35" s="16">
        <v>0</v>
      </c>
      <c r="D35" s="16">
        <v>0</v>
      </c>
      <c r="E35" s="16">
        <v>1</v>
      </c>
      <c r="F35" s="16" t="s">
        <v>155</v>
      </c>
      <c r="G35" s="32">
        <v>4.4000000000000004</v>
      </c>
      <c r="H35" s="17">
        <v>1</v>
      </c>
      <c r="I35" s="17">
        <v>1</v>
      </c>
      <c r="J35" s="17">
        <v>0.1</v>
      </c>
      <c r="K35" s="17">
        <v>1</v>
      </c>
      <c r="L35" s="17">
        <v>1</v>
      </c>
      <c r="M35" s="35">
        <v>22</v>
      </c>
      <c r="N35" s="17" t="s">
        <v>160</v>
      </c>
      <c r="O35" s="17" t="s">
        <v>157</v>
      </c>
      <c r="P35" s="17">
        <v>0</v>
      </c>
      <c r="Q35" s="17">
        <v>1</v>
      </c>
      <c r="R35" s="17">
        <v>0</v>
      </c>
      <c r="S35" s="17">
        <v>0</v>
      </c>
      <c r="T35" s="17">
        <v>0.1</v>
      </c>
      <c r="U35" s="17" t="s">
        <v>158</v>
      </c>
      <c r="V35" s="17">
        <v>0</v>
      </c>
      <c r="W35" s="17">
        <v>30</v>
      </c>
      <c r="X35" s="17" t="s">
        <v>105</v>
      </c>
      <c r="Y35" s="17" t="s">
        <v>110</v>
      </c>
      <c r="Z35" s="17">
        <v>1</v>
      </c>
      <c r="AA35" s="18">
        <v>1E-3</v>
      </c>
      <c r="AB35" s="18" t="s">
        <v>159</v>
      </c>
      <c r="AC35" s="19">
        <v>0</v>
      </c>
      <c r="AD35" s="19">
        <v>10</v>
      </c>
      <c r="AE35" s="19" t="s">
        <v>67</v>
      </c>
      <c r="AF35" s="19" t="s">
        <v>107</v>
      </c>
      <c r="AG35" s="19">
        <v>-1</v>
      </c>
    </row>
    <row r="36" spans="1:33" x14ac:dyDescent="0.2">
      <c r="A36" s="16" t="s">
        <v>168</v>
      </c>
      <c r="B36" s="16">
        <v>0</v>
      </c>
      <c r="C36" s="16">
        <v>0</v>
      </c>
      <c r="D36" s="16">
        <v>0</v>
      </c>
      <c r="E36" s="16">
        <v>1</v>
      </c>
      <c r="F36" s="16" t="s">
        <v>155</v>
      </c>
      <c r="G36" s="32">
        <v>-4.4000000000000004</v>
      </c>
      <c r="H36" s="17">
        <v>1</v>
      </c>
      <c r="I36" s="17">
        <v>1</v>
      </c>
      <c r="J36" s="17">
        <v>0.1</v>
      </c>
      <c r="K36" s="17">
        <v>1</v>
      </c>
      <c r="L36" s="17">
        <v>1</v>
      </c>
      <c r="M36" s="35">
        <v>13.2</v>
      </c>
      <c r="N36" s="17" t="s">
        <v>156</v>
      </c>
      <c r="O36" s="17" t="s">
        <v>157</v>
      </c>
      <c r="P36" s="17">
        <v>0</v>
      </c>
      <c r="Q36" s="17">
        <v>1</v>
      </c>
      <c r="R36" s="17">
        <v>0</v>
      </c>
      <c r="S36" s="17">
        <v>0</v>
      </c>
      <c r="T36" s="17">
        <v>0.1</v>
      </c>
      <c r="U36" s="17" t="s">
        <v>158</v>
      </c>
      <c r="V36" s="17">
        <v>0</v>
      </c>
      <c r="W36" s="17">
        <v>30</v>
      </c>
      <c r="X36" s="17" t="s">
        <v>105</v>
      </c>
      <c r="Y36" s="17" t="s">
        <v>110</v>
      </c>
      <c r="Z36" s="17">
        <v>1</v>
      </c>
      <c r="AA36" s="18">
        <v>1E-3</v>
      </c>
      <c r="AB36" s="18" t="s">
        <v>159</v>
      </c>
      <c r="AC36" s="19">
        <v>0</v>
      </c>
      <c r="AD36" s="19">
        <v>10</v>
      </c>
      <c r="AE36" s="19" t="s">
        <v>67</v>
      </c>
      <c r="AF36" s="19" t="s">
        <v>107</v>
      </c>
      <c r="AG36" s="19">
        <v>-1</v>
      </c>
    </row>
    <row r="37" spans="1:33" x14ac:dyDescent="0.2">
      <c r="A37" s="16" t="s">
        <v>169</v>
      </c>
      <c r="B37" s="16">
        <v>0</v>
      </c>
      <c r="C37" s="16">
        <v>0</v>
      </c>
      <c r="D37" s="16">
        <v>0</v>
      </c>
      <c r="E37" s="16">
        <v>1</v>
      </c>
      <c r="F37" s="16" t="s">
        <v>155</v>
      </c>
      <c r="G37" s="32">
        <v>4.4000000000000004</v>
      </c>
      <c r="H37" s="17">
        <v>1</v>
      </c>
      <c r="I37" s="17">
        <v>1</v>
      </c>
      <c r="J37" s="17">
        <v>0.1</v>
      </c>
      <c r="K37" s="17">
        <v>1</v>
      </c>
      <c r="L37" s="17">
        <v>1</v>
      </c>
      <c r="M37" s="35">
        <v>13.2</v>
      </c>
      <c r="N37" s="17" t="s">
        <v>160</v>
      </c>
      <c r="O37" s="17" t="s">
        <v>157</v>
      </c>
      <c r="P37" s="17">
        <v>0</v>
      </c>
      <c r="Q37" s="17">
        <v>1</v>
      </c>
      <c r="R37" s="17">
        <v>0</v>
      </c>
      <c r="S37" s="17">
        <v>0</v>
      </c>
      <c r="T37" s="17">
        <v>0.1</v>
      </c>
      <c r="U37" s="17" t="s">
        <v>158</v>
      </c>
      <c r="V37" s="17">
        <v>0</v>
      </c>
      <c r="W37" s="17">
        <v>30</v>
      </c>
      <c r="X37" s="17" t="s">
        <v>105</v>
      </c>
      <c r="Y37" s="17" t="s">
        <v>110</v>
      </c>
      <c r="Z37" s="17">
        <v>1</v>
      </c>
      <c r="AA37" s="18">
        <v>1E-3</v>
      </c>
      <c r="AB37" s="18" t="s">
        <v>159</v>
      </c>
      <c r="AC37" s="19">
        <v>0</v>
      </c>
      <c r="AD37" s="19">
        <v>10</v>
      </c>
      <c r="AE37" s="19" t="s">
        <v>67</v>
      </c>
      <c r="AF37" s="19" t="s">
        <v>107</v>
      </c>
      <c r="AG37" s="19">
        <v>-1</v>
      </c>
    </row>
    <row r="38" spans="1:33" x14ac:dyDescent="0.2">
      <c r="A38" s="16" t="s">
        <v>170</v>
      </c>
      <c r="B38" s="16">
        <v>0</v>
      </c>
      <c r="C38" s="16">
        <v>0</v>
      </c>
      <c r="D38" s="16">
        <v>0</v>
      </c>
      <c r="E38" s="16">
        <v>1</v>
      </c>
      <c r="F38" s="16" t="s">
        <v>155</v>
      </c>
      <c r="G38" s="32">
        <v>-4.4000000000000004</v>
      </c>
      <c r="H38" s="17">
        <v>1</v>
      </c>
      <c r="I38" s="17">
        <v>1</v>
      </c>
      <c r="J38" s="17">
        <v>0.1</v>
      </c>
      <c r="K38" s="17">
        <v>1</v>
      </c>
      <c r="L38" s="17">
        <v>1</v>
      </c>
      <c r="M38" s="35">
        <v>22</v>
      </c>
      <c r="N38" s="17" t="s">
        <v>156</v>
      </c>
      <c r="O38" s="17" t="s">
        <v>157</v>
      </c>
      <c r="P38" s="17">
        <v>0</v>
      </c>
      <c r="Q38" s="17">
        <v>1</v>
      </c>
      <c r="R38" s="17">
        <v>0</v>
      </c>
      <c r="S38" s="17">
        <v>0</v>
      </c>
      <c r="T38" s="17">
        <v>0.1</v>
      </c>
      <c r="U38" s="17" t="s">
        <v>158</v>
      </c>
      <c r="V38" s="17">
        <v>0</v>
      </c>
      <c r="W38" s="17">
        <v>30</v>
      </c>
      <c r="X38" s="17" t="s">
        <v>105</v>
      </c>
      <c r="Y38" s="17" t="s">
        <v>110</v>
      </c>
      <c r="Z38" s="17">
        <v>1</v>
      </c>
      <c r="AA38" s="18">
        <v>1E-3</v>
      </c>
      <c r="AB38" s="18" t="s">
        <v>159</v>
      </c>
      <c r="AC38" s="19">
        <v>0</v>
      </c>
      <c r="AD38" s="19">
        <v>10</v>
      </c>
      <c r="AE38" s="19" t="s">
        <v>67</v>
      </c>
      <c r="AF38" s="19" t="s">
        <v>107</v>
      </c>
      <c r="AG38" s="19">
        <v>-1</v>
      </c>
    </row>
    <row r="39" spans="1:33" x14ac:dyDescent="0.2">
      <c r="A39" s="16" t="s">
        <v>171</v>
      </c>
      <c r="B39" s="16">
        <v>0</v>
      </c>
      <c r="C39" s="16">
        <v>0</v>
      </c>
      <c r="D39" s="16">
        <v>0</v>
      </c>
      <c r="E39" s="16">
        <v>1</v>
      </c>
      <c r="F39" s="16" t="s">
        <v>155</v>
      </c>
      <c r="G39" s="32">
        <v>4.4000000000000004</v>
      </c>
      <c r="H39" s="17">
        <v>1</v>
      </c>
      <c r="I39" s="17">
        <v>1</v>
      </c>
      <c r="J39" s="17">
        <v>0.1</v>
      </c>
      <c r="K39" s="17">
        <v>1</v>
      </c>
      <c r="L39" s="17">
        <v>1</v>
      </c>
      <c r="M39" s="35">
        <v>22</v>
      </c>
      <c r="N39" s="17" t="s">
        <v>160</v>
      </c>
      <c r="O39" s="17" t="s">
        <v>157</v>
      </c>
      <c r="P39" s="17">
        <v>0</v>
      </c>
      <c r="Q39" s="17">
        <v>1</v>
      </c>
      <c r="R39" s="17">
        <v>0</v>
      </c>
      <c r="S39" s="17">
        <v>0</v>
      </c>
      <c r="T39" s="17">
        <v>0.1</v>
      </c>
      <c r="U39" s="17" t="s">
        <v>158</v>
      </c>
      <c r="V39" s="17">
        <v>0</v>
      </c>
      <c r="W39" s="17">
        <v>30</v>
      </c>
      <c r="X39" s="17" t="s">
        <v>105</v>
      </c>
      <c r="Y39" s="17" t="s">
        <v>110</v>
      </c>
      <c r="Z39" s="17">
        <v>1</v>
      </c>
      <c r="AA39" s="18">
        <v>1E-3</v>
      </c>
      <c r="AB39" s="18" t="s">
        <v>159</v>
      </c>
      <c r="AC39" s="19">
        <v>0</v>
      </c>
      <c r="AD39" s="19">
        <v>10</v>
      </c>
      <c r="AE39" s="19" t="s">
        <v>67</v>
      </c>
      <c r="AF39" s="19" t="s">
        <v>107</v>
      </c>
      <c r="AG39" s="19">
        <v>-1</v>
      </c>
    </row>
    <row r="40" spans="1:33" x14ac:dyDescent="0.2">
      <c r="A40" s="16" t="s">
        <v>172</v>
      </c>
      <c r="B40" s="16">
        <v>0</v>
      </c>
      <c r="C40" s="16">
        <v>0</v>
      </c>
      <c r="D40" s="16">
        <v>0</v>
      </c>
      <c r="E40" s="16">
        <v>1</v>
      </c>
      <c r="F40" s="16" t="s">
        <v>155</v>
      </c>
      <c r="G40" s="32">
        <v>-4.4000000000000004</v>
      </c>
      <c r="H40" s="17">
        <v>1</v>
      </c>
      <c r="I40" s="17">
        <v>1</v>
      </c>
      <c r="J40" s="17">
        <v>0.1</v>
      </c>
      <c r="K40" s="17">
        <v>1</v>
      </c>
      <c r="L40" s="17">
        <v>1</v>
      </c>
      <c r="M40" s="35">
        <v>13.2</v>
      </c>
      <c r="N40" s="17" t="s">
        <v>156</v>
      </c>
      <c r="O40" s="17" t="s">
        <v>157</v>
      </c>
      <c r="P40" s="17">
        <v>0</v>
      </c>
      <c r="Q40" s="17">
        <v>1</v>
      </c>
      <c r="R40" s="17">
        <v>0</v>
      </c>
      <c r="S40" s="17">
        <v>0</v>
      </c>
      <c r="T40" s="17">
        <v>0.1</v>
      </c>
      <c r="U40" s="17" t="s">
        <v>158</v>
      </c>
      <c r="V40" s="17">
        <v>0</v>
      </c>
      <c r="W40" s="17">
        <v>30</v>
      </c>
      <c r="X40" s="17" t="s">
        <v>105</v>
      </c>
      <c r="Y40" s="17" t="s">
        <v>110</v>
      </c>
      <c r="Z40" s="17">
        <v>1</v>
      </c>
      <c r="AA40" s="18">
        <v>1E-3</v>
      </c>
      <c r="AB40" s="18" t="s">
        <v>159</v>
      </c>
      <c r="AC40" s="19">
        <v>0</v>
      </c>
      <c r="AD40" s="19">
        <v>10</v>
      </c>
      <c r="AE40" s="19" t="s">
        <v>67</v>
      </c>
      <c r="AF40" s="19" t="s">
        <v>107</v>
      </c>
      <c r="AG40" s="19">
        <v>-1</v>
      </c>
    </row>
    <row r="41" spans="1:33" x14ac:dyDescent="0.2">
      <c r="A41" s="16" t="s">
        <v>173</v>
      </c>
      <c r="B41" s="16">
        <v>0</v>
      </c>
      <c r="C41" s="16">
        <v>0</v>
      </c>
      <c r="D41" s="16">
        <v>0</v>
      </c>
      <c r="E41" s="16">
        <v>1</v>
      </c>
      <c r="F41" s="16" t="s">
        <v>155</v>
      </c>
      <c r="G41" s="32">
        <v>4.4000000000000004</v>
      </c>
      <c r="H41" s="17">
        <v>1</v>
      </c>
      <c r="I41" s="17">
        <v>1</v>
      </c>
      <c r="J41" s="17">
        <v>0.1</v>
      </c>
      <c r="K41" s="17">
        <v>1</v>
      </c>
      <c r="L41" s="17">
        <v>1</v>
      </c>
      <c r="M41" s="35">
        <v>13.2</v>
      </c>
      <c r="N41" s="17" t="s">
        <v>160</v>
      </c>
      <c r="O41" s="17" t="s">
        <v>157</v>
      </c>
      <c r="P41" s="17">
        <v>0</v>
      </c>
      <c r="Q41" s="17">
        <v>1</v>
      </c>
      <c r="R41" s="17">
        <v>0</v>
      </c>
      <c r="S41" s="17">
        <v>0</v>
      </c>
      <c r="T41" s="17">
        <v>0.1</v>
      </c>
      <c r="U41" s="17" t="s">
        <v>158</v>
      </c>
      <c r="V41" s="17">
        <v>0</v>
      </c>
      <c r="W41" s="17">
        <v>30</v>
      </c>
      <c r="X41" s="17" t="s">
        <v>105</v>
      </c>
      <c r="Y41" s="17" t="s">
        <v>110</v>
      </c>
      <c r="Z41" s="17">
        <v>1</v>
      </c>
      <c r="AA41" s="18">
        <v>1E-3</v>
      </c>
      <c r="AB41" s="18" t="s">
        <v>159</v>
      </c>
      <c r="AC41" s="19">
        <v>0</v>
      </c>
      <c r="AD41" s="19">
        <v>10</v>
      </c>
      <c r="AE41" s="19" t="s">
        <v>67</v>
      </c>
      <c r="AF41" s="19" t="s">
        <v>107</v>
      </c>
      <c r="AG41" s="19">
        <v>-1</v>
      </c>
    </row>
    <row r="42" spans="1:33" x14ac:dyDescent="0.2">
      <c r="A42" s="16" t="s">
        <v>174</v>
      </c>
      <c r="B42" s="16">
        <v>0</v>
      </c>
      <c r="C42" s="16">
        <v>0</v>
      </c>
      <c r="D42" s="16">
        <v>0</v>
      </c>
      <c r="E42" s="16">
        <v>1</v>
      </c>
      <c r="F42" s="16" t="s">
        <v>155</v>
      </c>
      <c r="G42" s="32">
        <v>-4.4000000000000004</v>
      </c>
      <c r="H42" s="17">
        <v>1</v>
      </c>
      <c r="I42" s="17">
        <v>1</v>
      </c>
      <c r="J42" s="17">
        <v>0.1</v>
      </c>
      <c r="K42" s="17">
        <v>1</v>
      </c>
      <c r="L42" s="17">
        <v>1</v>
      </c>
      <c r="M42" s="35">
        <v>22</v>
      </c>
      <c r="N42" s="17" t="s">
        <v>156</v>
      </c>
      <c r="O42" s="17" t="s">
        <v>157</v>
      </c>
      <c r="P42" s="17">
        <v>0</v>
      </c>
      <c r="Q42" s="17">
        <v>1</v>
      </c>
      <c r="R42" s="17">
        <v>0</v>
      </c>
      <c r="S42" s="17">
        <v>0</v>
      </c>
      <c r="T42" s="17">
        <v>0.1</v>
      </c>
      <c r="U42" s="17" t="s">
        <v>158</v>
      </c>
      <c r="V42" s="17">
        <v>0</v>
      </c>
      <c r="W42" s="17">
        <v>30</v>
      </c>
      <c r="X42" s="17" t="s">
        <v>105</v>
      </c>
      <c r="Y42" s="17" t="s">
        <v>110</v>
      </c>
      <c r="Z42" s="17">
        <v>1</v>
      </c>
      <c r="AA42" s="18">
        <v>1E-3</v>
      </c>
      <c r="AB42" s="18" t="s">
        <v>159</v>
      </c>
      <c r="AC42" s="19">
        <v>0</v>
      </c>
      <c r="AD42" s="19">
        <v>10</v>
      </c>
      <c r="AE42" s="19" t="s">
        <v>67</v>
      </c>
      <c r="AF42" s="19" t="s">
        <v>107</v>
      </c>
      <c r="AG42" s="19">
        <v>-1</v>
      </c>
    </row>
    <row r="43" spans="1:33" x14ac:dyDescent="0.2">
      <c r="A43" s="16" t="s">
        <v>175</v>
      </c>
      <c r="B43" s="16">
        <v>0</v>
      </c>
      <c r="C43" s="16">
        <v>0</v>
      </c>
      <c r="D43" s="16">
        <v>0</v>
      </c>
      <c r="E43" s="16">
        <v>1</v>
      </c>
      <c r="F43" s="16" t="s">
        <v>155</v>
      </c>
      <c r="G43" s="32">
        <v>4.4000000000000004</v>
      </c>
      <c r="H43" s="17">
        <v>1</v>
      </c>
      <c r="I43" s="17">
        <v>1</v>
      </c>
      <c r="J43" s="17">
        <v>0.1</v>
      </c>
      <c r="K43" s="17">
        <v>1</v>
      </c>
      <c r="L43" s="17">
        <v>1</v>
      </c>
      <c r="M43" s="35">
        <v>22</v>
      </c>
      <c r="N43" s="17" t="s">
        <v>160</v>
      </c>
      <c r="O43" s="17" t="s">
        <v>157</v>
      </c>
      <c r="P43" s="17">
        <v>0</v>
      </c>
      <c r="Q43" s="17">
        <v>1</v>
      </c>
      <c r="R43" s="17">
        <v>0</v>
      </c>
      <c r="S43" s="17">
        <v>0</v>
      </c>
      <c r="T43" s="17">
        <v>0.1</v>
      </c>
      <c r="U43" s="17" t="s">
        <v>158</v>
      </c>
      <c r="V43" s="17">
        <v>0</v>
      </c>
      <c r="W43" s="17">
        <v>30</v>
      </c>
      <c r="X43" s="17" t="s">
        <v>105</v>
      </c>
      <c r="Y43" s="17" t="s">
        <v>110</v>
      </c>
      <c r="Z43" s="17">
        <v>1</v>
      </c>
      <c r="AA43" s="18">
        <v>1E-3</v>
      </c>
      <c r="AB43" s="18" t="s">
        <v>159</v>
      </c>
      <c r="AC43" s="19">
        <v>0</v>
      </c>
      <c r="AD43" s="19">
        <v>10</v>
      </c>
      <c r="AE43" s="19" t="s">
        <v>67</v>
      </c>
      <c r="AF43" s="19" t="s">
        <v>107</v>
      </c>
      <c r="AG43" s="19">
        <v>-1</v>
      </c>
    </row>
    <row r="44" spans="1:33" x14ac:dyDescent="0.2">
      <c r="A44" s="16" t="s">
        <v>176</v>
      </c>
      <c r="B44" s="16">
        <v>0</v>
      </c>
      <c r="C44" s="16">
        <v>0</v>
      </c>
      <c r="D44" s="16">
        <v>0</v>
      </c>
      <c r="E44" s="16">
        <v>1</v>
      </c>
      <c r="F44" s="16" t="s">
        <v>155</v>
      </c>
      <c r="G44" s="32">
        <v>-4.4000000000000004</v>
      </c>
      <c r="H44" s="17">
        <v>1</v>
      </c>
      <c r="I44" s="17">
        <v>1</v>
      </c>
      <c r="J44" s="17">
        <v>0.1</v>
      </c>
      <c r="K44" s="17">
        <v>1</v>
      </c>
      <c r="L44" s="17">
        <v>1</v>
      </c>
      <c r="M44" s="35">
        <v>13.2</v>
      </c>
      <c r="N44" s="17" t="s">
        <v>156</v>
      </c>
      <c r="O44" s="17" t="s">
        <v>157</v>
      </c>
      <c r="P44" s="17">
        <v>0</v>
      </c>
      <c r="Q44" s="17">
        <v>1</v>
      </c>
      <c r="R44" s="17">
        <v>0</v>
      </c>
      <c r="S44" s="17">
        <v>0</v>
      </c>
      <c r="T44" s="17">
        <v>0.1</v>
      </c>
      <c r="U44" s="17" t="s">
        <v>158</v>
      </c>
      <c r="V44" s="17">
        <v>0</v>
      </c>
      <c r="W44" s="17">
        <v>30</v>
      </c>
      <c r="X44" s="17" t="s">
        <v>105</v>
      </c>
      <c r="Y44" s="17" t="s">
        <v>110</v>
      </c>
      <c r="Z44" s="17">
        <v>1</v>
      </c>
      <c r="AA44" s="18">
        <v>1E-3</v>
      </c>
      <c r="AB44" s="18" t="s">
        <v>159</v>
      </c>
      <c r="AC44" s="19">
        <v>0</v>
      </c>
      <c r="AD44" s="19">
        <v>10</v>
      </c>
      <c r="AE44" s="19" t="s">
        <v>67</v>
      </c>
      <c r="AF44" s="19" t="s">
        <v>107</v>
      </c>
      <c r="AG44" s="19">
        <v>-1</v>
      </c>
    </row>
    <row r="45" spans="1:33" x14ac:dyDescent="0.2">
      <c r="A45" s="16" t="s">
        <v>177</v>
      </c>
      <c r="B45" s="16">
        <v>0</v>
      </c>
      <c r="C45" s="16">
        <v>0</v>
      </c>
      <c r="D45" s="16">
        <v>0</v>
      </c>
      <c r="E45" s="16">
        <v>1</v>
      </c>
      <c r="F45" s="16" t="s">
        <v>155</v>
      </c>
      <c r="G45" s="32">
        <v>4.4000000000000004</v>
      </c>
      <c r="H45" s="17">
        <v>1</v>
      </c>
      <c r="I45" s="17">
        <v>1</v>
      </c>
      <c r="J45" s="17">
        <v>0.1</v>
      </c>
      <c r="K45" s="17">
        <v>1</v>
      </c>
      <c r="L45" s="17">
        <v>1</v>
      </c>
      <c r="M45" s="35">
        <v>13.2</v>
      </c>
      <c r="N45" s="17" t="s">
        <v>160</v>
      </c>
      <c r="O45" s="17" t="s">
        <v>157</v>
      </c>
      <c r="P45" s="17">
        <v>0</v>
      </c>
      <c r="Q45" s="17">
        <v>1</v>
      </c>
      <c r="R45" s="17">
        <v>0</v>
      </c>
      <c r="S45" s="17">
        <v>0</v>
      </c>
      <c r="T45" s="17">
        <v>0.1</v>
      </c>
      <c r="U45" s="17" t="s">
        <v>158</v>
      </c>
      <c r="V45" s="17">
        <v>0</v>
      </c>
      <c r="W45" s="17">
        <v>30</v>
      </c>
      <c r="X45" s="17" t="s">
        <v>105</v>
      </c>
      <c r="Y45" s="17" t="s">
        <v>110</v>
      </c>
      <c r="Z45" s="17">
        <v>1</v>
      </c>
      <c r="AA45" s="18">
        <v>1E-3</v>
      </c>
      <c r="AB45" s="18" t="s">
        <v>159</v>
      </c>
      <c r="AC45" s="19">
        <v>0</v>
      </c>
      <c r="AD45" s="19">
        <v>10</v>
      </c>
      <c r="AE45" s="19" t="s">
        <v>67</v>
      </c>
      <c r="AF45" s="19" t="s">
        <v>107</v>
      </c>
      <c r="AG45" s="19">
        <v>-1</v>
      </c>
    </row>
    <row r="46" spans="1:33" x14ac:dyDescent="0.2">
      <c r="A46" s="16" t="s">
        <v>178</v>
      </c>
      <c r="B46" s="16">
        <v>0</v>
      </c>
      <c r="C46" s="16">
        <v>0</v>
      </c>
      <c r="D46" s="16">
        <v>0</v>
      </c>
      <c r="E46" s="16">
        <v>1</v>
      </c>
      <c r="F46" s="16" t="s">
        <v>155</v>
      </c>
      <c r="G46" s="32">
        <v>-4.4000000000000004</v>
      </c>
      <c r="H46" s="17">
        <v>1</v>
      </c>
      <c r="I46" s="17">
        <v>1</v>
      </c>
      <c r="J46" s="17">
        <v>0.1</v>
      </c>
      <c r="K46" s="17">
        <v>1</v>
      </c>
      <c r="L46" s="17">
        <v>1</v>
      </c>
      <c r="M46" s="35">
        <v>22</v>
      </c>
      <c r="N46" s="17" t="s">
        <v>156</v>
      </c>
      <c r="O46" s="17" t="s">
        <v>157</v>
      </c>
      <c r="P46" s="17">
        <v>0</v>
      </c>
      <c r="Q46" s="17">
        <v>1</v>
      </c>
      <c r="R46" s="17">
        <v>0</v>
      </c>
      <c r="S46" s="17">
        <v>0</v>
      </c>
      <c r="T46" s="17">
        <v>0.1</v>
      </c>
      <c r="U46" s="17" t="s">
        <v>158</v>
      </c>
      <c r="V46" s="17">
        <v>0</v>
      </c>
      <c r="W46" s="17">
        <v>30</v>
      </c>
      <c r="X46" s="17" t="s">
        <v>105</v>
      </c>
      <c r="Y46" s="17" t="s">
        <v>110</v>
      </c>
      <c r="Z46" s="17">
        <v>1</v>
      </c>
      <c r="AA46" s="18">
        <v>1E-3</v>
      </c>
      <c r="AB46" s="18" t="s">
        <v>159</v>
      </c>
      <c r="AC46" s="19">
        <v>0</v>
      </c>
      <c r="AD46" s="19">
        <v>10</v>
      </c>
      <c r="AE46" s="19" t="s">
        <v>67</v>
      </c>
      <c r="AF46" s="19" t="s">
        <v>107</v>
      </c>
      <c r="AG46" s="19">
        <v>-1</v>
      </c>
    </row>
    <row r="47" spans="1:33" x14ac:dyDescent="0.2">
      <c r="A47" s="16" t="s">
        <v>179</v>
      </c>
      <c r="B47" s="16">
        <v>0</v>
      </c>
      <c r="C47" s="16">
        <v>0</v>
      </c>
      <c r="D47" s="16">
        <v>0</v>
      </c>
      <c r="E47" s="16">
        <v>1</v>
      </c>
      <c r="F47" s="16" t="s">
        <v>155</v>
      </c>
      <c r="G47" s="32">
        <v>4.4000000000000004</v>
      </c>
      <c r="H47" s="17">
        <v>1</v>
      </c>
      <c r="I47" s="17">
        <v>1</v>
      </c>
      <c r="J47" s="17">
        <v>0.1</v>
      </c>
      <c r="K47" s="17">
        <v>1</v>
      </c>
      <c r="L47" s="17">
        <v>1</v>
      </c>
      <c r="M47" s="35">
        <v>22</v>
      </c>
      <c r="N47" s="17" t="s">
        <v>160</v>
      </c>
      <c r="O47" s="17" t="s">
        <v>157</v>
      </c>
      <c r="P47" s="17">
        <v>0</v>
      </c>
      <c r="Q47" s="17">
        <v>1</v>
      </c>
      <c r="R47" s="17">
        <v>0</v>
      </c>
      <c r="S47" s="17">
        <v>0</v>
      </c>
      <c r="T47" s="17">
        <v>0.1</v>
      </c>
      <c r="U47" s="17" t="s">
        <v>158</v>
      </c>
      <c r="V47" s="17">
        <v>0</v>
      </c>
      <c r="W47" s="17">
        <v>30</v>
      </c>
      <c r="X47" s="17" t="s">
        <v>105</v>
      </c>
      <c r="Y47" s="17" t="s">
        <v>110</v>
      </c>
      <c r="Z47" s="17">
        <v>1</v>
      </c>
      <c r="AA47" s="18">
        <v>1E-3</v>
      </c>
      <c r="AB47" s="18" t="s">
        <v>159</v>
      </c>
      <c r="AC47" s="19">
        <v>0</v>
      </c>
      <c r="AD47" s="19">
        <v>10</v>
      </c>
      <c r="AE47" s="19" t="s">
        <v>67</v>
      </c>
      <c r="AF47" s="19" t="s">
        <v>107</v>
      </c>
      <c r="AG47" s="19">
        <v>-1</v>
      </c>
    </row>
    <row r="48" spans="1:33" x14ac:dyDescent="0.2">
      <c r="A48" s="16" t="s">
        <v>180</v>
      </c>
      <c r="B48" s="16">
        <v>0</v>
      </c>
      <c r="C48" s="16">
        <v>0</v>
      </c>
      <c r="D48" s="16">
        <v>0</v>
      </c>
      <c r="E48" s="16">
        <v>1</v>
      </c>
      <c r="F48" s="16" t="s">
        <v>155</v>
      </c>
      <c r="G48" s="32">
        <v>-4.4000000000000004</v>
      </c>
      <c r="H48" s="17">
        <v>1</v>
      </c>
      <c r="I48" s="17">
        <v>1</v>
      </c>
      <c r="J48" s="17">
        <v>0.1</v>
      </c>
      <c r="K48" s="17">
        <v>1</v>
      </c>
      <c r="L48" s="17">
        <v>1</v>
      </c>
      <c r="M48" s="35">
        <v>13.2</v>
      </c>
      <c r="N48" s="17" t="s">
        <v>156</v>
      </c>
      <c r="O48" s="17" t="s">
        <v>157</v>
      </c>
      <c r="P48" s="17">
        <v>0</v>
      </c>
      <c r="Q48" s="17">
        <v>1</v>
      </c>
      <c r="R48" s="17">
        <v>0</v>
      </c>
      <c r="S48" s="17">
        <v>0</v>
      </c>
      <c r="T48" s="17">
        <v>0.1</v>
      </c>
      <c r="U48" s="17" t="s">
        <v>158</v>
      </c>
      <c r="V48" s="17">
        <v>0</v>
      </c>
      <c r="W48" s="17">
        <v>30</v>
      </c>
      <c r="X48" s="17" t="s">
        <v>105</v>
      </c>
      <c r="Y48" s="17" t="s">
        <v>110</v>
      </c>
      <c r="Z48" s="17">
        <v>1</v>
      </c>
      <c r="AA48" s="18">
        <v>1E-3</v>
      </c>
      <c r="AB48" s="18" t="s">
        <v>159</v>
      </c>
      <c r="AC48" s="19">
        <v>0</v>
      </c>
      <c r="AD48" s="19">
        <v>10</v>
      </c>
      <c r="AE48" s="19" t="s">
        <v>67</v>
      </c>
      <c r="AF48" s="19" t="s">
        <v>107</v>
      </c>
      <c r="AG48" s="19">
        <v>-1</v>
      </c>
    </row>
    <row r="49" spans="1:33" x14ac:dyDescent="0.2">
      <c r="A49" s="16" t="s">
        <v>181</v>
      </c>
      <c r="B49" s="16">
        <v>0</v>
      </c>
      <c r="C49" s="16">
        <v>0</v>
      </c>
      <c r="D49" s="16">
        <v>0</v>
      </c>
      <c r="E49" s="16">
        <v>1</v>
      </c>
      <c r="F49" s="16" t="s">
        <v>155</v>
      </c>
      <c r="G49" s="32">
        <v>4.4000000000000004</v>
      </c>
      <c r="H49" s="17">
        <v>1</v>
      </c>
      <c r="I49" s="17">
        <v>1</v>
      </c>
      <c r="J49" s="17">
        <v>0.1</v>
      </c>
      <c r="K49" s="17">
        <v>1</v>
      </c>
      <c r="L49" s="17">
        <v>1</v>
      </c>
      <c r="M49" s="35">
        <v>13.2</v>
      </c>
      <c r="N49" s="17" t="s">
        <v>160</v>
      </c>
      <c r="O49" s="17" t="s">
        <v>157</v>
      </c>
      <c r="P49" s="17">
        <v>0</v>
      </c>
      <c r="Q49" s="17">
        <v>1</v>
      </c>
      <c r="R49" s="17">
        <v>0</v>
      </c>
      <c r="S49" s="17">
        <v>0</v>
      </c>
      <c r="T49" s="17">
        <v>0.1</v>
      </c>
      <c r="U49" s="17" t="s">
        <v>158</v>
      </c>
      <c r="V49" s="17">
        <v>0</v>
      </c>
      <c r="W49" s="17">
        <v>30</v>
      </c>
      <c r="X49" s="17" t="s">
        <v>105</v>
      </c>
      <c r="Y49" s="17" t="s">
        <v>110</v>
      </c>
      <c r="Z49" s="17">
        <v>1</v>
      </c>
      <c r="AA49" s="18">
        <v>1E-3</v>
      </c>
      <c r="AB49" s="18" t="s">
        <v>159</v>
      </c>
      <c r="AC49" s="19">
        <v>0</v>
      </c>
      <c r="AD49" s="19">
        <v>10</v>
      </c>
      <c r="AE49" s="19" t="s">
        <v>67</v>
      </c>
      <c r="AF49" s="19" t="s">
        <v>107</v>
      </c>
      <c r="AG49" s="19">
        <v>-1</v>
      </c>
    </row>
    <row r="50" spans="1:33" x14ac:dyDescent="0.2">
      <c r="A50" s="16" t="s">
        <v>182</v>
      </c>
      <c r="B50" s="16">
        <v>0</v>
      </c>
      <c r="C50" s="16">
        <v>0</v>
      </c>
      <c r="D50" s="16">
        <v>0</v>
      </c>
      <c r="E50" s="16">
        <v>1</v>
      </c>
      <c r="F50" s="16" t="s">
        <v>155</v>
      </c>
      <c r="G50" s="32">
        <v>-4.4000000000000004</v>
      </c>
      <c r="H50" s="17">
        <v>1</v>
      </c>
      <c r="I50" s="17">
        <v>1</v>
      </c>
      <c r="J50" s="17">
        <v>0.1</v>
      </c>
      <c r="K50" s="17">
        <v>1</v>
      </c>
      <c r="L50" s="17">
        <v>1</v>
      </c>
      <c r="M50" s="35">
        <v>22</v>
      </c>
      <c r="N50" s="17" t="s">
        <v>156</v>
      </c>
      <c r="O50" s="17" t="s">
        <v>157</v>
      </c>
      <c r="P50" s="17">
        <v>0</v>
      </c>
      <c r="Q50" s="17">
        <v>1</v>
      </c>
      <c r="R50" s="17">
        <v>0</v>
      </c>
      <c r="S50" s="17">
        <v>0</v>
      </c>
      <c r="T50" s="17">
        <v>0.1</v>
      </c>
      <c r="U50" s="17" t="s">
        <v>158</v>
      </c>
      <c r="V50" s="17">
        <v>0</v>
      </c>
      <c r="W50" s="17">
        <v>30</v>
      </c>
      <c r="X50" s="17" t="s">
        <v>105</v>
      </c>
      <c r="Y50" s="17" t="s">
        <v>110</v>
      </c>
      <c r="Z50" s="17">
        <v>1</v>
      </c>
      <c r="AA50" s="18">
        <v>1E-3</v>
      </c>
      <c r="AB50" s="18" t="s">
        <v>159</v>
      </c>
      <c r="AC50" s="19">
        <v>0</v>
      </c>
      <c r="AD50" s="19">
        <v>10</v>
      </c>
      <c r="AE50" s="19" t="s">
        <v>67</v>
      </c>
      <c r="AF50" s="19" t="s">
        <v>107</v>
      </c>
      <c r="AG50" s="19">
        <v>-1</v>
      </c>
    </row>
    <row r="51" spans="1:33" x14ac:dyDescent="0.2">
      <c r="A51" s="16" t="s">
        <v>183</v>
      </c>
      <c r="B51" s="16">
        <v>0</v>
      </c>
      <c r="C51" s="16">
        <v>0</v>
      </c>
      <c r="D51" s="16">
        <v>0</v>
      </c>
      <c r="E51" s="16">
        <v>1</v>
      </c>
      <c r="F51" s="16" t="s">
        <v>155</v>
      </c>
      <c r="G51" s="32">
        <v>4.4000000000000004</v>
      </c>
      <c r="H51" s="17">
        <v>1</v>
      </c>
      <c r="I51" s="17">
        <v>1</v>
      </c>
      <c r="J51" s="17">
        <v>0.1</v>
      </c>
      <c r="K51" s="17">
        <v>1</v>
      </c>
      <c r="L51" s="17">
        <v>1</v>
      </c>
      <c r="M51" s="35">
        <v>22</v>
      </c>
      <c r="N51" s="17" t="s">
        <v>160</v>
      </c>
      <c r="O51" s="17" t="s">
        <v>157</v>
      </c>
      <c r="P51" s="17">
        <v>0</v>
      </c>
      <c r="Q51" s="17">
        <v>1</v>
      </c>
      <c r="R51" s="17">
        <v>0</v>
      </c>
      <c r="S51" s="17">
        <v>0</v>
      </c>
      <c r="T51" s="17">
        <v>0.1</v>
      </c>
      <c r="U51" s="17" t="s">
        <v>158</v>
      </c>
      <c r="V51" s="17">
        <v>0</v>
      </c>
      <c r="W51" s="17">
        <v>30</v>
      </c>
      <c r="X51" s="17" t="s">
        <v>105</v>
      </c>
      <c r="Y51" s="17" t="s">
        <v>110</v>
      </c>
      <c r="Z51" s="17">
        <v>1</v>
      </c>
      <c r="AA51" s="18">
        <v>1E-3</v>
      </c>
      <c r="AB51" s="18" t="s">
        <v>159</v>
      </c>
      <c r="AC51" s="19">
        <v>0</v>
      </c>
      <c r="AD51" s="19">
        <v>10</v>
      </c>
      <c r="AE51" s="19" t="s">
        <v>67</v>
      </c>
      <c r="AF51" s="19" t="s">
        <v>107</v>
      </c>
      <c r="AG51" s="19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BandNoise</vt:lpstr>
      <vt:lpstr>Harmonics</vt:lpstr>
      <vt:lpstr>Wideband IMD</vt:lpstr>
    </vt:vector>
  </TitlesOfParts>
  <Company>Qualcomm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Mike Mayberry</cp:lastModifiedBy>
  <dcterms:created xsi:type="dcterms:W3CDTF">2016-10-18T23:08:36Z</dcterms:created>
  <dcterms:modified xsi:type="dcterms:W3CDTF">2017-07-17T18:14:07Z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-1877091936</vt:i4>
  </property>
  <property fmtid="{D5CDD505-2E9C-101B-9397-08002B2CF9AE}" pid="3" name="_NewReviewCycle">
    <vt:lpwstr/>
  </property>
  <property fmtid="{D5CDD505-2E9C-101B-9397-08002B2CF9AE}" pid="4" name="_EmailSubject">
    <vt:lpwstr>Noise Measurement Procedures for STS</vt:lpwstr>
  </property>
  <property fmtid="{D5CDD505-2E9C-101B-9397-08002B2CF9AE}" pid="5" name="_AuthorEmail">
    <vt:lpwstr>esalgado@qti.qualcomm.com</vt:lpwstr>
  </property>
  <property fmtid="{D5CDD505-2E9C-101B-9397-08002B2CF9AE}" pid="6" name="_AuthorEmailDisplayName">
    <vt:lpwstr>Salgado, Eric</vt:lpwstr>
  </property>
  <property fmtid="{D5CDD505-2E9C-101B-9397-08002B2CF9AE}" pid="7" name="_ReviewingToolsShownOnce">
    <vt:lpwstr/>
  </property>
</Properties>
</file>