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df670611a546a2/Tesis/"/>
    </mc:Choice>
  </mc:AlternateContent>
  <xr:revisionPtr revIDLastSave="18" documentId="8_{7CCCACA2-D9D6-482E-AF3E-EF7AE9B69B9B}" xr6:coauthVersionLast="43" xr6:coauthVersionMax="43" xr10:uidLastSave="{79D9F749-D74C-4FC1-821E-E8A1652B15CD}"/>
  <bookViews>
    <workbookView xWindow="-120" yWindow="-120" windowWidth="20730" windowHeight="11310" activeTab="1" xr2:uid="{9BAB2440-C34D-421D-952C-43B927C26ECA}"/>
  </bookViews>
  <sheets>
    <sheet name="Repuestas" sheetId="1" r:id="rId1"/>
    <sheet name="Cantidades" sheetId="2" r:id="rId2"/>
    <sheet name="Graficos" sheetId="3" r:id="rId3"/>
  </sheets>
  <definedNames>
    <definedName name="_Hlk14172859" localSheetId="1">Cantidades!$A$33</definedName>
    <definedName name="EncuestaTesis">Repuestas!$B$3:$L$22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0" i="2" l="1"/>
  <c r="B114" i="2" l="1"/>
  <c r="B113" i="2"/>
  <c r="B112" i="2"/>
  <c r="B111" i="2"/>
  <c r="B110" i="2"/>
  <c r="B103" i="2"/>
  <c r="B102" i="2"/>
  <c r="B101" i="2"/>
  <c r="B100" i="2"/>
  <c r="B99" i="2"/>
  <c r="B92" i="2"/>
  <c r="B91" i="2"/>
  <c r="B84" i="2"/>
  <c r="B83" i="2"/>
  <c r="B82" i="2"/>
  <c r="B81" i="2"/>
  <c r="B80" i="2"/>
  <c r="B73" i="2"/>
  <c r="B72" i="2"/>
  <c r="B71" i="2"/>
  <c r="B69" i="2"/>
  <c r="B62" i="2"/>
  <c r="B61" i="2"/>
  <c r="B60" i="2"/>
  <c r="B59" i="2"/>
  <c r="B58" i="2"/>
  <c r="B51" i="2"/>
  <c r="B50" i="2"/>
  <c r="B49" i="2"/>
  <c r="B48" i="2"/>
  <c r="B47" i="2"/>
  <c r="B40" i="2"/>
  <c r="B39" i="2"/>
  <c r="B38" i="2"/>
  <c r="B37" i="2"/>
  <c r="B36" i="2"/>
  <c r="B29" i="2"/>
  <c r="B28" i="2"/>
  <c r="B27" i="2"/>
  <c r="B26" i="2"/>
  <c r="B25" i="2"/>
  <c r="B18" i="2"/>
  <c r="B17" i="2"/>
  <c r="B16" i="2"/>
  <c r="B15" i="2"/>
  <c r="B14" i="2"/>
  <c r="B7" i="2"/>
  <c r="B6" i="2"/>
  <c r="B19" i="2" l="1"/>
  <c r="C17" i="2" s="1"/>
  <c r="B115" i="2"/>
  <c r="C114" i="2" s="1"/>
  <c r="B104" i="2"/>
  <c r="C99" i="2" s="1"/>
  <c r="B41" i="2"/>
  <c r="C40" i="2" s="1"/>
  <c r="B93" i="2"/>
  <c r="C91" i="2" s="1"/>
  <c r="B85" i="2"/>
  <c r="C83" i="2" s="1"/>
  <c r="B74" i="2"/>
  <c r="C72" i="2" s="1"/>
  <c r="B63" i="2"/>
  <c r="C58" i="2" s="1"/>
  <c r="B52" i="2"/>
  <c r="C48" i="2" s="1"/>
  <c r="B30" i="2"/>
  <c r="C25" i="2" s="1"/>
  <c r="B8" i="2"/>
  <c r="C7" i="2" s="1"/>
  <c r="C110" i="2" l="1"/>
  <c r="C100" i="2"/>
  <c r="C102" i="2"/>
  <c r="C103" i="2"/>
  <c r="C70" i="2"/>
  <c r="C69" i="2"/>
  <c r="C73" i="2"/>
  <c r="C71" i="2"/>
  <c r="C60" i="2"/>
  <c r="C61" i="2"/>
  <c r="C59" i="2"/>
  <c r="C38" i="2"/>
  <c r="C36" i="2"/>
  <c r="C14" i="2"/>
  <c r="C18" i="2"/>
  <c r="C113" i="2"/>
  <c r="C112" i="2"/>
  <c r="C26" i="2"/>
  <c r="C84" i="2"/>
  <c r="C50" i="2"/>
  <c r="C16" i="2"/>
  <c r="C39" i="2"/>
  <c r="C62" i="2"/>
  <c r="C101" i="2"/>
  <c r="C104" i="2" s="1"/>
  <c r="C27" i="2"/>
  <c r="C29" i="2"/>
  <c r="C111" i="2"/>
  <c r="C37" i="2"/>
  <c r="C28" i="2"/>
  <c r="C82" i="2"/>
  <c r="C47" i="2"/>
  <c r="C49" i="2"/>
  <c r="C92" i="2"/>
  <c r="C93" i="2" s="1"/>
  <c r="C51" i="2"/>
  <c r="C80" i="2"/>
  <c r="C6" i="2"/>
  <c r="C8" i="2" s="1"/>
  <c r="C15" i="2"/>
  <c r="C81" i="2"/>
  <c r="C41" i="2" l="1"/>
  <c r="C115" i="2"/>
  <c r="C19" i="2"/>
  <c r="C74" i="2"/>
  <c r="C85" i="2"/>
  <c r="C63" i="2"/>
  <c r="C52" i="2"/>
  <c r="C30" i="2"/>
</calcChain>
</file>

<file path=xl/sharedStrings.xml><?xml version="1.0" encoding="utf-8"?>
<sst xmlns="http://schemas.openxmlformats.org/spreadsheetml/2006/main" count="722" uniqueCount="131">
  <si>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</si>
  <si>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</si>
  <si>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</si>
  <si>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</si>
  <si>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</si>
  <si>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</si>
  <si>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</si>
  <si>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</si>
  <si>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</si>
  <si>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</si>
  <si>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</si>
  <si>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</si>
  <si>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</si>
  <si>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</si>
  <si>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</si>
  <si>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</si>
  <si>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</si>
  <si>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</si>
  <si>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</si>
  <si>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</si>
  <si>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</si>
  <si>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</si>
  <si>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</si>
  <si>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</si>
  <si>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</si>
  <si>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</si>
  <si>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</si>
  <si>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</si>
  <si>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</si>
  <si>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</si>
  <si>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Respuesta</t>
  </si>
  <si>
    <t>Total</t>
  </si>
  <si>
    <t>Cantidad</t>
  </si>
  <si>
    <t>a) Si</t>
  </si>
  <si>
    <t>b) No</t>
  </si>
  <si>
    <t>TOTAL</t>
  </si>
  <si>
    <t>%</t>
  </si>
  <si>
    <t>P1: ¿Alguna vez ha utilizado o a accedido (con anterioridad) a un sistema de recomendación de objetos de aprendizaje?</t>
  </si>
  <si>
    <t>P2: ¿En qué medida considera usted que el estilo de aprendizaje identificado por el sistema, corresponde a sus preferencias para aprender?</t>
  </si>
  <si>
    <t>a) Totalmente de acuerdo</t>
  </si>
  <si>
    <t>b) De acuerdo</t>
  </si>
  <si>
    <t>c) Ni de acuerdo/Ni en desacuerdo</t>
  </si>
  <si>
    <t>d) En desacuerdo</t>
  </si>
  <si>
    <t>e) Totalmente en desacuerdo</t>
  </si>
  <si>
    <t>P3: ¿En qué medida considera que las inteligencias múltiples que identificó el sistema, corresponden a sus características personales?</t>
  </si>
  <si>
    <t>P4: ¿En qué porcentaje estimado las cadenas de búsqueda ingresadas, mostraron resultados que coinciden con las temáticas buscadas?</t>
  </si>
  <si>
    <t>a) &gt;=80%</t>
  </si>
  <si>
    <t>b) &gt;=60% y &lt;80%</t>
  </si>
  <si>
    <t>c) &gt;=40% y &lt;60%</t>
  </si>
  <si>
    <t>d) &gt;=20% y &lt;40%</t>
  </si>
  <si>
    <t>e) &lt;20%</t>
  </si>
  <si>
    <t>P5: ¿Los objetos de aprendizaje con los que ha interactuado, están acorde a sus preferencias y estilos de aprendizaje?</t>
  </si>
  <si>
    <t>P6: ¿En qué medida cree usted que los objetos de aprendizaje mostrados por el sistema, resultan interesantes y atractivos para aprender temáticas nuevas?</t>
  </si>
  <si>
    <t>a) Muy alta</t>
  </si>
  <si>
    <t>b) Alta</t>
  </si>
  <si>
    <t>c) Adecuada</t>
  </si>
  <si>
    <t>d) Baja</t>
  </si>
  <si>
    <t>e) Muy baja</t>
  </si>
  <si>
    <t xml:space="preserve">P7: Luego de haber interactuado con los objetos de aprendizaje recomendados en base a sus inteligencias múltiples, ¿en qué medida considera que son instrumentos que pueden ayudar a potenciar estas inteligencias? </t>
  </si>
  <si>
    <t>P8: ¿En qué medida cree usted que el sistema puede ayudar a la educación tradicional, sirviendo como un apoyo a la docencia?</t>
  </si>
  <si>
    <t>a) Muy útiles</t>
  </si>
  <si>
    <t>c) Indiferente</t>
  </si>
  <si>
    <t>d) Poco útiles</t>
  </si>
  <si>
    <t>e) Nada útiles</t>
  </si>
  <si>
    <t>P9: ¿Considera que al finalizar la utilización del sistema ha aprendido algo nuevo?</t>
  </si>
  <si>
    <t>P10: ¿Indique, que tan fácil le ha resultado la utilización del sistema?</t>
  </si>
  <si>
    <t>a) Muy fácil</t>
  </si>
  <si>
    <t>b) Fácil</t>
  </si>
  <si>
    <t>c) Normal</t>
  </si>
  <si>
    <t>d) Dificil</t>
  </si>
  <si>
    <t>e) Muy dificil</t>
  </si>
  <si>
    <t>P11: Los tiempos de respuesta de la plataforma (espera para acceder a un vínculo, acceso a diferentes herramientas, etc.); ¿en qué medida han sido adecuados?</t>
  </si>
  <si>
    <t>a) Muy adecuado</t>
  </si>
  <si>
    <t>b) Bastante adecuado</t>
  </si>
  <si>
    <t>c) Adecuado</t>
  </si>
  <si>
    <t>d) Poco adecuado</t>
  </si>
  <si>
    <t>e) Nada adecuado</t>
  </si>
  <si>
    <t xml:space="preserve">P12: Indique alguna sugerencia que daría al investigador: 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</si>
  <si>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</si>
  <si>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</si>
  <si>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</si>
  <si>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</si>
  <si>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</si>
  <si>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</si>
  <si>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</si>
  <si>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</si>
  <si>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</si>
  <si>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</si>
  <si>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</si>
  <si>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</si>
  <si>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</si>
  <si>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</si>
  <si>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Cuestionario</t>
  </si>
  <si>
    <t>Preguntas</t>
  </si>
  <si>
    <t>Ciclo</t>
  </si>
  <si>
    <t>4to B</t>
  </si>
  <si>
    <t>7mo</t>
  </si>
  <si>
    <t>a</t>
  </si>
  <si>
    <t>b</t>
  </si>
  <si>
    <t>d</t>
  </si>
  <si>
    <t>c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</si>
  <si>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</si>
  <si>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</si>
  <si>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</si>
  <si>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</si>
  <si>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</si>
  <si>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</si>
  <si>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</si>
  <si>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</si>
  <si>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</si>
  <si>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</si>
  <si>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</si>
  <si>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</si>
  <si>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</si>
  <si>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</si>
  <si>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</si>
  <si>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4to A</t>
  </si>
  <si>
    <t>b) Útiles</t>
  </si>
  <si>
    <t>Mejorar colores de la interfaz</t>
  </si>
  <si>
    <t>Continuar con investigacion puede apoyar la educación</t>
  </si>
  <si>
    <t>Mejorar filtros de búsqueda avanzada</t>
  </si>
  <si>
    <t>Compartir internet para mejorar tiempos de respuesta</t>
  </si>
  <si>
    <t>Felicitaciones</t>
  </si>
  <si>
    <t>Plan de aprendizaje</t>
  </si>
  <si>
    <t>Errores de sistema</t>
  </si>
  <si>
    <t>Comparar los resultasdos con otras herramientas</t>
  </si>
  <si>
    <t>Trabajar con objetos de calidad</t>
  </si>
  <si>
    <t>Mejorar la búsqueda</t>
  </si>
  <si>
    <t>Presentar una explicación de como se calculó la inteligencia o estilo</t>
  </si>
  <si>
    <t>Hacer responsive el sistema web</t>
  </si>
  <si>
    <t>Aplicar encuestas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</si>
</sst>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Border="1"/>
    <xf numFmtId="0" fontId="0" fillId="0" borderId="7" xfId="0" applyBorder="1"/>
    <xf numFmtId="0" fontId="0" fillId="3" borderId="2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8" xfId="0" applyFill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Utilización</a:t>
            </a:r>
            <a:r>
              <a:rPr lang="es-EC" baseline="0"/>
              <a:t> con Anterioridad(P1)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EB-4E88-B2B3-CAFC5221BB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EB-4E88-B2B3-CAFC5221BBC7}"/>
              </c:ext>
            </c:extLst>
          </c:dPt>
          <c:dLbls>
            <c:dLbl>
              <c:idx val="0"/>
              <c:layout>
                <c:manualLayout>
                  <c:x val="6.41801779918897E-2"/>
                  <c:y val="0.1218322702909517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EB-4E88-B2B3-CAFC5221BBC7}"/>
                </c:ext>
              </c:extLst>
            </c:dLbl>
            <c:dLbl>
              <c:idx val="1"/>
              <c:layout>
                <c:manualLayout>
                  <c:x val="-7.3608215425513976E-2"/>
                  <c:y val="-0.123832112204515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EB-4E88-B2B3-CAFC5221BB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Cantidades!$A$6:$A$7</c:f>
              <c:strCache>
                <c:ptCount val="2"/>
                <c:pt idx="0">
                  <c:v>a) Si</c:v>
                </c:pt>
                <c:pt idx="1">
                  <c:v>b) No</c:v>
                </c:pt>
              </c:strCache>
            </c:strRef>
          </c:cat>
          <c:val>
            <c:numRef>
              <c:f>Cantidades!$C$6:$C$7</c:f>
              <c:numCache>
                <c:formatCode>0.00%</c:formatCode>
                <c:ptCount val="2"/>
                <c:pt idx="0">
                  <c:v>0.39583333333333331</c:v>
                </c:pt>
                <c:pt idx="1">
                  <c:v>0.60416666666666663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B-4E88-B2B3-CAFC5221BB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Aciertos</a:t>
            </a:r>
            <a:r>
              <a:rPr lang="es-EC" baseline="0"/>
              <a:t> en la búsqueda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3C-452D-B167-C1BB00D064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3C-452D-B167-C1BB00D064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3C-452D-B167-C1BB00D064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3C-452D-B167-C1BB00D064F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Cantidades!$A$36:$A$40</c15:sqref>
                  </c15:fullRef>
                </c:ext>
              </c:extLst>
              <c:f>Cantidades!$A$36:$A$39</c:f>
              <c:strCache>
                <c:ptCount val="4"/>
                <c:pt idx="0">
                  <c:v>a) &gt;=80%</c:v>
                </c:pt>
                <c:pt idx="1">
                  <c:v>b) &gt;=60% y &lt;80%</c:v>
                </c:pt>
                <c:pt idx="2">
                  <c:v>c) &gt;=40% y &lt;60%</c:v>
                </c:pt>
                <c:pt idx="3">
                  <c:v>d) &gt;=20% y &lt;40%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Cantidades!$C$36:$C$40</c15:sqref>
                  </c15:fullRef>
                </c:ext>
              </c:extLst>
              <c:f>Cantidades!$C$36:$C$39</c:f>
              <c:numCache>
                <c:formatCode>0.00%</c:formatCode>
                <c:ptCount val="4"/>
                <c:pt idx="0">
                  <c:v>0.41666666666666669</c:v>
                </c:pt>
                <c:pt idx="1">
                  <c:v>0.52083333333333337</c:v>
                </c:pt>
                <c:pt idx="2">
                  <c:v>4.1666666666666664E-2</c:v>
                </c:pt>
                <c:pt idx="3">
                  <c:v>2.0833333333333332E-2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1A3C-452D-B167-C1BB00D0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7256"/>
        <c:axId val="378510536"/>
      </c:barChart>
      <c:catAx>
        <c:axId val="37850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8510536"/>
        <c:crosses val="autoZero"/>
        <c:auto val="1"/>
        <c:lblAlgn val="ctr"/>
        <c:lblOffset val="100"/>
        <c:noMultiLvlLbl val="0"/>
      </c:catAx>
      <c:valAx>
        <c:axId val="3785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850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Considera</a:t>
            </a:r>
            <a:r>
              <a:rPr lang="es-EC" baseline="0"/>
              <a:t> que ha aprendido algo nuevo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E-459A-8E8A-E7833148C6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E-459A-8E8A-E7833148C61C}"/>
              </c:ext>
            </c:extLst>
          </c:dPt>
          <c:dLbls>
            <c:dLbl>
              <c:idx val="0"/>
              <c:layout>
                <c:manualLayout>
                  <c:x val="0.14647003499562544"/>
                  <c:y val="-3.87310440361621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FE-459A-8E8A-E7833148C6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Cantidades!$A$91:$A$92</c:f>
              <c:strCache>
                <c:ptCount val="2"/>
                <c:pt idx="0">
                  <c:v>a) Si</c:v>
                </c:pt>
                <c:pt idx="1">
                  <c:v>b) No</c:v>
                </c:pt>
              </c:strCache>
            </c:strRef>
          </c:cat>
          <c:val>
            <c:numRef>
              <c:f>Cantidades!$C$91:$C$92</c:f>
              <c:numCache>
                <c:formatCode>0.00%</c:formatCode>
                <c:ptCount val="2"/>
                <c:pt idx="0">
                  <c:v>0.95833333333333337</c:v>
                </c:pt>
                <c:pt idx="1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E-459A-8E8A-E7833148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Efectividad</a:t>
            </a:r>
            <a:r>
              <a:rPr lang="es-EC" baseline="0"/>
              <a:t> en Estilo de Aprendizaje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CD-4BAB-8B03-D7D136B514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D-4BAB-8B03-D7D136B514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CD-4BAB-8B03-D7D136B514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Cantidades!$A$14:$A$18</c15:sqref>
                  </c15:fullRef>
                </c:ext>
              </c:extLst>
              <c:f>Cantidades!$A$14:$A$16</c:f>
              <c:strCache>
                <c:ptCount val="3"/>
                <c:pt idx="0">
                  <c:v>a) Totalmente de acuerdo</c:v>
                </c:pt>
                <c:pt idx="1">
                  <c:v>b) De acuerdo</c:v>
                </c:pt>
                <c:pt idx="2">
                  <c:v>c) Ni de acuerdo/Ni en desacuerdo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Cantidades!$C$14:$C$18</c15:sqref>
                  </c15:fullRef>
                </c:ext>
              </c:extLst>
              <c:f>Cantidades!$C$14:$C$16</c:f>
              <c:numCache>
                <c:formatCode>0.00%</c:formatCode>
                <c:ptCount val="3"/>
                <c:pt idx="0">
                  <c:v>0.20833333333333334</c:v>
                </c:pt>
                <c:pt idx="1">
                  <c:v>0.72916666666666663</c:v>
                </c:pt>
                <c:pt idx="2">
                  <c:v>6.25E-2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0DCD-4BAB-8B03-D7D136B51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699032"/>
        <c:axId val="389701000"/>
      </c:barChart>
      <c:catAx>
        <c:axId val="3896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701000"/>
        <c:crosses val="autoZero"/>
        <c:auto val="1"/>
        <c:lblAlgn val="ctr"/>
        <c:lblOffset val="100"/>
        <c:noMultiLvlLbl val="0"/>
      </c:catAx>
      <c:valAx>
        <c:axId val="3897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69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Facilidad de Uso (P10)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C7-42E2-BD0E-3EE027FD76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C7-42E2-BD0E-3EE027FD76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C7-42E2-BD0E-3EE027FD761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Cantidades!$A$99:$A$103</c15:sqref>
                  </c15:fullRef>
                </c:ext>
              </c:extLst>
              <c:f>Cantidades!$A$99:$A$101</c:f>
              <c:strCache>
                <c:ptCount val="3"/>
                <c:pt idx="0">
                  <c:v>a) Muy fácil</c:v>
                </c:pt>
                <c:pt idx="1">
                  <c:v>b) Fácil</c:v>
                </c:pt>
                <c:pt idx="2">
                  <c:v>c) Normal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Cantidades!$C$99:$C$103</c15:sqref>
                  </c15:fullRef>
                </c:ext>
              </c:extLst>
              <c:f>Cantidades!$C$99:$C$101</c:f>
              <c:numCache>
                <c:formatCode>0.00%</c:formatCode>
                <c:ptCount val="3"/>
                <c:pt idx="0">
                  <c:v>0.41666666666666669</c:v>
                </c:pt>
                <c:pt idx="1">
                  <c:v>0.39583333333333331</c:v>
                </c:pt>
                <c:pt idx="2">
                  <c:v>0.1875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A6C7-42E2-BD0E-3EE027FD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353896"/>
        <c:axId val="270570928"/>
      </c:barChart>
      <c:catAx>
        <c:axId val="53235389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0570928"/>
        <c:crosses val="autoZero"/>
        <c:auto val="1"/>
        <c:lblAlgn val="ctr"/>
        <c:lblOffset val="100"/>
        <c:noMultiLvlLbl val="0"/>
      </c:catAx>
      <c:valAx>
        <c:axId val="2705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323538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Tiempo</a:t>
            </a:r>
            <a:r>
              <a:rPr lang="es-EC" baseline="0"/>
              <a:t>s de Respuesta (P11)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20-4651-A1A9-A3F80B281A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20-4651-A1A9-A3F80B281A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20-4651-A1A9-A3F80B281A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20-4651-A1A9-A3F80B281AB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Cantidades!$A$110:$A$114</c15:sqref>
                  </c15:fullRef>
                </c:ext>
              </c:extLst>
              <c:f>Cantidades!$A$110:$A$113</c:f>
              <c:strCache>
                <c:ptCount val="4"/>
                <c:pt idx="0">
                  <c:v>a) Muy adecuado</c:v>
                </c:pt>
                <c:pt idx="1">
                  <c:v>b) Bastante adecuado</c:v>
                </c:pt>
                <c:pt idx="2">
                  <c:v>c) Adecuado</c:v>
                </c:pt>
                <c:pt idx="3">
                  <c:v>d) Poco adecuado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Cantidades!$C$110:$C$114</c15:sqref>
                  </c15:fullRef>
                </c:ext>
              </c:extLst>
              <c:f>Cantidades!$C$110:$C$113</c:f>
              <c:numCache>
                <c:formatCode>0.00%</c:formatCode>
                <c:ptCount val="4"/>
                <c:pt idx="0">
                  <c:v>0.1875</c:v>
                </c:pt>
                <c:pt idx="1">
                  <c:v>0.4375</c:v>
                </c:pt>
                <c:pt idx="2">
                  <c:v>0.3125</c:v>
                </c:pt>
                <c:pt idx="3">
                  <c:v>6.25E-2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E720-4651-A1A9-A3F80B28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963160"/>
        <c:axId val="276959880"/>
      </c:barChart>
      <c:catAx>
        <c:axId val="27696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6959880"/>
        <c:crosses val="autoZero"/>
        <c:auto val="1"/>
        <c:lblAlgn val="ctr"/>
        <c:lblOffset val="100"/>
        <c:noMultiLvlLbl val="0"/>
      </c:catAx>
      <c:valAx>
        <c:axId val="27695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696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Efectividad</a:t>
            </a:r>
            <a:r>
              <a:rPr lang="es-EC" baseline="0"/>
              <a:t> en Inteligencias Múltiples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93-4251-888D-1F11A6385C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93-4251-888D-1F11A6385C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93-4251-888D-1F11A6385C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Cantidades!$A$25:$A$29</c15:sqref>
                  </c15:fullRef>
                </c:ext>
              </c:extLst>
              <c:f>Cantidades!$A$25:$A$27</c:f>
              <c:strCache>
                <c:ptCount val="3"/>
                <c:pt idx="0">
                  <c:v>a) Totalmente de acuerdo</c:v>
                </c:pt>
                <c:pt idx="1">
                  <c:v>b) De acuerdo</c:v>
                </c:pt>
                <c:pt idx="2">
                  <c:v>c) Ni de acuerdo/Ni en desacuerdo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Cantidades!$C$25:$C$29</c15:sqref>
                  </c15:fullRef>
                </c:ext>
              </c:extLst>
              <c:f>Cantidades!$C$25:$C$27</c:f>
              <c:numCache>
                <c:formatCode>0.00%</c:formatCode>
                <c:ptCount val="3"/>
                <c:pt idx="0">
                  <c:v>0.22916666666666666</c:v>
                </c:pt>
                <c:pt idx="1">
                  <c:v>0.64583333333333337</c:v>
                </c:pt>
                <c:pt idx="2">
                  <c:v>0.125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6993-4251-888D-1F11A6385C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2668976"/>
        <c:axId val="392667664"/>
      </c:barChart>
      <c:catAx>
        <c:axId val="3926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2667664"/>
        <c:crosses val="autoZero"/>
        <c:auto val="1"/>
        <c:lblAlgn val="ctr"/>
        <c:lblOffset val="100"/>
        <c:noMultiLvlLbl val="0"/>
      </c:catAx>
      <c:valAx>
        <c:axId val="3926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26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Objetos Recomendados Acordes al Perfil Inteligente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FE-4C76-B1DF-90957BECE1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FE-4C76-B1DF-90957BECE1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FE-4C76-B1DF-90957BECE110}"/>
              </c:ext>
            </c:extLst>
          </c:dPt>
          <c:dLbls>
            <c:dLbl>
              <c:idx val="0"/>
              <c:layout>
                <c:manualLayout>
                  <c:x val="8.11817127510224E-4"/>
                  <c:y val="-2.58406240886555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FE-4C76-B1DF-90957BECE110}"/>
                </c:ext>
              </c:extLst>
            </c:dLbl>
            <c:dLbl>
              <c:idx val="1"/>
              <c:layout>
                <c:manualLayout>
                  <c:x val="0.11136959042910334"/>
                  <c:y val="-5.34605570137065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FE-4C76-B1DF-90957BECE110}"/>
                </c:ext>
              </c:extLst>
            </c:dLbl>
            <c:dLbl>
              <c:idx val="2"/>
              <c:layout>
                <c:manualLayout>
                  <c:x val="-5.3920283220411376E-2"/>
                  <c:y val="2.53539661708953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FE-4C76-B1DF-90957BECE1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Cantidades!$A$47:$A$51</c15:sqref>
                  </c15:fullRef>
                </c:ext>
              </c:extLst>
              <c:f>Cantidades!$A$47:$A$49</c:f>
              <c:strCache>
                <c:ptCount val="3"/>
                <c:pt idx="0">
                  <c:v>a) Totalmente de acuerdo</c:v>
                </c:pt>
                <c:pt idx="1">
                  <c:v>b) De acuerdo</c:v>
                </c:pt>
                <c:pt idx="2">
                  <c:v>c) Ni de acuerdo/Ni en desacuerdo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Cantidades!$C$47:$C$51</c15:sqref>
                  </c15:fullRef>
                </c:ext>
              </c:extLst>
              <c:f>Cantidades!$C$47:$C$49</c:f>
              <c:numCache>
                <c:formatCode>0.00%</c:formatCode>
                <c:ptCount val="3"/>
                <c:pt idx="0">
                  <c:v>0.1875</c:v>
                </c:pt>
                <c:pt idx="1">
                  <c:v>0.5625</c:v>
                </c:pt>
                <c:pt idx="2">
                  <c:v>0.25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CEFE-4C76-B1DF-90957BECE11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Objetos</a:t>
            </a:r>
            <a:r>
              <a:rPr lang="es-EC" baseline="0"/>
              <a:t> interesantes y atractivos para prender temáticas nuevas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A-4282-A1D1-59549DA1B3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A-4282-A1D1-59549DA1B3C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A-4282-A1D1-59549DA1B3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Cantidades!$A$58:$A$62</c15:sqref>
                  </c15:fullRef>
                </c:ext>
              </c:extLst>
              <c:f>Cantidades!$A$58:$A$60</c:f>
              <c:strCache>
                <c:ptCount val="3"/>
                <c:pt idx="0">
                  <c:v>a) Muy alta</c:v>
                </c:pt>
                <c:pt idx="1">
                  <c:v>b) Alta</c:v>
                </c:pt>
                <c:pt idx="2">
                  <c:v>c) Adecuada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Cantidades!$C$58:$C$62</c15:sqref>
                  </c15:fullRef>
                </c:ext>
              </c:extLst>
              <c:f>Cantidades!$C$58:$C$60</c:f>
              <c:numCache>
                <c:formatCode>0.00%</c:formatCode>
                <c:ptCount val="3"/>
                <c:pt idx="0">
                  <c:v>0.25</c:v>
                </c:pt>
                <c:pt idx="1">
                  <c:v>0.54166666666666663</c:v>
                </c:pt>
                <c:pt idx="2">
                  <c:v>0.20833333333333334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53AA-4282-A1D1-59549DA1B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6438552"/>
        <c:axId val="556438880"/>
      </c:barChart>
      <c:catAx>
        <c:axId val="55643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6438880"/>
        <c:crosses val="autoZero"/>
        <c:auto val="1"/>
        <c:lblAlgn val="ctr"/>
        <c:lblOffset val="100"/>
        <c:noMultiLvlLbl val="0"/>
      </c:catAx>
      <c:valAx>
        <c:axId val="5564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643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OAs</a:t>
            </a:r>
            <a:r>
              <a:rPr lang="es-EC" baseline="0"/>
              <a:t> útiles para potenciar las inteligencias múltiples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C3-4B35-882E-448451F837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3-4B35-882E-448451F83777}"/>
              </c:ext>
            </c:extLst>
          </c:dPt>
          <c:dLbls>
            <c:dLbl>
              <c:idx val="0"/>
              <c:layout>
                <c:manualLayout>
                  <c:x val="1.0491032370953631E-3"/>
                  <c:y val="-3.63250947798191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C3-4B35-882E-448451F83777}"/>
                </c:ext>
              </c:extLst>
            </c:dLbl>
            <c:dLbl>
              <c:idx val="1"/>
              <c:layout>
                <c:manualLayout>
                  <c:x val="-4.4801071741032344E-2"/>
                  <c:y val="-6.93219597550306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C3-4B35-882E-448451F83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Cantidades!$A$69:$A$73</c15:sqref>
                  </c15:fullRef>
                </c:ext>
              </c:extLst>
              <c:f>Cantidades!$A$69:$A$70</c:f>
              <c:strCache>
                <c:ptCount val="2"/>
                <c:pt idx="0">
                  <c:v>a) Muy útiles</c:v>
                </c:pt>
                <c:pt idx="1">
                  <c:v>b) Útiles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Cantidades!$C$69:$C$73</c15:sqref>
                  </c15:fullRef>
                </c:ext>
              </c:extLst>
              <c:f>Cantidades!$C$69:$C$70</c:f>
              <c:numCache>
                <c:formatCode>0.00%</c:formatCode>
                <c:ptCount val="2"/>
                <c:pt idx="0">
                  <c:v>0.35416666666666669</c:v>
                </c:pt>
                <c:pt idx="1">
                  <c:v>0.64583333333333337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Cantidades!$C$71</c15:sqref>
                  <c15:dLbl>
                    <c:idx val="1"/>
                    <c:layout>
                      <c:manualLayout>
                        <c:x val="-0.19375109361329834"/>
                        <c:y val="4.4525736366287545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E7C3-4B35-882E-448451F83777}"/>
                      </c:ext>
                    </c:extLst>
                  </c15:dLbl>
                </c15:categoryFilterException>
                <c15:categoryFilterException>
                  <c15:sqref>Cantidades!$C$73</c15:sqref>
                  <c15:dLbl>
                    <c:idx val="1"/>
                    <c:layout>
                      <c:manualLayout>
                        <c:x val="0.108332239720035"/>
                        <c:y val="6.3312919218431029E-3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E7C3-4B35-882E-448451F8377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E7C3-4B35-882E-448451F8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Ayuda</a:t>
            </a:r>
            <a:r>
              <a:rPr lang="es-EC" baseline="0"/>
              <a:t> a la educación tradicional (P8)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B-4398-8F88-73D09E5F2A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4B-4398-8F88-73D09E5F2A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4B-4398-8F88-73D09E5F2A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Cantidades!$A$80:$A$84</c15:sqref>
                  </c15:fullRef>
                </c:ext>
              </c:extLst>
              <c:f>Cantidades!$A$80:$A$82</c:f>
              <c:strCache>
                <c:ptCount val="3"/>
                <c:pt idx="0">
                  <c:v>a) Muy alta</c:v>
                </c:pt>
                <c:pt idx="1">
                  <c:v>b) Alta</c:v>
                </c:pt>
                <c:pt idx="2">
                  <c:v>c) Adecuada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Cantidades!$C$80:$C$84</c15:sqref>
                  </c15:fullRef>
                </c:ext>
              </c:extLst>
              <c:f>Cantidades!$C$80:$C$82</c:f>
              <c:numCache>
                <c:formatCode>0.00%</c:formatCode>
                <c:ptCount val="3"/>
                <c:pt idx="0">
                  <c:v>0.54166666666666663</c:v>
                </c:pt>
                <c:pt idx="1">
                  <c:v>0.35416666666666669</c:v>
                </c:pt>
                <c:pt idx="2">
                  <c:v>0.10416666666666667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504B-4398-8F88-73D09E5F2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601984"/>
        <c:axId val="306610512"/>
      </c:barChart>
      <c:catAx>
        <c:axId val="3066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6610512"/>
        <c:crosses val="autoZero"/>
        <c:auto val="1"/>
        <c:lblAlgn val="ctr"/>
        <c:lblOffset val="100"/>
        <c:noMultiLvlLbl val="0"/>
      </c:catAx>
      <c:valAx>
        <c:axId val="306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66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180975</xdr:rowOff>
    </xdr:from>
    <xdr:to>
      <xdr:col>5</xdr:col>
      <xdr:colOff>666750</xdr:colOff>
      <xdr:row>11</xdr:row>
      <xdr:rowOff>147638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DD9A5D-9614-406A-AA88-A69834127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13</xdr:row>
      <xdr:rowOff>23812</xdr:rowOff>
    </xdr:from>
    <xdr:to>
      <xdr:col>6</xdr:col>
      <xdr:colOff>676275</xdr:colOff>
      <xdr:row>23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7805A-77B6-4C8B-98C7-6841C73B9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148</xdr:row>
      <xdr:rowOff>42862</xdr:rowOff>
    </xdr:from>
    <xdr:to>
      <xdr:col>6</xdr:col>
      <xdr:colOff>600075</xdr:colOff>
      <xdr:row>162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BAE948-EA5A-47D5-ACE1-6315739A0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623887</xdr:colOff>
      <xdr:row>165</xdr:row>
      <xdr:rowOff>119062</xdr:rowOff>
    </xdr:from>
    <xdr:to>
      <xdr:col>6</xdr:col>
      <xdr:colOff>623887</xdr:colOff>
      <xdr:row>180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A5EEDA-F399-4C71-8355-E725F273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</xdr:row>
      <xdr:rowOff>42862</xdr:rowOff>
    </xdr:from>
    <xdr:to>
      <xdr:col>7</xdr:col>
      <xdr:colOff>0</xdr:colOff>
      <xdr:row>38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E65CE6-E6E7-435F-BF34-167CCAD1B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752475</xdr:colOff>
      <xdr:row>56</xdr:row>
      <xdr:rowOff>4762</xdr:rowOff>
    </xdr:from>
    <xdr:to>
      <xdr:col>6</xdr:col>
      <xdr:colOff>276225</xdr:colOff>
      <xdr:row>70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4D94280-F201-4054-816F-0DF69EF3D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87</xdr:row>
      <xdr:rowOff>138112</xdr:rowOff>
    </xdr:from>
    <xdr:to>
      <xdr:col>7</xdr:col>
      <xdr:colOff>95250</xdr:colOff>
      <xdr:row>102</xdr:row>
      <xdr:rowOff>23812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5F30A3-F7EA-4CE1-87AE-1F87B763B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738187</xdr:colOff>
      <xdr:row>72</xdr:row>
      <xdr:rowOff>23812</xdr:rowOff>
    </xdr:from>
    <xdr:to>
      <xdr:col>6</xdr:col>
      <xdr:colOff>738187</xdr:colOff>
      <xdr:row>86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B2B211-AFF8-496D-A4C0-103E40FE8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33337</xdr:colOff>
      <xdr:row>104</xdr:row>
      <xdr:rowOff>23812</xdr:rowOff>
    </xdr:from>
    <xdr:to>
      <xdr:col>7</xdr:col>
      <xdr:colOff>33337</xdr:colOff>
      <xdr:row>118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54DB1AA-0867-44DD-AAA5-884FAA13B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</xdr:colOff>
      <xdr:row>40</xdr:row>
      <xdr:rowOff>4762</xdr:rowOff>
    </xdr:from>
    <xdr:to>
      <xdr:col>7</xdr:col>
      <xdr:colOff>9525</xdr:colOff>
      <xdr:row>54</xdr:row>
      <xdr:rowOff>80962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9A1E0EE-C754-441C-A583-B42961C6A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38100</xdr:colOff>
      <xdr:row>120</xdr:row>
      <xdr:rowOff>0</xdr:rowOff>
    </xdr:from>
    <xdr:to>
      <xdr:col>7</xdr:col>
      <xdr:colOff>38100</xdr:colOff>
      <xdr:row>134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281C1A9-EC3F-43B2-A03E-10DF13343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F178-F89F-4BA9-B217-F372E8B5E4EF}">
  <dimension ref="A2:M51"/>
  <sheetViews>
    <sheetView topLeftCell="A34" workbookViewId="0">
      <selection activeCell="M44" sqref="M44"/>
    </sheetView>
  </sheetViews>
  <sheetFormatPr baseColWidth="10" defaultRowHeight="15" x14ac:dyDescent="0.25"/>
  <cols>
    <col min="1" max="1" width="8" customWidth="1"/>
    <col min="2" max="2" width="14" customWidth="1"/>
    <col min="3" max="13" width="6.7109375" customWidth="1"/>
  </cols>
  <sheetData>
    <row r="2" spans="1:13" x14ac:dyDescent="0.25">
      <c r="A2" s="23" t="s">
        <v>94</v>
      </c>
      <c r="B2" s="21" t="s">
        <v>92</v>
      </c>
      <c r="C2" s="20" t="s">
        <v>93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thickBot="1" x14ac:dyDescent="0.3">
      <c r="A3" s="24"/>
      <c r="B3" s="22"/>
      <c r="C3" s="11" t="s">
        <v>19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</row>
    <row r="4" spans="1:13" x14ac:dyDescent="0.25">
      <c r="A4" s="25" t="s">
        <v>95</v>
      </c>
      <c r="B4" s="13" t="s">
        <v>0</v>
      </c>
      <c r="C4" s="10" t="s">
        <v>97</v>
      </c>
      <c r="D4" s="10" t="s">
        <v>98</v>
      </c>
      <c r="E4" s="10" t="s">
        <v>97</v>
      </c>
      <c r="F4" s="10" t="s">
        <v>99</v>
      </c>
      <c r="G4" s="10" t="s">
        <v>100</v>
      </c>
      <c r="H4" s="10" t="s">
        <v>98</v>
      </c>
      <c r="I4" s="10" t="s">
        <v>98</v>
      </c>
      <c r="J4" s="10" t="s">
        <v>97</v>
      </c>
      <c r="K4" s="10" t="s">
        <v>97</v>
      </c>
      <c r="L4" s="10" t="s">
        <v>98</v>
      </c>
      <c r="M4" s="10" t="s">
        <v>99</v>
      </c>
    </row>
    <row r="5" spans="1:13" x14ac:dyDescent="0.25">
      <c r="A5" s="19"/>
      <c r="B5" s="12" t="s">
        <v>1</v>
      </c>
      <c r="C5" s="1" t="s">
        <v>98</v>
      </c>
      <c r="D5" s="1" t="s">
        <v>98</v>
      </c>
      <c r="E5" s="1" t="s">
        <v>97</v>
      </c>
      <c r="F5" s="1" t="s">
        <v>98</v>
      </c>
      <c r="G5" s="1" t="s">
        <v>97</v>
      </c>
      <c r="H5" s="1" t="s">
        <v>98</v>
      </c>
      <c r="I5" s="1" t="s">
        <v>98</v>
      </c>
      <c r="J5" s="1" t="s">
        <v>97</v>
      </c>
      <c r="K5" s="1" t="s">
        <v>97</v>
      </c>
      <c r="L5" s="1" t="s">
        <v>97</v>
      </c>
      <c r="M5" s="1" t="s">
        <v>97</v>
      </c>
    </row>
    <row r="6" spans="1:13" x14ac:dyDescent="0.25">
      <c r="A6" s="19"/>
      <c r="B6" s="12" t="s">
        <v>2</v>
      </c>
      <c r="C6" s="1" t="s">
        <v>98</v>
      </c>
      <c r="D6" s="1" t="s">
        <v>97</v>
      </c>
      <c r="E6" s="1" t="s">
        <v>98</v>
      </c>
      <c r="F6" s="1" t="s">
        <v>98</v>
      </c>
      <c r="G6" s="1" t="s">
        <v>97</v>
      </c>
      <c r="H6" s="1" t="s">
        <v>97</v>
      </c>
      <c r="I6" s="1" t="s">
        <v>97</v>
      </c>
      <c r="J6" s="1" t="s">
        <v>97</v>
      </c>
      <c r="K6" s="1" t="s">
        <v>97</v>
      </c>
      <c r="L6" s="1" t="s">
        <v>97</v>
      </c>
      <c r="M6" s="1" t="s">
        <v>98</v>
      </c>
    </row>
    <row r="7" spans="1:13" x14ac:dyDescent="0.25">
      <c r="A7" s="19"/>
      <c r="B7" s="12" t="s">
        <v>3</v>
      </c>
      <c r="C7" s="1" t="s">
        <v>97</v>
      </c>
      <c r="D7" s="1" t="s">
        <v>98</v>
      </c>
      <c r="E7" s="1" t="s">
        <v>98</v>
      </c>
      <c r="F7" s="1" t="s">
        <v>98</v>
      </c>
      <c r="G7" s="1" t="s">
        <v>98</v>
      </c>
      <c r="H7" s="1" t="s">
        <v>98</v>
      </c>
      <c r="I7" s="1" t="s">
        <v>98</v>
      </c>
      <c r="J7" s="1" t="s">
        <v>98</v>
      </c>
      <c r="K7" s="1" t="s">
        <v>97</v>
      </c>
      <c r="L7" s="1" t="s">
        <v>98</v>
      </c>
      <c r="M7" s="1" t="s">
        <v>98</v>
      </c>
    </row>
    <row r="8" spans="1:13" x14ac:dyDescent="0.25">
      <c r="A8" s="19"/>
      <c r="B8" s="12" t="s">
        <v>4</v>
      </c>
      <c r="C8" s="1" t="s">
        <v>98</v>
      </c>
      <c r="D8" s="1" t="s">
        <v>98</v>
      </c>
      <c r="E8" s="1" t="s">
        <v>97</v>
      </c>
      <c r="F8" s="1" t="s">
        <v>97</v>
      </c>
      <c r="G8" s="1" t="s">
        <v>98</v>
      </c>
      <c r="H8" s="1" t="s">
        <v>97</v>
      </c>
      <c r="I8" s="1" t="s">
        <v>97</v>
      </c>
      <c r="J8" s="1" t="s">
        <v>98</v>
      </c>
      <c r="K8" s="1" t="s">
        <v>97</v>
      </c>
      <c r="L8" s="1" t="s">
        <v>100</v>
      </c>
      <c r="M8" s="1" t="s">
        <v>98</v>
      </c>
    </row>
    <row r="9" spans="1:13" x14ac:dyDescent="0.25">
      <c r="A9" s="19"/>
      <c r="B9" s="12" t="s">
        <v>5</v>
      </c>
      <c r="C9" s="1" t="s">
        <v>97</v>
      </c>
      <c r="D9" s="1" t="s">
        <v>98</v>
      </c>
      <c r="E9" s="1" t="s">
        <v>98</v>
      </c>
      <c r="F9" s="1" t="s">
        <v>97</v>
      </c>
      <c r="G9" s="1" t="s">
        <v>97</v>
      </c>
      <c r="H9" s="1" t="s">
        <v>98</v>
      </c>
      <c r="I9" s="1" t="s">
        <v>97</v>
      </c>
      <c r="J9" s="1" t="s">
        <v>97</v>
      </c>
      <c r="K9" s="1" t="s">
        <v>97</v>
      </c>
      <c r="L9" s="1" t="s">
        <v>98</v>
      </c>
      <c r="M9" s="1" t="s">
        <v>98</v>
      </c>
    </row>
    <row r="10" spans="1:13" x14ac:dyDescent="0.25">
      <c r="A10" s="19"/>
      <c r="B10" s="12" t="s">
        <v>6</v>
      </c>
      <c r="C10" s="1" t="s">
        <v>98</v>
      </c>
      <c r="D10" s="1" t="s">
        <v>97</v>
      </c>
      <c r="E10" s="1" t="s">
        <v>97</v>
      </c>
      <c r="F10" s="1" t="s">
        <v>97</v>
      </c>
      <c r="G10" s="1" t="s">
        <v>98</v>
      </c>
      <c r="H10" s="1" t="s">
        <v>98</v>
      </c>
      <c r="I10" s="1" t="s">
        <v>97</v>
      </c>
      <c r="J10" s="1" t="s">
        <v>97</v>
      </c>
      <c r="K10" s="1" t="s">
        <v>97</v>
      </c>
      <c r="L10" s="1" t="s">
        <v>98</v>
      </c>
      <c r="M10" s="1" t="s">
        <v>100</v>
      </c>
    </row>
    <row r="11" spans="1:13" x14ac:dyDescent="0.25">
      <c r="A11" s="19"/>
      <c r="B11" s="12" t="s">
        <v>7</v>
      </c>
      <c r="C11" s="1" t="s">
        <v>97</v>
      </c>
      <c r="D11" s="1" t="s">
        <v>97</v>
      </c>
      <c r="E11" s="1" t="s">
        <v>98</v>
      </c>
      <c r="F11" s="1" t="s">
        <v>97</v>
      </c>
      <c r="G11" s="1" t="s">
        <v>97</v>
      </c>
      <c r="H11" s="1" t="s">
        <v>97</v>
      </c>
      <c r="I11" s="1" t="s">
        <v>97</v>
      </c>
      <c r="J11" s="1" t="s">
        <v>97</v>
      </c>
      <c r="K11" s="1" t="s">
        <v>97</v>
      </c>
      <c r="L11" s="1" t="s">
        <v>97</v>
      </c>
      <c r="M11" s="1" t="s">
        <v>98</v>
      </c>
    </row>
    <row r="12" spans="1:13" x14ac:dyDescent="0.25">
      <c r="A12" s="19"/>
      <c r="B12" s="12" t="s">
        <v>8</v>
      </c>
      <c r="C12" s="1" t="s">
        <v>97</v>
      </c>
      <c r="D12" s="1" t="s">
        <v>98</v>
      </c>
      <c r="E12" s="1" t="s">
        <v>98</v>
      </c>
      <c r="F12" s="1" t="s">
        <v>97</v>
      </c>
      <c r="G12" s="1" t="s">
        <v>100</v>
      </c>
      <c r="H12" s="1" t="s">
        <v>98</v>
      </c>
      <c r="I12" s="1" t="s">
        <v>98</v>
      </c>
      <c r="J12" s="1" t="s">
        <v>98</v>
      </c>
      <c r="K12" s="1" t="s">
        <v>97</v>
      </c>
      <c r="L12" s="1" t="s">
        <v>98</v>
      </c>
      <c r="M12" s="1" t="s">
        <v>98</v>
      </c>
    </row>
    <row r="13" spans="1:13" x14ac:dyDescent="0.25">
      <c r="A13" s="19"/>
      <c r="B13" s="12" t="s">
        <v>9</v>
      </c>
      <c r="C13" s="1" t="s">
        <v>98</v>
      </c>
      <c r="D13" s="1" t="s">
        <v>97</v>
      </c>
      <c r="E13" s="1" t="s">
        <v>98</v>
      </c>
      <c r="F13" s="1" t="s">
        <v>98</v>
      </c>
      <c r="G13" s="1" t="s">
        <v>98</v>
      </c>
      <c r="H13" s="1" t="s">
        <v>98</v>
      </c>
      <c r="I13" s="1" t="s">
        <v>98</v>
      </c>
      <c r="J13" s="1" t="s">
        <v>98</v>
      </c>
      <c r="K13" s="1" t="s">
        <v>97</v>
      </c>
      <c r="L13" s="1" t="s">
        <v>97</v>
      </c>
      <c r="M13" s="1" t="s">
        <v>98</v>
      </c>
    </row>
    <row r="14" spans="1:13" x14ac:dyDescent="0.25">
      <c r="A14" s="19"/>
      <c r="B14" s="12" t="s">
        <v>10</v>
      </c>
      <c r="C14" s="1" t="s">
        <v>98</v>
      </c>
      <c r="D14" s="1" t="s">
        <v>98</v>
      </c>
      <c r="E14" s="1" t="s">
        <v>98</v>
      </c>
      <c r="F14" s="1" t="s">
        <v>97</v>
      </c>
      <c r="G14" s="1" t="s">
        <v>98</v>
      </c>
      <c r="H14" s="1" t="s">
        <v>98</v>
      </c>
      <c r="I14" s="1" t="s">
        <v>98</v>
      </c>
      <c r="J14" s="1" t="s">
        <v>97</v>
      </c>
      <c r="K14" s="1" t="s">
        <v>97</v>
      </c>
      <c r="L14" s="1" t="s">
        <v>98</v>
      </c>
      <c r="M14" s="1" t="s">
        <v>100</v>
      </c>
    </row>
    <row r="15" spans="1:13" x14ac:dyDescent="0.25">
      <c r="A15" s="19"/>
      <c r="B15" s="12" t="s">
        <v>11</v>
      </c>
      <c r="C15" s="1" t="s">
        <v>98</v>
      </c>
      <c r="D15" s="1" t="s">
        <v>98</v>
      </c>
      <c r="E15" s="1" t="s">
        <v>98</v>
      </c>
      <c r="F15" s="1" t="s">
        <v>98</v>
      </c>
      <c r="G15" s="1" t="s">
        <v>100</v>
      </c>
      <c r="H15" s="1" t="s">
        <v>97</v>
      </c>
      <c r="I15" s="1" t="s">
        <v>98</v>
      </c>
      <c r="J15" s="1" t="s">
        <v>97</v>
      </c>
      <c r="K15" s="1" t="s">
        <v>97</v>
      </c>
      <c r="L15" s="1" t="s">
        <v>100</v>
      </c>
      <c r="M15" s="1" t="s">
        <v>98</v>
      </c>
    </row>
    <row r="16" spans="1:13" x14ac:dyDescent="0.25">
      <c r="A16" s="19"/>
      <c r="B16" s="12" t="s">
        <v>12</v>
      </c>
      <c r="C16" s="1" t="s">
        <v>97</v>
      </c>
      <c r="D16" s="1" t="s">
        <v>97</v>
      </c>
      <c r="E16" s="1" t="s">
        <v>98</v>
      </c>
      <c r="F16" s="1" t="s">
        <v>98</v>
      </c>
      <c r="G16" s="1" t="s">
        <v>98</v>
      </c>
      <c r="H16" s="1" t="s">
        <v>98</v>
      </c>
      <c r="I16" s="1" t="s">
        <v>98</v>
      </c>
      <c r="J16" s="1" t="s">
        <v>97</v>
      </c>
      <c r="K16" s="1" t="s">
        <v>97</v>
      </c>
      <c r="L16" s="1" t="s">
        <v>97</v>
      </c>
      <c r="M16" s="1" t="s">
        <v>97</v>
      </c>
    </row>
    <row r="17" spans="1:13" ht="15.75" thickBot="1" x14ac:dyDescent="0.3">
      <c r="A17" s="26"/>
      <c r="B17" s="14" t="s">
        <v>13</v>
      </c>
      <c r="C17" s="6" t="s">
        <v>97</v>
      </c>
      <c r="D17" s="6" t="s">
        <v>98</v>
      </c>
      <c r="E17" s="6" t="s">
        <v>98</v>
      </c>
      <c r="F17" s="6" t="s">
        <v>97</v>
      </c>
      <c r="G17" s="6" t="s">
        <v>98</v>
      </c>
      <c r="H17" s="6" t="s">
        <v>98</v>
      </c>
      <c r="I17" s="6" t="s">
        <v>97</v>
      </c>
      <c r="J17" s="6" t="s">
        <v>97</v>
      </c>
      <c r="K17" s="6" t="s">
        <v>97</v>
      </c>
      <c r="L17" s="6" t="s">
        <v>97</v>
      </c>
      <c r="M17" s="6" t="s">
        <v>98</v>
      </c>
    </row>
    <row r="18" spans="1:13" x14ac:dyDescent="0.25">
      <c r="A18" s="25" t="s">
        <v>96</v>
      </c>
      <c r="B18" s="13" t="s">
        <v>14</v>
      </c>
      <c r="C18" s="10" t="s">
        <v>98</v>
      </c>
      <c r="D18" s="10" t="s">
        <v>98</v>
      </c>
      <c r="E18" s="10" t="s">
        <v>98</v>
      </c>
      <c r="F18" s="10" t="s">
        <v>97</v>
      </c>
      <c r="G18" s="10" t="s">
        <v>98</v>
      </c>
      <c r="H18" s="10" t="s">
        <v>98</v>
      </c>
      <c r="I18" s="10" t="s">
        <v>98</v>
      </c>
      <c r="J18" s="10" t="s">
        <v>98</v>
      </c>
      <c r="K18" s="10" t="s">
        <v>97</v>
      </c>
      <c r="L18" s="10" t="s">
        <v>100</v>
      </c>
      <c r="M18" s="10" t="s">
        <v>100</v>
      </c>
    </row>
    <row r="19" spans="1:13" x14ac:dyDescent="0.25">
      <c r="A19" s="19"/>
      <c r="B19" s="12" t="s">
        <v>15</v>
      </c>
      <c r="C19" s="1" t="s">
        <v>97</v>
      </c>
      <c r="D19" s="1" t="s">
        <v>98</v>
      </c>
      <c r="E19" s="1" t="s">
        <v>97</v>
      </c>
      <c r="F19" s="1" t="s">
        <v>98</v>
      </c>
      <c r="G19" s="1" t="s">
        <v>100</v>
      </c>
      <c r="H19" s="1" t="s">
        <v>100</v>
      </c>
      <c r="I19" s="1" t="s">
        <v>98</v>
      </c>
      <c r="J19" s="1" t="s">
        <v>98</v>
      </c>
      <c r="K19" s="1" t="s">
        <v>97</v>
      </c>
      <c r="L19" s="1" t="s">
        <v>98</v>
      </c>
      <c r="M19" s="1" t="s">
        <v>100</v>
      </c>
    </row>
    <row r="20" spans="1:13" x14ac:dyDescent="0.25">
      <c r="A20" s="19"/>
      <c r="B20" s="12" t="s">
        <v>16</v>
      </c>
      <c r="C20" s="1" t="s">
        <v>98</v>
      </c>
      <c r="D20" s="1" t="s">
        <v>98</v>
      </c>
      <c r="E20" s="1" t="s">
        <v>100</v>
      </c>
      <c r="F20" s="1" t="s">
        <v>98</v>
      </c>
      <c r="G20" s="1" t="s">
        <v>98</v>
      </c>
      <c r="H20" s="1" t="s">
        <v>98</v>
      </c>
      <c r="I20" s="1" t="s">
        <v>98</v>
      </c>
      <c r="J20" s="1" t="s">
        <v>98</v>
      </c>
      <c r="K20" s="1" t="s">
        <v>97</v>
      </c>
      <c r="L20" s="1" t="s">
        <v>97</v>
      </c>
      <c r="M20" s="1" t="s">
        <v>100</v>
      </c>
    </row>
    <row r="21" spans="1:13" x14ac:dyDescent="0.25">
      <c r="A21" s="19"/>
      <c r="B21" s="12" t="s">
        <v>17</v>
      </c>
      <c r="C21" s="1" t="s">
        <v>98</v>
      </c>
      <c r="D21" s="1" t="s">
        <v>98</v>
      </c>
      <c r="E21" s="1" t="s">
        <v>98</v>
      </c>
      <c r="F21" s="1" t="s">
        <v>97</v>
      </c>
      <c r="G21" s="1" t="s">
        <v>97</v>
      </c>
      <c r="H21" s="1" t="s">
        <v>98</v>
      </c>
      <c r="I21" s="1" t="s">
        <v>97</v>
      </c>
      <c r="J21" s="1" t="s">
        <v>97</v>
      </c>
      <c r="K21" s="1" t="s">
        <v>97</v>
      </c>
      <c r="L21" s="1" t="s">
        <v>97</v>
      </c>
      <c r="M21" s="1" t="s">
        <v>100</v>
      </c>
    </row>
    <row r="22" spans="1:13" x14ac:dyDescent="0.25">
      <c r="A22" s="19"/>
      <c r="B22" s="12" t="s">
        <v>18</v>
      </c>
      <c r="C22" s="1" t="s">
        <v>98</v>
      </c>
      <c r="D22" s="1" t="s">
        <v>98</v>
      </c>
      <c r="E22" s="1" t="s">
        <v>98</v>
      </c>
      <c r="F22" s="1" t="s">
        <v>97</v>
      </c>
      <c r="G22" s="1" t="s">
        <v>98</v>
      </c>
      <c r="H22" s="1" t="s">
        <v>100</v>
      </c>
      <c r="I22" s="1" t="s">
        <v>98</v>
      </c>
      <c r="J22" s="1" t="s">
        <v>98</v>
      </c>
      <c r="K22" s="1" t="s">
        <v>97</v>
      </c>
      <c r="L22" s="1" t="s">
        <v>98</v>
      </c>
      <c r="M22" s="1" t="s">
        <v>98</v>
      </c>
    </row>
    <row r="23" spans="1:13" x14ac:dyDescent="0.25">
      <c r="A23" s="19"/>
      <c r="B23" s="12" t="s">
        <v>78</v>
      </c>
      <c r="C23" s="1" t="s">
        <v>97</v>
      </c>
      <c r="D23" s="1" t="s">
        <v>100</v>
      </c>
      <c r="E23" s="1" t="s">
        <v>100</v>
      </c>
      <c r="F23" s="1" t="s">
        <v>98</v>
      </c>
      <c r="G23" s="1" t="s">
        <v>98</v>
      </c>
      <c r="H23" s="1" t="s">
        <v>98</v>
      </c>
      <c r="I23" s="1" t="s">
        <v>98</v>
      </c>
      <c r="J23" s="1" t="s">
        <v>98</v>
      </c>
      <c r="K23" s="1" t="s">
        <v>97</v>
      </c>
      <c r="L23" s="1" t="s">
        <v>100</v>
      </c>
      <c r="M23" s="1" t="s">
        <v>98</v>
      </c>
    </row>
    <row r="24" spans="1:13" x14ac:dyDescent="0.25">
      <c r="A24" s="19"/>
      <c r="B24" s="12" t="s">
        <v>79</v>
      </c>
      <c r="C24" s="1" t="s">
        <v>98</v>
      </c>
      <c r="D24" s="1" t="s">
        <v>98</v>
      </c>
      <c r="E24" s="1" t="s">
        <v>98</v>
      </c>
      <c r="F24" s="1" t="s">
        <v>98</v>
      </c>
      <c r="G24" s="1" t="s">
        <v>98</v>
      </c>
      <c r="H24" s="1" t="s">
        <v>100</v>
      </c>
      <c r="I24" s="1" t="s">
        <v>98</v>
      </c>
      <c r="J24" s="1" t="s">
        <v>97</v>
      </c>
      <c r="K24" s="1" t="s">
        <v>97</v>
      </c>
      <c r="L24" s="1" t="s">
        <v>97</v>
      </c>
      <c r="M24" s="1" t="s">
        <v>98</v>
      </c>
    </row>
    <row r="25" spans="1:13" x14ac:dyDescent="0.25">
      <c r="A25" s="19"/>
      <c r="B25" s="12" t="s">
        <v>80</v>
      </c>
      <c r="C25" s="1" t="s">
        <v>97</v>
      </c>
      <c r="D25" s="1" t="s">
        <v>98</v>
      </c>
      <c r="E25" s="1" t="s">
        <v>98</v>
      </c>
      <c r="F25" s="1" t="s">
        <v>98</v>
      </c>
      <c r="G25" s="1" t="s">
        <v>98</v>
      </c>
      <c r="H25" s="1" t="s">
        <v>100</v>
      </c>
      <c r="I25" s="1" t="s">
        <v>98</v>
      </c>
      <c r="J25" s="1" t="s">
        <v>100</v>
      </c>
      <c r="K25" s="1" t="s">
        <v>97</v>
      </c>
      <c r="L25" s="1" t="s">
        <v>100</v>
      </c>
      <c r="M25" s="1" t="s">
        <v>100</v>
      </c>
    </row>
    <row r="26" spans="1:13" x14ac:dyDescent="0.25">
      <c r="A26" s="19"/>
      <c r="B26" s="12" t="s">
        <v>81</v>
      </c>
      <c r="C26" s="1" t="s">
        <v>98</v>
      </c>
      <c r="D26" s="1" t="s">
        <v>98</v>
      </c>
      <c r="E26" s="1" t="s">
        <v>98</v>
      </c>
      <c r="F26" s="1" t="s">
        <v>100</v>
      </c>
      <c r="G26" s="1" t="s">
        <v>100</v>
      </c>
      <c r="H26" s="1" t="s">
        <v>98</v>
      </c>
      <c r="I26" s="1" t="s">
        <v>98</v>
      </c>
      <c r="J26" s="1" t="s">
        <v>97</v>
      </c>
      <c r="K26" s="1" t="s">
        <v>97</v>
      </c>
      <c r="L26" s="1" t="s">
        <v>98</v>
      </c>
      <c r="M26" s="1" t="s">
        <v>98</v>
      </c>
    </row>
    <row r="27" spans="1:13" x14ac:dyDescent="0.25">
      <c r="A27" s="19"/>
      <c r="B27" s="12" t="s">
        <v>82</v>
      </c>
      <c r="C27" s="1" t="s">
        <v>97</v>
      </c>
      <c r="D27" s="1" t="s">
        <v>97</v>
      </c>
      <c r="E27" s="1" t="s">
        <v>97</v>
      </c>
      <c r="F27" s="1" t="s">
        <v>97</v>
      </c>
      <c r="G27" s="1" t="s">
        <v>97</v>
      </c>
      <c r="H27" s="1" t="s">
        <v>97</v>
      </c>
      <c r="I27" s="1" t="s">
        <v>97</v>
      </c>
      <c r="J27" s="1" t="s">
        <v>97</v>
      </c>
      <c r="K27" s="1" t="s">
        <v>97</v>
      </c>
      <c r="L27" s="1" t="s">
        <v>97</v>
      </c>
      <c r="M27" s="1" t="s">
        <v>97</v>
      </c>
    </row>
    <row r="28" spans="1:13" x14ac:dyDescent="0.25">
      <c r="A28" s="19"/>
      <c r="B28" s="12" t="s">
        <v>83</v>
      </c>
      <c r="C28" s="1" t="s">
        <v>98</v>
      </c>
      <c r="D28" s="1" t="s">
        <v>98</v>
      </c>
      <c r="E28" s="1" t="s">
        <v>97</v>
      </c>
      <c r="F28" s="1" t="s">
        <v>97</v>
      </c>
      <c r="G28" s="1" t="s">
        <v>98</v>
      </c>
      <c r="H28" s="1" t="s">
        <v>97</v>
      </c>
      <c r="I28" s="1" t="s">
        <v>97</v>
      </c>
      <c r="J28" s="1" t="s">
        <v>98</v>
      </c>
      <c r="K28" s="1" t="s">
        <v>97</v>
      </c>
      <c r="L28" s="1" t="s">
        <v>97</v>
      </c>
      <c r="M28" s="1" t="s">
        <v>100</v>
      </c>
    </row>
    <row r="29" spans="1:13" x14ac:dyDescent="0.25">
      <c r="A29" s="19"/>
      <c r="B29" s="12" t="s">
        <v>84</v>
      </c>
      <c r="C29" s="1" t="s">
        <v>97</v>
      </c>
      <c r="D29" s="1" t="s">
        <v>98</v>
      </c>
      <c r="E29" s="1" t="s">
        <v>98</v>
      </c>
      <c r="F29" s="1" t="s">
        <v>98</v>
      </c>
      <c r="G29" s="1" t="s">
        <v>98</v>
      </c>
      <c r="H29" s="1" t="s">
        <v>97</v>
      </c>
      <c r="I29" s="1" t="s">
        <v>97</v>
      </c>
      <c r="J29" s="1" t="s">
        <v>97</v>
      </c>
      <c r="K29" s="1" t="s">
        <v>97</v>
      </c>
      <c r="L29" s="1" t="s">
        <v>100</v>
      </c>
      <c r="M29" s="1" t="s">
        <v>98</v>
      </c>
    </row>
    <row r="30" spans="1:13" x14ac:dyDescent="0.25">
      <c r="A30" s="19"/>
      <c r="B30" s="12" t="s">
        <v>85</v>
      </c>
      <c r="C30" s="1" t="s">
        <v>97</v>
      </c>
      <c r="D30" s="1" t="s">
        <v>100</v>
      </c>
      <c r="E30" s="1" t="s">
        <v>100</v>
      </c>
      <c r="F30" s="1" t="s">
        <v>98</v>
      </c>
      <c r="G30" s="1" t="s">
        <v>98</v>
      </c>
      <c r="H30" s="1" t="s">
        <v>100</v>
      </c>
      <c r="I30" s="1" t="s">
        <v>98</v>
      </c>
      <c r="J30" s="1" t="s">
        <v>97</v>
      </c>
      <c r="K30" s="1" t="s">
        <v>97</v>
      </c>
      <c r="L30" s="1" t="s">
        <v>98</v>
      </c>
      <c r="M30" s="1" t="s">
        <v>98</v>
      </c>
    </row>
    <row r="31" spans="1:13" x14ac:dyDescent="0.25">
      <c r="A31" s="19"/>
      <c r="B31" s="12" t="s">
        <v>86</v>
      </c>
      <c r="C31" s="1" t="s">
        <v>98</v>
      </c>
      <c r="D31" s="1" t="s">
        <v>98</v>
      </c>
      <c r="E31" s="1" t="s">
        <v>98</v>
      </c>
      <c r="F31" s="1" t="s">
        <v>98</v>
      </c>
      <c r="G31" s="1" t="s">
        <v>100</v>
      </c>
      <c r="H31" s="1" t="s">
        <v>98</v>
      </c>
      <c r="I31" s="1" t="s">
        <v>98</v>
      </c>
      <c r="J31" s="1" t="s">
        <v>97</v>
      </c>
      <c r="K31" s="1" t="s">
        <v>98</v>
      </c>
      <c r="L31" s="1" t="s">
        <v>98</v>
      </c>
      <c r="M31" s="1" t="s">
        <v>99</v>
      </c>
    </row>
    <row r="32" spans="1:13" x14ac:dyDescent="0.25">
      <c r="A32" s="19"/>
      <c r="B32" s="12" t="s">
        <v>87</v>
      </c>
      <c r="C32" s="1" t="s">
        <v>98</v>
      </c>
      <c r="D32" s="1" t="s">
        <v>97</v>
      </c>
      <c r="E32" s="1" t="s">
        <v>97</v>
      </c>
      <c r="F32" s="1" t="s">
        <v>98</v>
      </c>
      <c r="G32" s="1" t="s">
        <v>98</v>
      </c>
      <c r="H32" s="1" t="s">
        <v>98</v>
      </c>
      <c r="I32" s="1" t="s">
        <v>97</v>
      </c>
      <c r="J32" s="1" t="s">
        <v>97</v>
      </c>
      <c r="K32" s="1" t="s">
        <v>97</v>
      </c>
      <c r="L32" s="1" t="s">
        <v>97</v>
      </c>
      <c r="M32" s="1" t="s">
        <v>98</v>
      </c>
    </row>
    <row r="33" spans="1:13" x14ac:dyDescent="0.25">
      <c r="A33" s="19"/>
      <c r="B33" s="12" t="s">
        <v>88</v>
      </c>
      <c r="C33" s="1" t="s">
        <v>98</v>
      </c>
      <c r="D33" s="1" t="s">
        <v>98</v>
      </c>
      <c r="E33" s="1" t="s">
        <v>98</v>
      </c>
      <c r="F33" s="1" t="s">
        <v>98</v>
      </c>
      <c r="G33" s="1" t="s">
        <v>98</v>
      </c>
      <c r="H33" s="1" t="s">
        <v>100</v>
      </c>
      <c r="I33" s="1" t="s">
        <v>98</v>
      </c>
      <c r="J33" s="1" t="s">
        <v>100</v>
      </c>
      <c r="K33" s="1" t="s">
        <v>97</v>
      </c>
      <c r="L33" s="1" t="s">
        <v>98</v>
      </c>
      <c r="M33" s="1" t="s">
        <v>100</v>
      </c>
    </row>
    <row r="34" spans="1:13" x14ac:dyDescent="0.25">
      <c r="A34" s="19"/>
      <c r="B34" s="12" t="s">
        <v>89</v>
      </c>
      <c r="C34" s="1" t="s">
        <v>98</v>
      </c>
      <c r="D34" s="1" t="s">
        <v>100</v>
      </c>
      <c r="E34" s="1" t="s">
        <v>100</v>
      </c>
      <c r="F34" s="1" t="s">
        <v>98</v>
      </c>
      <c r="G34" s="1" t="s">
        <v>98</v>
      </c>
      <c r="H34" s="1" t="s">
        <v>98</v>
      </c>
      <c r="I34" s="1" t="s">
        <v>98</v>
      </c>
      <c r="J34" s="1" t="s">
        <v>97</v>
      </c>
      <c r="K34" s="1" t="s">
        <v>97</v>
      </c>
      <c r="L34" s="1" t="s">
        <v>97</v>
      </c>
      <c r="M34" s="1" t="s">
        <v>100</v>
      </c>
    </row>
    <row r="35" spans="1:13" x14ac:dyDescent="0.25">
      <c r="A35" s="19"/>
      <c r="B35" s="12" t="s">
        <v>90</v>
      </c>
      <c r="C35" s="1" t="s">
        <v>97</v>
      </c>
      <c r="D35" s="1" t="s">
        <v>97</v>
      </c>
      <c r="E35" s="1" t="s">
        <v>97</v>
      </c>
      <c r="F35" s="1" t="s">
        <v>97</v>
      </c>
      <c r="G35" s="1" t="s">
        <v>97</v>
      </c>
      <c r="H35" s="1" t="s">
        <v>97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97</v>
      </c>
    </row>
    <row r="36" spans="1:13" ht="15.75" thickBot="1" x14ac:dyDescent="0.3">
      <c r="A36" s="26"/>
      <c r="B36" s="14" t="s">
        <v>91</v>
      </c>
      <c r="C36" s="6" t="s">
        <v>98</v>
      </c>
      <c r="D36" s="6" t="s">
        <v>97</v>
      </c>
      <c r="E36" s="6" t="s">
        <v>97</v>
      </c>
      <c r="F36" s="6" t="s">
        <v>97</v>
      </c>
      <c r="G36" s="6" t="s">
        <v>97</v>
      </c>
      <c r="H36" s="6" t="s">
        <v>97</v>
      </c>
      <c r="I36" s="6" t="s">
        <v>97</v>
      </c>
      <c r="J36" s="6" t="s">
        <v>97</v>
      </c>
      <c r="K36" s="6" t="s">
        <v>97</v>
      </c>
      <c r="L36" s="6" t="s">
        <v>97</v>
      </c>
      <c r="M36" s="6" t="s">
        <v>97</v>
      </c>
    </row>
    <row r="37" spans="1:13" x14ac:dyDescent="0.25">
      <c r="A37" s="18" t="s">
        <v>116</v>
      </c>
      <c r="B37" s="7" t="s">
        <v>101</v>
      </c>
      <c r="C37" s="5" t="s">
        <v>98</v>
      </c>
      <c r="D37" s="5" t="s">
        <v>98</v>
      </c>
      <c r="E37" s="5" t="s">
        <v>98</v>
      </c>
      <c r="F37" s="5" t="s">
        <v>98</v>
      </c>
      <c r="G37" s="5" t="s">
        <v>100</v>
      </c>
      <c r="H37" s="5" t="s">
        <v>100</v>
      </c>
      <c r="I37" s="5" t="s">
        <v>98</v>
      </c>
      <c r="J37" s="5" t="s">
        <v>98</v>
      </c>
      <c r="K37" s="5" t="s">
        <v>97</v>
      </c>
      <c r="L37" s="5" t="s">
        <v>98</v>
      </c>
      <c r="M37" s="5" t="s">
        <v>98</v>
      </c>
    </row>
    <row r="38" spans="1:13" x14ac:dyDescent="0.25">
      <c r="A38" s="19"/>
      <c r="B38" s="4" t="s">
        <v>102</v>
      </c>
      <c r="C38" s="1" t="s">
        <v>97</v>
      </c>
      <c r="D38" s="1" t="s">
        <v>98</v>
      </c>
      <c r="E38" s="1" t="s">
        <v>100</v>
      </c>
      <c r="F38" s="1" t="s">
        <v>98</v>
      </c>
      <c r="G38" s="1" t="s">
        <v>100</v>
      </c>
      <c r="H38" s="1" t="s">
        <v>100</v>
      </c>
      <c r="I38" s="1" t="s">
        <v>98</v>
      </c>
      <c r="J38" s="1" t="s">
        <v>100</v>
      </c>
      <c r="K38" s="1" t="s">
        <v>98</v>
      </c>
      <c r="L38" s="1" t="s">
        <v>100</v>
      </c>
      <c r="M38" s="1" t="s">
        <v>100</v>
      </c>
    </row>
    <row r="39" spans="1:13" x14ac:dyDescent="0.25">
      <c r="A39" s="19"/>
      <c r="B39" s="4" t="s">
        <v>103</v>
      </c>
      <c r="C39" s="1" t="s">
        <v>97</v>
      </c>
      <c r="D39" s="1" t="s">
        <v>98</v>
      </c>
      <c r="E39" s="1" t="s">
        <v>98</v>
      </c>
      <c r="F39" s="1" t="s">
        <v>98</v>
      </c>
      <c r="G39" s="1" t="s">
        <v>100</v>
      </c>
      <c r="H39" s="1" t="s">
        <v>97</v>
      </c>
      <c r="I39" s="1" t="s">
        <v>97</v>
      </c>
      <c r="J39" s="1" t="s">
        <v>98</v>
      </c>
      <c r="K39" s="1" t="s">
        <v>97</v>
      </c>
      <c r="L39" s="1" t="s">
        <v>97</v>
      </c>
      <c r="M39" s="1" t="s">
        <v>97</v>
      </c>
    </row>
    <row r="40" spans="1:13" x14ac:dyDescent="0.25">
      <c r="A40" s="19"/>
      <c r="B40" s="4" t="s">
        <v>104</v>
      </c>
      <c r="C40" s="1" t="s">
        <v>97</v>
      </c>
      <c r="D40" s="1" t="s">
        <v>98</v>
      </c>
      <c r="E40" s="1" t="s">
        <v>98</v>
      </c>
      <c r="F40" s="1" t="s">
        <v>97</v>
      </c>
      <c r="G40" s="1" t="s">
        <v>98</v>
      </c>
      <c r="H40" s="1" t="s">
        <v>97</v>
      </c>
      <c r="I40" s="1" t="s">
        <v>97</v>
      </c>
      <c r="J40" s="1" t="s">
        <v>97</v>
      </c>
      <c r="K40" s="1" t="s">
        <v>97</v>
      </c>
      <c r="L40" s="1" t="s">
        <v>97</v>
      </c>
      <c r="M40" s="1" t="s">
        <v>98</v>
      </c>
    </row>
    <row r="41" spans="1:13" x14ac:dyDescent="0.25">
      <c r="A41" s="19"/>
      <c r="B41" s="4" t="s">
        <v>105</v>
      </c>
      <c r="C41" s="1" t="s">
        <v>98</v>
      </c>
      <c r="D41" s="1" t="s">
        <v>98</v>
      </c>
      <c r="E41" s="1" t="s">
        <v>98</v>
      </c>
      <c r="F41" s="1" t="s">
        <v>97</v>
      </c>
      <c r="G41" s="1" t="s">
        <v>98</v>
      </c>
      <c r="H41" s="1" t="s">
        <v>98</v>
      </c>
      <c r="I41" s="1" t="s">
        <v>98</v>
      </c>
      <c r="J41" s="1" t="s">
        <v>98</v>
      </c>
      <c r="K41" s="1" t="s">
        <v>97</v>
      </c>
      <c r="L41" s="1" t="s">
        <v>97</v>
      </c>
      <c r="M41" s="1" t="s">
        <v>97</v>
      </c>
    </row>
    <row r="42" spans="1:13" x14ac:dyDescent="0.25">
      <c r="A42" s="19"/>
      <c r="B42" s="4" t="s">
        <v>106</v>
      </c>
      <c r="C42" s="1" t="s">
        <v>98</v>
      </c>
      <c r="D42" s="1" t="s">
        <v>98</v>
      </c>
      <c r="E42" s="1" t="s">
        <v>100</v>
      </c>
      <c r="F42" s="1" t="s">
        <v>98</v>
      </c>
      <c r="G42" s="1" t="s">
        <v>100</v>
      </c>
      <c r="H42" s="1" t="s">
        <v>98</v>
      </c>
      <c r="I42" s="1" t="s">
        <v>98</v>
      </c>
      <c r="J42" s="1" t="s">
        <v>98</v>
      </c>
      <c r="K42" s="1" t="s">
        <v>97</v>
      </c>
      <c r="L42" s="1" t="s">
        <v>98</v>
      </c>
      <c r="M42" s="1" t="s">
        <v>98</v>
      </c>
    </row>
    <row r="43" spans="1:13" x14ac:dyDescent="0.25">
      <c r="A43" s="19"/>
      <c r="B43" s="4" t="s">
        <v>107</v>
      </c>
      <c r="C43" s="1" t="s">
        <v>98</v>
      </c>
      <c r="D43" s="1" t="s">
        <v>98</v>
      </c>
      <c r="E43" s="1" t="s">
        <v>98</v>
      </c>
      <c r="F43" s="1" t="s">
        <v>98</v>
      </c>
      <c r="G43" s="1" t="s">
        <v>98</v>
      </c>
      <c r="H43" s="1" t="s">
        <v>98</v>
      </c>
      <c r="I43" s="1" t="s">
        <v>98</v>
      </c>
      <c r="J43" s="1" t="s">
        <v>98</v>
      </c>
      <c r="K43" s="1" t="s">
        <v>97</v>
      </c>
      <c r="L43" s="1" t="s">
        <v>98</v>
      </c>
      <c r="M43" s="1" t="s">
        <v>98</v>
      </c>
    </row>
    <row r="44" spans="1:13" x14ac:dyDescent="0.25">
      <c r="A44" s="19"/>
      <c r="B44" s="4" t="s">
        <v>108</v>
      </c>
      <c r="C44" s="1" t="s">
        <v>98</v>
      </c>
      <c r="D44" s="1" t="s">
        <v>98</v>
      </c>
      <c r="E44" s="1" t="s">
        <v>98</v>
      </c>
      <c r="F44" s="1" t="s">
        <v>98</v>
      </c>
      <c r="G44" s="1" t="s">
        <v>98</v>
      </c>
      <c r="H44" s="1" t="s">
        <v>98</v>
      </c>
      <c r="I44" s="1" t="s">
        <v>98</v>
      </c>
      <c r="J44" s="1" t="s">
        <v>97</v>
      </c>
      <c r="K44" s="1" t="s">
        <v>97</v>
      </c>
      <c r="L44" s="1" t="s">
        <v>97</v>
      </c>
      <c r="M44" s="1" t="s">
        <v>99</v>
      </c>
    </row>
    <row r="45" spans="1:13" x14ac:dyDescent="0.25">
      <c r="A45" s="19"/>
      <c r="B45" s="4" t="s">
        <v>109</v>
      </c>
      <c r="C45" s="1" t="s">
        <v>98</v>
      </c>
      <c r="D45" s="1" t="s">
        <v>98</v>
      </c>
      <c r="E45" s="1" t="s">
        <v>98</v>
      </c>
      <c r="F45" s="1" t="s">
        <v>98</v>
      </c>
      <c r="G45" s="1" t="s">
        <v>100</v>
      </c>
      <c r="H45" s="1" t="s">
        <v>100</v>
      </c>
      <c r="I45" s="1" t="s">
        <v>98</v>
      </c>
      <c r="J45" s="1" t="s">
        <v>100</v>
      </c>
      <c r="K45" s="1" t="s">
        <v>97</v>
      </c>
      <c r="L45" s="1" t="s">
        <v>100</v>
      </c>
      <c r="M45" s="1" t="s">
        <v>100</v>
      </c>
    </row>
    <row r="46" spans="1:13" x14ac:dyDescent="0.25">
      <c r="A46" s="19"/>
      <c r="B46" s="4" t="s">
        <v>110</v>
      </c>
      <c r="C46" s="1" t="s">
        <v>97</v>
      </c>
      <c r="D46" s="1" t="s">
        <v>98</v>
      </c>
      <c r="E46" s="1" t="s">
        <v>98</v>
      </c>
      <c r="F46" s="1" t="s">
        <v>97</v>
      </c>
      <c r="G46" s="1" t="s">
        <v>98</v>
      </c>
      <c r="H46" s="1" t="s">
        <v>98</v>
      </c>
      <c r="I46" s="1" t="s">
        <v>97</v>
      </c>
      <c r="J46" s="1" t="s">
        <v>97</v>
      </c>
      <c r="K46" s="1" t="s">
        <v>97</v>
      </c>
      <c r="L46" s="1" t="s">
        <v>97</v>
      </c>
      <c r="M46" s="1" t="s">
        <v>100</v>
      </c>
    </row>
    <row r="47" spans="1:13" x14ac:dyDescent="0.25">
      <c r="A47" s="19"/>
      <c r="B47" s="4" t="s">
        <v>111</v>
      </c>
      <c r="C47" s="1" t="s">
        <v>98</v>
      </c>
      <c r="D47" s="1" t="s">
        <v>97</v>
      </c>
      <c r="E47" s="1" t="s">
        <v>98</v>
      </c>
      <c r="F47" s="1" t="s">
        <v>97</v>
      </c>
      <c r="G47" s="1" t="s">
        <v>98</v>
      </c>
      <c r="H47" s="1" t="s">
        <v>98</v>
      </c>
      <c r="I47" s="1" t="s">
        <v>98</v>
      </c>
      <c r="J47" s="1" t="s">
        <v>97</v>
      </c>
      <c r="K47" s="1" t="s">
        <v>97</v>
      </c>
      <c r="L47" s="1" t="s">
        <v>98</v>
      </c>
      <c r="M47" s="1" t="s">
        <v>100</v>
      </c>
    </row>
    <row r="48" spans="1:13" x14ac:dyDescent="0.25">
      <c r="A48" s="19"/>
      <c r="B48" s="4" t="s">
        <v>112</v>
      </c>
      <c r="C48" s="1" t="s">
        <v>98</v>
      </c>
      <c r="D48" s="1" t="s">
        <v>98</v>
      </c>
      <c r="E48" s="1" t="s">
        <v>98</v>
      </c>
      <c r="F48" s="1" t="s">
        <v>98</v>
      </c>
      <c r="G48" s="1" t="s">
        <v>98</v>
      </c>
      <c r="H48" s="1" t="s">
        <v>98</v>
      </c>
      <c r="I48" s="1" t="s">
        <v>98</v>
      </c>
      <c r="J48" s="1" t="s">
        <v>98</v>
      </c>
      <c r="K48" s="1" t="s">
        <v>97</v>
      </c>
      <c r="L48" s="1" t="s">
        <v>98</v>
      </c>
      <c r="M48" s="1" t="s">
        <v>98</v>
      </c>
    </row>
    <row r="49" spans="1:13" x14ac:dyDescent="0.25">
      <c r="A49" s="19"/>
      <c r="B49" s="4" t="s">
        <v>113</v>
      </c>
      <c r="C49" s="1" t="s">
        <v>97</v>
      </c>
      <c r="D49" s="1" t="s">
        <v>98</v>
      </c>
      <c r="E49" s="1" t="s">
        <v>98</v>
      </c>
      <c r="F49" s="1" t="s">
        <v>97</v>
      </c>
      <c r="G49" s="1" t="s">
        <v>97</v>
      </c>
      <c r="H49" s="1" t="s">
        <v>98</v>
      </c>
      <c r="I49" s="1" t="s">
        <v>97</v>
      </c>
      <c r="J49" s="1" t="s">
        <v>97</v>
      </c>
      <c r="K49" s="1" t="s">
        <v>97</v>
      </c>
      <c r="L49" s="1" t="s">
        <v>98</v>
      </c>
      <c r="M49" s="1" t="s">
        <v>97</v>
      </c>
    </row>
    <row r="50" spans="1:13" x14ac:dyDescent="0.25">
      <c r="A50" s="19"/>
      <c r="B50" s="4" t="s">
        <v>114</v>
      </c>
      <c r="C50" s="1" t="s">
        <v>98</v>
      </c>
      <c r="D50" s="1" t="s">
        <v>98</v>
      </c>
      <c r="E50" s="1" t="s">
        <v>97</v>
      </c>
      <c r="F50" s="1" t="s">
        <v>100</v>
      </c>
      <c r="G50" s="1" t="s">
        <v>98</v>
      </c>
      <c r="H50" s="1" t="s">
        <v>97</v>
      </c>
      <c r="I50" s="1" t="s">
        <v>98</v>
      </c>
      <c r="J50" s="1" t="s">
        <v>98</v>
      </c>
      <c r="K50" s="1" t="s">
        <v>97</v>
      </c>
      <c r="L50" s="1" t="s">
        <v>100</v>
      </c>
      <c r="M50" s="1" t="s">
        <v>100</v>
      </c>
    </row>
    <row r="51" spans="1:13" x14ac:dyDescent="0.25">
      <c r="A51" s="19"/>
      <c r="B51" s="4" t="s">
        <v>115</v>
      </c>
      <c r="C51" s="1" t="s">
        <v>98</v>
      </c>
      <c r="D51" s="1" t="s">
        <v>98</v>
      </c>
      <c r="E51" s="1" t="s">
        <v>98</v>
      </c>
      <c r="F51" s="1" t="s">
        <v>97</v>
      </c>
      <c r="G51" s="1" t="s">
        <v>100</v>
      </c>
      <c r="H51" s="1" t="s">
        <v>100</v>
      </c>
      <c r="I51" s="1" t="s">
        <v>98</v>
      </c>
      <c r="J51" s="1" t="s">
        <v>100</v>
      </c>
      <c r="K51" s="1" t="s">
        <v>97</v>
      </c>
      <c r="L51" s="1" t="s">
        <v>98</v>
      </c>
      <c r="M51" s="1" t="s">
        <v>97</v>
      </c>
    </row>
  </sheetData>
  <mergeCells count="6">
    <mergeCell ref="A37:A51"/>
    <mergeCell ref="C2:M2"/>
    <mergeCell ref="B2:B3"/>
    <mergeCell ref="A2:A3"/>
    <mergeCell ref="A4:A17"/>
    <mergeCell ref="A18:A3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B364-1299-489A-83DF-FF693D0D058B}">
  <dimension ref="A3:F131"/>
  <sheetViews>
    <sheetView tabSelected="1" topLeftCell="A113" workbookViewId="0">
      <selection activeCell="D129" sqref="D129"/>
    </sheetView>
  </sheetViews>
  <sheetFormatPr baseColWidth="10" defaultRowHeight="15" x14ac:dyDescent="0.25"/>
  <cols>
    <col min="1" max="1" width="31.5703125" customWidth="1"/>
    <col min="2" max="2" width="11.85546875" bestFit="1" customWidth="1"/>
  </cols>
  <sheetData>
    <row r="3" spans="1:3" x14ac:dyDescent="0.25">
      <c r="A3" t="s">
        <v>37</v>
      </c>
    </row>
    <row r="4" spans="1:3" x14ac:dyDescent="0.25">
      <c r="A4" s="31" t="s">
        <v>30</v>
      </c>
      <c r="B4" s="32" t="s">
        <v>31</v>
      </c>
      <c r="C4" s="32"/>
    </row>
    <row r="5" spans="1:3" x14ac:dyDescent="0.25">
      <c r="A5" s="31"/>
      <c r="B5" s="1" t="s">
        <v>32</v>
      </c>
      <c r="C5" s="1" t="s">
        <v>36</v>
      </c>
    </row>
    <row r="6" spans="1:3" x14ac:dyDescent="0.25">
      <c r="A6" s="1" t="s">
        <v>33</v>
      </c>
      <c r="B6" s="1">
        <f>COUNTIF(Repuestas!C4:C51,"a")</f>
        <v>19</v>
      </c>
      <c r="C6" s="15">
        <f>B6/B8</f>
        <v>0.39583333333333331</v>
      </c>
    </row>
    <row r="7" spans="1:3" ht="15.75" thickBot="1" x14ac:dyDescent="0.3">
      <c r="A7" s="6" t="s">
        <v>34</v>
      </c>
      <c r="B7" s="6">
        <f>COUNTIF(Repuestas!C4:C51,"b")</f>
        <v>29</v>
      </c>
      <c r="C7" s="16">
        <f>B7/B8</f>
        <v>0.60416666666666663</v>
      </c>
    </row>
    <row r="8" spans="1:3" x14ac:dyDescent="0.25">
      <c r="A8" s="5" t="s">
        <v>35</v>
      </c>
      <c r="B8" s="5">
        <f>SUM(B6:B7)</f>
        <v>48</v>
      </c>
      <c r="C8" s="17">
        <f>SUM(C6:C7)</f>
        <v>1</v>
      </c>
    </row>
    <row r="11" spans="1:3" x14ac:dyDescent="0.25">
      <c r="A11" t="s">
        <v>38</v>
      </c>
    </row>
    <row r="12" spans="1:3" x14ac:dyDescent="0.25">
      <c r="A12" s="27" t="s">
        <v>30</v>
      </c>
      <c r="B12" s="29" t="s">
        <v>31</v>
      </c>
      <c r="C12" s="30"/>
    </row>
    <row r="13" spans="1:3" x14ac:dyDescent="0.25">
      <c r="A13" s="28"/>
      <c r="B13" s="1" t="s">
        <v>32</v>
      </c>
      <c r="C13" s="1" t="s">
        <v>36</v>
      </c>
    </row>
    <row r="14" spans="1:3" x14ac:dyDescent="0.25">
      <c r="A14" s="3" t="s">
        <v>39</v>
      </c>
      <c r="B14" s="1">
        <f>COUNTIF(Repuestas!D4:D51,"a")</f>
        <v>10</v>
      </c>
      <c r="C14" s="15">
        <f>B14/B19</f>
        <v>0.20833333333333334</v>
      </c>
    </row>
    <row r="15" spans="1:3" x14ac:dyDescent="0.25">
      <c r="A15" s="1" t="s">
        <v>40</v>
      </c>
      <c r="B15" s="1">
        <f>COUNTIF(Repuestas!D4:D51,"b")</f>
        <v>35</v>
      </c>
      <c r="C15" s="15">
        <f>B15/B19</f>
        <v>0.72916666666666663</v>
      </c>
    </row>
    <row r="16" spans="1:3" x14ac:dyDescent="0.25">
      <c r="A16" s="1" t="s">
        <v>41</v>
      </c>
      <c r="B16" s="1">
        <f>COUNTIF(Repuestas!D4:D51,"c")</f>
        <v>3</v>
      </c>
      <c r="C16" s="15">
        <f>B16/B19</f>
        <v>6.25E-2</v>
      </c>
    </row>
    <row r="17" spans="1:3" x14ac:dyDescent="0.25">
      <c r="A17" s="4" t="s">
        <v>42</v>
      </c>
      <c r="B17" s="1">
        <f>COUNTIF(Repuestas!D4:D51,"d")</f>
        <v>0</v>
      </c>
      <c r="C17" s="15">
        <f>B17/B19</f>
        <v>0</v>
      </c>
    </row>
    <row r="18" spans="1:3" ht="15.75" thickBot="1" x14ac:dyDescent="0.3">
      <c r="A18" s="8" t="s">
        <v>43</v>
      </c>
      <c r="B18" s="6">
        <f>COUNTIF(Repuestas!D4:D51,"e")</f>
        <v>0</v>
      </c>
      <c r="C18" s="16">
        <f>B18/B19</f>
        <v>0</v>
      </c>
    </row>
    <row r="19" spans="1:3" x14ac:dyDescent="0.25">
      <c r="A19" s="7" t="s">
        <v>35</v>
      </c>
      <c r="B19" s="5">
        <f>SUM(B14:B18)</f>
        <v>48</v>
      </c>
      <c r="C19" s="17">
        <f>SUM(C14:C18)</f>
        <v>1</v>
      </c>
    </row>
    <row r="22" spans="1:3" x14ac:dyDescent="0.25">
      <c r="A22" t="s">
        <v>44</v>
      </c>
    </row>
    <row r="23" spans="1:3" x14ac:dyDescent="0.25">
      <c r="A23" s="27" t="s">
        <v>30</v>
      </c>
      <c r="B23" s="29" t="s">
        <v>31</v>
      </c>
      <c r="C23" s="30"/>
    </row>
    <row r="24" spans="1:3" x14ac:dyDescent="0.25">
      <c r="A24" s="28"/>
      <c r="B24" s="1" t="s">
        <v>32</v>
      </c>
      <c r="C24" s="1" t="s">
        <v>36</v>
      </c>
    </row>
    <row r="25" spans="1:3" x14ac:dyDescent="0.25">
      <c r="A25" s="3" t="s">
        <v>39</v>
      </c>
      <c r="B25" s="1">
        <f>COUNTIF(Repuestas!E4:E51,"a")</f>
        <v>11</v>
      </c>
      <c r="C25" s="15">
        <f>B25/B30</f>
        <v>0.22916666666666666</v>
      </c>
    </row>
    <row r="26" spans="1:3" x14ac:dyDescent="0.25">
      <c r="A26" s="1" t="s">
        <v>40</v>
      </c>
      <c r="B26" s="1">
        <f>COUNTIF(Repuestas!E4:E51,"b")</f>
        <v>31</v>
      </c>
      <c r="C26" s="15">
        <f>B26/B30</f>
        <v>0.64583333333333337</v>
      </c>
    </row>
    <row r="27" spans="1:3" x14ac:dyDescent="0.25">
      <c r="A27" s="1" t="s">
        <v>41</v>
      </c>
      <c r="B27" s="1">
        <f>COUNTIF(Repuestas!E4:E51,"c")</f>
        <v>6</v>
      </c>
      <c r="C27" s="15">
        <f>B27/B30</f>
        <v>0.125</v>
      </c>
    </row>
    <row r="28" spans="1:3" x14ac:dyDescent="0.25">
      <c r="A28" s="4" t="s">
        <v>42</v>
      </c>
      <c r="B28" s="1">
        <f>COUNTIF(Repuestas!E4:E51,"d")</f>
        <v>0</v>
      </c>
      <c r="C28" s="15">
        <f>B28/B30</f>
        <v>0</v>
      </c>
    </row>
    <row r="29" spans="1:3" ht="15.75" thickBot="1" x14ac:dyDescent="0.3">
      <c r="A29" s="8" t="s">
        <v>43</v>
      </c>
      <c r="B29" s="6">
        <f>COUNTIF(Repuestas!E4:E51,"e")</f>
        <v>0</v>
      </c>
      <c r="C29" s="16">
        <f>B29/B30</f>
        <v>0</v>
      </c>
    </row>
    <row r="30" spans="1:3" x14ac:dyDescent="0.25">
      <c r="A30" s="7" t="s">
        <v>35</v>
      </c>
      <c r="B30" s="5">
        <f>SUM(B25:B29)</f>
        <v>48</v>
      </c>
      <c r="C30" s="17">
        <f>SUM(C25:C29)</f>
        <v>1</v>
      </c>
    </row>
    <row r="33" spans="1:3" x14ac:dyDescent="0.25">
      <c r="A33" t="s">
        <v>45</v>
      </c>
    </row>
    <row r="34" spans="1:3" x14ac:dyDescent="0.25">
      <c r="A34" s="27" t="s">
        <v>30</v>
      </c>
      <c r="B34" s="29" t="s">
        <v>31</v>
      </c>
      <c r="C34" s="30"/>
    </row>
    <row r="35" spans="1:3" x14ac:dyDescent="0.25">
      <c r="A35" s="28"/>
      <c r="B35" s="1" t="s">
        <v>32</v>
      </c>
      <c r="C35" s="1" t="s">
        <v>36</v>
      </c>
    </row>
    <row r="36" spans="1:3" x14ac:dyDescent="0.25">
      <c r="A36" s="3" t="s">
        <v>46</v>
      </c>
      <c r="B36" s="1">
        <f>COUNTIF(Repuestas!F4:F51,"a")</f>
        <v>20</v>
      </c>
      <c r="C36" s="15">
        <f>B36/B41</f>
        <v>0.41666666666666669</v>
      </c>
    </row>
    <row r="37" spans="1:3" x14ac:dyDescent="0.25">
      <c r="A37" s="1" t="s">
        <v>47</v>
      </c>
      <c r="B37" s="1">
        <f>COUNTIF(Repuestas!F4:F51,"b")</f>
        <v>25</v>
      </c>
      <c r="C37" s="15">
        <f>B37/B41</f>
        <v>0.52083333333333337</v>
      </c>
    </row>
    <row r="38" spans="1:3" x14ac:dyDescent="0.25">
      <c r="A38" s="1" t="s">
        <v>48</v>
      </c>
      <c r="B38" s="1">
        <f>COUNTIF(Repuestas!F4:F51,"c")</f>
        <v>2</v>
      </c>
      <c r="C38" s="15">
        <f>B38/B41</f>
        <v>4.1666666666666664E-2</v>
      </c>
    </row>
    <row r="39" spans="1:3" x14ac:dyDescent="0.25">
      <c r="A39" s="4" t="s">
        <v>49</v>
      </c>
      <c r="B39" s="1">
        <f>COUNTIF(Repuestas!F4:F51,"d")</f>
        <v>1</v>
      </c>
      <c r="C39" s="15">
        <f>B39/B41</f>
        <v>2.0833333333333332E-2</v>
      </c>
    </row>
    <row r="40" spans="1:3" ht="15.75" thickBot="1" x14ac:dyDescent="0.3">
      <c r="A40" s="8" t="s">
        <v>50</v>
      </c>
      <c r="B40" s="6">
        <f>COUNTIF(Repuestas!F4:F51,"e")</f>
        <v>0</v>
      </c>
      <c r="C40" s="16">
        <f>B40/B41</f>
        <v>0</v>
      </c>
    </row>
    <row r="41" spans="1:3" x14ac:dyDescent="0.25">
      <c r="A41" s="7" t="s">
        <v>35</v>
      </c>
      <c r="B41" s="5">
        <f>SUM(B36:B40)</f>
        <v>48</v>
      </c>
      <c r="C41" s="17">
        <f>SUM(C36:C40)</f>
        <v>1</v>
      </c>
    </row>
    <row r="44" spans="1:3" x14ac:dyDescent="0.25">
      <c r="A44" t="s">
        <v>51</v>
      </c>
    </row>
    <row r="45" spans="1:3" x14ac:dyDescent="0.25">
      <c r="A45" s="27" t="s">
        <v>30</v>
      </c>
      <c r="B45" s="29" t="s">
        <v>31</v>
      </c>
      <c r="C45" s="30"/>
    </row>
    <row r="46" spans="1:3" x14ac:dyDescent="0.25">
      <c r="A46" s="28"/>
      <c r="B46" s="1" t="s">
        <v>32</v>
      </c>
      <c r="C46" s="1" t="s">
        <v>36</v>
      </c>
    </row>
    <row r="47" spans="1:3" x14ac:dyDescent="0.25">
      <c r="A47" s="3" t="s">
        <v>39</v>
      </c>
      <c r="B47" s="1">
        <f>COUNTIF(Repuestas!G4:G51,"a")</f>
        <v>9</v>
      </c>
      <c r="C47" s="15">
        <f>B47/B52</f>
        <v>0.1875</v>
      </c>
    </row>
    <row r="48" spans="1:3" x14ac:dyDescent="0.25">
      <c r="A48" s="1" t="s">
        <v>40</v>
      </c>
      <c r="B48" s="1">
        <f>COUNTIF(Repuestas!G4:G51,"b")</f>
        <v>27</v>
      </c>
      <c r="C48" s="15">
        <f>B48/B52</f>
        <v>0.5625</v>
      </c>
    </row>
    <row r="49" spans="1:3" x14ac:dyDescent="0.25">
      <c r="A49" s="1" t="s">
        <v>41</v>
      </c>
      <c r="B49" s="1">
        <f>COUNTIF(Repuestas!G4:G51,"c")</f>
        <v>12</v>
      </c>
      <c r="C49" s="15">
        <f>B49/B52</f>
        <v>0.25</v>
      </c>
    </row>
    <row r="50" spans="1:3" x14ac:dyDescent="0.25">
      <c r="A50" s="4" t="s">
        <v>42</v>
      </c>
      <c r="B50" s="1">
        <f>COUNTIF(Repuestas!G4:G51,"d")</f>
        <v>0</v>
      </c>
      <c r="C50" s="15">
        <f>B50/B52</f>
        <v>0</v>
      </c>
    </row>
    <row r="51" spans="1:3" ht="15.75" thickBot="1" x14ac:dyDescent="0.3">
      <c r="A51" s="8" t="s">
        <v>43</v>
      </c>
      <c r="B51" s="6">
        <f>COUNTIF(Repuestas!G4:G51,"e")</f>
        <v>0</v>
      </c>
      <c r="C51" s="16">
        <f>B51/B52</f>
        <v>0</v>
      </c>
    </row>
    <row r="52" spans="1:3" x14ac:dyDescent="0.25">
      <c r="A52" s="7" t="s">
        <v>35</v>
      </c>
      <c r="B52" s="5">
        <f>SUM(B47:B51)</f>
        <v>48</v>
      </c>
      <c r="C52" s="17">
        <f>SUM(C47:C51)</f>
        <v>1</v>
      </c>
    </row>
    <row r="55" spans="1:3" x14ac:dyDescent="0.25">
      <c r="A55" t="s">
        <v>52</v>
      </c>
    </row>
    <row r="56" spans="1:3" x14ac:dyDescent="0.25">
      <c r="A56" s="27" t="s">
        <v>30</v>
      </c>
      <c r="B56" s="29" t="s">
        <v>31</v>
      </c>
      <c r="C56" s="30"/>
    </row>
    <row r="57" spans="1:3" x14ac:dyDescent="0.25">
      <c r="A57" s="28"/>
      <c r="B57" s="1" t="s">
        <v>32</v>
      </c>
      <c r="C57" s="1" t="s">
        <v>36</v>
      </c>
    </row>
    <row r="58" spans="1:3" x14ac:dyDescent="0.25">
      <c r="A58" s="3" t="s">
        <v>53</v>
      </c>
      <c r="B58" s="1">
        <f>COUNTIF(Repuestas!H4:H51,"a")</f>
        <v>12</v>
      </c>
      <c r="C58" s="15">
        <f>B58/B63</f>
        <v>0.25</v>
      </c>
    </row>
    <row r="59" spans="1:3" x14ac:dyDescent="0.25">
      <c r="A59" s="1" t="s">
        <v>54</v>
      </c>
      <c r="B59" s="1">
        <f>COUNTIF(Repuestas!H4:H51,"b")</f>
        <v>26</v>
      </c>
      <c r="C59" s="15">
        <f>B59/B63</f>
        <v>0.54166666666666663</v>
      </c>
    </row>
    <row r="60" spans="1:3" x14ac:dyDescent="0.25">
      <c r="A60" s="1" t="s">
        <v>55</v>
      </c>
      <c r="B60" s="1">
        <f>COUNTIF(Repuestas!H4:H51,"c")</f>
        <v>10</v>
      </c>
      <c r="C60" s="15">
        <f>B60/B63</f>
        <v>0.20833333333333334</v>
      </c>
    </row>
    <row r="61" spans="1:3" x14ac:dyDescent="0.25">
      <c r="A61" s="4" t="s">
        <v>56</v>
      </c>
      <c r="B61" s="1">
        <f>COUNTIF(Repuestas!H4:H51,"d")</f>
        <v>0</v>
      </c>
      <c r="C61" s="15">
        <f>B61/B63</f>
        <v>0</v>
      </c>
    </row>
    <row r="62" spans="1:3" ht="15.75" thickBot="1" x14ac:dyDescent="0.3">
      <c r="A62" s="8" t="s">
        <v>57</v>
      </c>
      <c r="B62" s="6">
        <f>COUNTIF(Repuestas!H4:H51,"e")</f>
        <v>0</v>
      </c>
      <c r="C62" s="16">
        <f>B62/B63</f>
        <v>0</v>
      </c>
    </row>
    <row r="63" spans="1:3" x14ac:dyDescent="0.25">
      <c r="A63" s="7" t="s">
        <v>35</v>
      </c>
      <c r="B63" s="5">
        <f>SUM(B58:B62)</f>
        <v>48</v>
      </c>
      <c r="C63" s="17">
        <f>SUM(C58:C62)</f>
        <v>1</v>
      </c>
    </row>
    <row r="66" spans="1:3" x14ac:dyDescent="0.25">
      <c r="A66" t="s">
        <v>58</v>
      </c>
    </row>
    <row r="67" spans="1:3" x14ac:dyDescent="0.25">
      <c r="A67" s="27" t="s">
        <v>30</v>
      </c>
      <c r="B67" s="29" t="s">
        <v>31</v>
      </c>
      <c r="C67" s="30"/>
    </row>
    <row r="68" spans="1:3" x14ac:dyDescent="0.25">
      <c r="A68" s="28"/>
      <c r="B68" s="1" t="s">
        <v>32</v>
      </c>
      <c r="C68" s="1" t="s">
        <v>36</v>
      </c>
    </row>
    <row r="69" spans="1:3" x14ac:dyDescent="0.25">
      <c r="A69" s="3" t="s">
        <v>60</v>
      </c>
      <c r="B69" s="1">
        <f>COUNTIF(Repuestas!I4:I51,"a")</f>
        <v>17</v>
      </c>
      <c r="C69" s="15">
        <f>B69/B74</f>
        <v>0.35416666666666669</v>
      </c>
    </row>
    <row r="70" spans="1:3" x14ac:dyDescent="0.25">
      <c r="A70" s="1" t="s">
        <v>117</v>
      </c>
      <c r="B70" s="1">
        <f>COUNTIF(Repuestas!I4:I51,"b")</f>
        <v>31</v>
      </c>
      <c r="C70" s="15">
        <f>B70/B74</f>
        <v>0.64583333333333337</v>
      </c>
    </row>
    <row r="71" spans="1:3" x14ac:dyDescent="0.25">
      <c r="A71" s="1" t="s">
        <v>61</v>
      </c>
      <c r="B71" s="1">
        <f>COUNTIF(Repuestas!I4:I51,"c")</f>
        <v>0</v>
      </c>
      <c r="C71" s="15">
        <f>B71/B74</f>
        <v>0</v>
      </c>
    </row>
    <row r="72" spans="1:3" x14ac:dyDescent="0.25">
      <c r="A72" s="4" t="s">
        <v>62</v>
      </c>
      <c r="B72" s="1">
        <f>COUNTIF(Repuestas!I4:I51,"d")</f>
        <v>0</v>
      </c>
      <c r="C72" s="15">
        <f>B72/B74</f>
        <v>0</v>
      </c>
    </row>
    <row r="73" spans="1:3" ht="15.75" thickBot="1" x14ac:dyDescent="0.3">
      <c r="A73" s="8" t="s">
        <v>63</v>
      </c>
      <c r="B73" s="6">
        <f>COUNTIF(Repuestas!I4:I51,"e")</f>
        <v>0</v>
      </c>
      <c r="C73" s="16">
        <f>B73/B74</f>
        <v>0</v>
      </c>
    </row>
    <row r="74" spans="1:3" x14ac:dyDescent="0.25">
      <c r="A74" s="7" t="s">
        <v>35</v>
      </c>
      <c r="B74" s="5">
        <f>SUM(B69:B73)</f>
        <v>48</v>
      </c>
      <c r="C74" s="17">
        <f>SUM(C69:C73)</f>
        <v>1</v>
      </c>
    </row>
    <row r="77" spans="1:3" x14ac:dyDescent="0.25">
      <c r="A77" t="s">
        <v>59</v>
      </c>
    </row>
    <row r="78" spans="1:3" x14ac:dyDescent="0.25">
      <c r="A78" s="27" t="s">
        <v>30</v>
      </c>
      <c r="B78" s="29" t="s">
        <v>31</v>
      </c>
      <c r="C78" s="30"/>
    </row>
    <row r="79" spans="1:3" x14ac:dyDescent="0.25">
      <c r="A79" s="28"/>
      <c r="B79" s="1" t="s">
        <v>32</v>
      </c>
      <c r="C79" s="1" t="s">
        <v>36</v>
      </c>
    </row>
    <row r="80" spans="1:3" x14ac:dyDescent="0.25">
      <c r="A80" s="3" t="s">
        <v>53</v>
      </c>
      <c r="B80" s="1">
        <f>COUNTIF(Repuestas!J4:J51,"a")</f>
        <v>26</v>
      </c>
      <c r="C80" s="15">
        <f>B80/B85</f>
        <v>0.54166666666666663</v>
      </c>
    </row>
    <row r="81" spans="1:3" x14ac:dyDescent="0.25">
      <c r="A81" s="1" t="s">
        <v>54</v>
      </c>
      <c r="B81" s="1">
        <f>COUNTIF(Repuestas!J4:J51,"b")</f>
        <v>17</v>
      </c>
      <c r="C81" s="15">
        <f>B81/B85</f>
        <v>0.35416666666666669</v>
      </c>
    </row>
    <row r="82" spans="1:3" x14ac:dyDescent="0.25">
      <c r="A82" s="1" t="s">
        <v>55</v>
      </c>
      <c r="B82" s="1">
        <f>COUNTIF(Repuestas!J4:J51,"c")</f>
        <v>5</v>
      </c>
      <c r="C82" s="15">
        <f>B82/B85</f>
        <v>0.10416666666666667</v>
      </c>
    </row>
    <row r="83" spans="1:3" x14ac:dyDescent="0.25">
      <c r="A83" s="4" t="s">
        <v>56</v>
      </c>
      <c r="B83" s="1">
        <f>COUNTIF(Repuestas!J4:J51,"d")</f>
        <v>0</v>
      </c>
      <c r="C83" s="15">
        <f>B83/B85</f>
        <v>0</v>
      </c>
    </row>
    <row r="84" spans="1:3" ht="15.75" thickBot="1" x14ac:dyDescent="0.3">
      <c r="A84" s="8" t="s">
        <v>57</v>
      </c>
      <c r="B84" s="6">
        <f>COUNTIF(Repuestas!J4:J51,"e")</f>
        <v>0</v>
      </c>
      <c r="C84" s="16">
        <f>B84/B85</f>
        <v>0</v>
      </c>
    </row>
    <row r="85" spans="1:3" x14ac:dyDescent="0.25">
      <c r="A85" s="7" t="s">
        <v>35</v>
      </c>
      <c r="B85" s="5">
        <f>SUM(B80:B84)</f>
        <v>48</v>
      </c>
      <c r="C85" s="17">
        <f>SUM(C80:C84)</f>
        <v>0.99999999999999989</v>
      </c>
    </row>
    <row r="88" spans="1:3" x14ac:dyDescent="0.25">
      <c r="A88" t="s">
        <v>64</v>
      </c>
    </row>
    <row r="89" spans="1:3" x14ac:dyDescent="0.25">
      <c r="A89" s="31" t="s">
        <v>30</v>
      </c>
      <c r="B89" s="32" t="s">
        <v>31</v>
      </c>
      <c r="C89" s="32"/>
    </row>
    <row r="90" spans="1:3" x14ac:dyDescent="0.25">
      <c r="A90" s="31"/>
      <c r="B90" s="1" t="s">
        <v>32</v>
      </c>
      <c r="C90" s="1" t="s">
        <v>36</v>
      </c>
    </row>
    <row r="91" spans="1:3" x14ac:dyDescent="0.25">
      <c r="A91" s="1" t="s">
        <v>33</v>
      </c>
      <c r="B91" s="1">
        <f>COUNTIF(Repuestas!K4:K51,"a")</f>
        <v>46</v>
      </c>
      <c r="C91" s="15">
        <f>B91/B93</f>
        <v>0.95833333333333337</v>
      </c>
    </row>
    <row r="92" spans="1:3" ht="15.75" thickBot="1" x14ac:dyDescent="0.3">
      <c r="A92" s="6" t="s">
        <v>34</v>
      </c>
      <c r="B92" s="6">
        <f>COUNTIF(Repuestas!K4:K51,"b")</f>
        <v>2</v>
      </c>
      <c r="C92" s="16">
        <f>B92/B93</f>
        <v>4.1666666666666664E-2</v>
      </c>
    </row>
    <row r="93" spans="1:3" x14ac:dyDescent="0.25">
      <c r="A93" s="10" t="s">
        <v>35</v>
      </c>
      <c r="B93" s="5">
        <f>SUM(B91:B92)</f>
        <v>48</v>
      </c>
      <c r="C93" s="17">
        <f>SUM(C91:C92)</f>
        <v>1</v>
      </c>
    </row>
    <row r="94" spans="1:3" x14ac:dyDescent="0.25">
      <c r="A94" s="2"/>
      <c r="B94" s="9"/>
      <c r="C94" s="9"/>
    </row>
    <row r="95" spans="1:3" x14ac:dyDescent="0.25">
      <c r="A95" s="2"/>
      <c r="B95" s="9"/>
      <c r="C95" s="9"/>
    </row>
    <row r="96" spans="1:3" x14ac:dyDescent="0.25">
      <c r="A96" t="s">
        <v>65</v>
      </c>
    </row>
    <row r="97" spans="1:3" x14ac:dyDescent="0.25">
      <c r="A97" s="27" t="s">
        <v>30</v>
      </c>
      <c r="B97" s="29" t="s">
        <v>31</v>
      </c>
      <c r="C97" s="30"/>
    </row>
    <row r="98" spans="1:3" x14ac:dyDescent="0.25">
      <c r="A98" s="28"/>
      <c r="B98" s="1" t="s">
        <v>32</v>
      </c>
      <c r="C98" s="1" t="s">
        <v>36</v>
      </c>
    </row>
    <row r="99" spans="1:3" x14ac:dyDescent="0.25">
      <c r="A99" s="3" t="s">
        <v>66</v>
      </c>
      <c r="B99" s="1">
        <f>COUNTIF(Repuestas!L4:L51,"a")</f>
        <v>20</v>
      </c>
      <c r="C99" s="15">
        <f>B99/B104</f>
        <v>0.41666666666666669</v>
      </c>
    </row>
    <row r="100" spans="1:3" x14ac:dyDescent="0.25">
      <c r="A100" s="1" t="s">
        <v>67</v>
      </c>
      <c r="B100" s="1">
        <f>COUNTIF(Repuestas!L4:L51,"b")</f>
        <v>19</v>
      </c>
      <c r="C100" s="15">
        <f>B100/B104</f>
        <v>0.39583333333333331</v>
      </c>
    </row>
    <row r="101" spans="1:3" x14ac:dyDescent="0.25">
      <c r="A101" s="1" t="s">
        <v>68</v>
      </c>
      <c r="B101" s="1">
        <f>COUNTIF(Repuestas!L4:L51,"c")</f>
        <v>9</v>
      </c>
      <c r="C101" s="15">
        <f>B101/B104</f>
        <v>0.1875</v>
      </c>
    </row>
    <row r="102" spans="1:3" x14ac:dyDescent="0.25">
      <c r="A102" s="4" t="s">
        <v>69</v>
      </c>
      <c r="B102" s="1">
        <f>COUNTIF(Repuestas!L4:L51,"d")</f>
        <v>0</v>
      </c>
      <c r="C102" s="15">
        <f>B102/B104</f>
        <v>0</v>
      </c>
    </row>
    <row r="103" spans="1:3" ht="15.75" thickBot="1" x14ac:dyDescent="0.3">
      <c r="A103" s="8" t="s">
        <v>70</v>
      </c>
      <c r="B103" s="6">
        <f>COUNTIF(Repuestas!L4:L51,"e")</f>
        <v>0</v>
      </c>
      <c r="C103" s="16">
        <f>B103/B104</f>
        <v>0</v>
      </c>
    </row>
    <row r="104" spans="1:3" x14ac:dyDescent="0.25">
      <c r="A104" s="7" t="s">
        <v>35</v>
      </c>
      <c r="B104" s="5">
        <f>SUM(B99:B103)</f>
        <v>48</v>
      </c>
      <c r="C104" s="17">
        <f>SUM(C99:C103)</f>
        <v>1</v>
      </c>
    </row>
    <row r="107" spans="1:3" x14ac:dyDescent="0.25">
      <c r="A107" t="s">
        <v>71</v>
      </c>
    </row>
    <row r="108" spans="1:3" x14ac:dyDescent="0.25">
      <c r="A108" s="27" t="s">
        <v>30</v>
      </c>
      <c r="B108" s="29" t="s">
        <v>31</v>
      </c>
      <c r="C108" s="30"/>
    </row>
    <row r="109" spans="1:3" x14ac:dyDescent="0.25">
      <c r="A109" s="28"/>
      <c r="B109" s="1" t="s">
        <v>32</v>
      </c>
      <c r="C109" s="1" t="s">
        <v>36</v>
      </c>
    </row>
    <row r="110" spans="1:3" x14ac:dyDescent="0.25">
      <c r="A110" s="3" t="s">
        <v>72</v>
      </c>
      <c r="B110" s="1">
        <f>COUNTIF(Repuestas!M4:M51,"a")</f>
        <v>9</v>
      </c>
      <c r="C110" s="15">
        <f>B110/B115</f>
        <v>0.1875</v>
      </c>
    </row>
    <row r="111" spans="1:3" x14ac:dyDescent="0.25">
      <c r="A111" s="1" t="s">
        <v>73</v>
      </c>
      <c r="B111" s="1">
        <f>COUNTIF(Repuestas!M4:M51,"b")</f>
        <v>21</v>
      </c>
      <c r="C111" s="15">
        <f>B111/B115</f>
        <v>0.4375</v>
      </c>
    </row>
    <row r="112" spans="1:3" x14ac:dyDescent="0.25">
      <c r="A112" s="1" t="s">
        <v>74</v>
      </c>
      <c r="B112" s="1">
        <f>COUNTIF(Repuestas!M4:M51,"c")</f>
        <v>15</v>
      </c>
      <c r="C112" s="15">
        <f>B112/B115</f>
        <v>0.3125</v>
      </c>
    </row>
    <row r="113" spans="1:6" x14ac:dyDescent="0.25">
      <c r="A113" s="4" t="s">
        <v>75</v>
      </c>
      <c r="B113" s="1">
        <f>COUNTIF(Repuestas!M4:M51,"d")</f>
        <v>3</v>
      </c>
      <c r="C113" s="15">
        <f>B113/B115</f>
        <v>6.25E-2</v>
      </c>
    </row>
    <row r="114" spans="1:6" ht="15.75" thickBot="1" x14ac:dyDescent="0.3">
      <c r="A114" s="8" t="s">
        <v>76</v>
      </c>
      <c r="B114" s="6">
        <f>COUNTIF(Repuestas!M4:M51,"e")</f>
        <v>0</v>
      </c>
      <c r="C114" s="16">
        <f>B114/B115</f>
        <v>0</v>
      </c>
    </row>
    <row r="115" spans="1:6" x14ac:dyDescent="0.25">
      <c r="A115" s="7" t="s">
        <v>35</v>
      </c>
      <c r="B115" s="5">
        <f>SUM(B110:B114)</f>
        <v>48</v>
      </c>
      <c r="C115" s="17">
        <f>SUM(C110:C114)</f>
        <v>1</v>
      </c>
    </row>
    <row r="118" spans="1:6" x14ac:dyDescent="0.25">
      <c r="A118" t="s">
        <v>77</v>
      </c>
    </row>
    <row r="119" spans="1:6" x14ac:dyDescent="0.25">
      <c r="A119" t="s">
        <v>118</v>
      </c>
      <c r="B119">
        <v>1</v>
      </c>
    </row>
    <row r="120" spans="1:6" x14ac:dyDescent="0.25">
      <c r="A120" t="s">
        <v>119</v>
      </c>
      <c r="D120">
        <v>1</v>
      </c>
      <c r="E120">
        <v>2</v>
      </c>
      <c r="F120">
        <v>3</v>
      </c>
    </row>
    <row r="121" spans="1:6" x14ac:dyDescent="0.25">
      <c r="A121" t="s">
        <v>120</v>
      </c>
      <c r="C121">
        <v>1</v>
      </c>
    </row>
    <row r="122" spans="1:6" x14ac:dyDescent="0.25">
      <c r="A122" t="s">
        <v>121</v>
      </c>
      <c r="B122">
        <v>1</v>
      </c>
      <c r="C122">
        <v>2</v>
      </c>
    </row>
    <row r="123" spans="1:6" x14ac:dyDescent="0.25">
      <c r="A123" t="s">
        <v>122</v>
      </c>
    </row>
    <row r="124" spans="1:6" x14ac:dyDescent="0.25">
      <c r="A124" t="s">
        <v>123</v>
      </c>
    </row>
    <row r="125" spans="1:6" x14ac:dyDescent="0.25">
      <c r="A125" t="s">
        <v>124</v>
      </c>
    </row>
    <row r="126" spans="1:6" x14ac:dyDescent="0.25">
      <c r="A126" t="s">
        <v>125</v>
      </c>
    </row>
    <row r="127" spans="1:6" x14ac:dyDescent="0.25">
      <c r="A127" t="s">
        <v>126</v>
      </c>
    </row>
    <row r="128" spans="1:6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</sheetData>
  <mergeCells count="22">
    <mergeCell ref="A4:A5"/>
    <mergeCell ref="B4:C4"/>
    <mergeCell ref="A12:A13"/>
    <mergeCell ref="B12:C12"/>
    <mergeCell ref="A23:A24"/>
    <mergeCell ref="B23:C23"/>
    <mergeCell ref="A34:A35"/>
    <mergeCell ref="B34:C34"/>
    <mergeCell ref="A45:A46"/>
    <mergeCell ref="B45:C45"/>
    <mergeCell ref="A56:A57"/>
    <mergeCell ref="B56:C56"/>
    <mergeCell ref="A97:A98"/>
    <mergeCell ref="B97:C97"/>
    <mergeCell ref="A108:A109"/>
    <mergeCell ref="B108:C108"/>
    <mergeCell ref="A67:A68"/>
    <mergeCell ref="B67:C67"/>
    <mergeCell ref="A78:A79"/>
    <mergeCell ref="B78:C78"/>
    <mergeCell ref="A89:A90"/>
    <mergeCell ref="B89:C89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D749-BC80-4EE6-BAF9-F226E4EF541C}">
  <dimension ref="A1"/>
  <sheetViews>
    <sheetView topLeftCell="A117" workbookViewId="0">
      <selection activeCell="H122" sqref="H1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Repuestas</vt:lpstr>
      <vt:lpstr>Cantidades</vt:lpstr>
      <vt:lpstr>Graficos</vt:lpstr>
      <vt:lpstr>Cantidades!_Hlk14172859</vt:lpstr>
      <vt:lpstr>EncuestaTesis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Ruben Condoy Carrion</dc:creator>
  <cp:lastModifiedBy>Alex Ruben Condoy Carrion</cp:lastModifiedBy>
  <dcterms:created xsi:type="dcterms:W3CDTF">2019-07-30T17:10:56Z</dcterms:created>
  <dcterms:modified xsi:type="dcterms:W3CDTF">2019-08-06T00:37:09Z</dcterms:modified>
</cp:coreProperties>
</file>