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holland/Coding/tree-sim/data/model-infos/updated-sustainability/"/>
    </mc:Choice>
  </mc:AlternateContent>
  <xr:revisionPtr revIDLastSave="0" documentId="13_ncr:1_{7EC9019F-8C81-D345-A79C-61A48DF11D5B}" xr6:coauthVersionLast="47" xr6:coauthVersionMax="47" xr10:uidLastSave="{00000000-0000-0000-0000-000000000000}"/>
  <bookViews>
    <workbookView xWindow="-31580" yWindow="5740" windowWidth="31600" windowHeight="19200" xr2:uid="{00000000-000D-0000-FFFF-FFFF00000000}"/>
  </bookViews>
  <sheets>
    <sheet name="artificial stats" sheetId="1" r:id="rId1"/>
    <sheet name="snag measures" sheetId="2" r:id="rId2"/>
    <sheet name="snag distribu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E16" i="1"/>
  <c r="E15" i="1"/>
  <c r="D17" i="1"/>
  <c r="E17" i="1" s="1"/>
  <c r="F17" i="1" s="1"/>
  <c r="J10" i="1" s="1"/>
  <c r="C10" i="2"/>
  <c r="B10" i="2"/>
  <c r="B12" i="2" s="1"/>
  <c r="D13" i="2"/>
  <c r="E12" i="2"/>
  <c r="C12" i="2"/>
  <c r="D12" i="2"/>
  <c r="C11" i="2"/>
  <c r="C13" i="2" s="1"/>
  <c r="B11" i="2"/>
  <c r="B13" i="2" s="1"/>
  <c r="I31" i="1"/>
  <c r="L31" i="1" s="1"/>
  <c r="J31" i="1"/>
  <c r="I3" i="1" l="1"/>
  <c r="I4" i="1"/>
  <c r="K31" i="1"/>
  <c r="D11" i="2"/>
  <c r="E11" i="2"/>
  <c r="E13" i="2" s="1"/>
</calcChain>
</file>

<file path=xl/sharedStrings.xml><?xml version="1.0" encoding="utf-8"?>
<sst xmlns="http://schemas.openxmlformats.org/spreadsheetml/2006/main" count="79" uniqueCount="48">
  <si>
    <t>no</t>
  </si>
  <si>
    <t>snags</t>
  </si>
  <si>
    <t>sample</t>
  </si>
  <si>
    <t>mode</t>
  </si>
  <si>
    <t>pole</t>
  </si>
  <si>
    <t>snag</t>
  </si>
  <si>
    <t>perch</t>
  </si>
  <si>
    <t>perchLow</t>
  </si>
  <si>
    <t>perchHigh</t>
  </si>
  <si>
    <t>costLow</t>
  </si>
  <si>
    <t>costHigh</t>
  </si>
  <si>
    <t>totalLow</t>
  </si>
  <si>
    <t>totalHigh</t>
  </si>
  <si>
    <t>total</t>
  </si>
  <si>
    <t>sd</t>
  </si>
  <si>
    <t>mean</t>
  </si>
  <si>
    <t>low</t>
  </si>
  <si>
    <t>high</t>
  </si>
  <si>
    <t>measures</t>
  </si>
  <si>
    <t>modified total</t>
  </si>
  <si>
    <t>modified perch</t>
  </si>
  <si>
    <t>we assume the minimum provided resources is the minumum measured snags</t>
  </si>
  <si>
    <t>scenario</t>
  </si>
  <si>
    <t>snag distributions</t>
  </si>
  <si>
    <t>resource</t>
  </si>
  <si>
    <t>tree</t>
  </si>
  <si>
    <t>Use trees</t>
  </si>
  <si>
    <t>Use trees, maintain trees, and renew trees in cycles</t>
  </si>
  <si>
    <t>Use trees, maintain trees, renew trees, and source cheaply</t>
  </si>
  <si>
    <t>Use poles</t>
  </si>
  <si>
    <t>Use poles, source as cheaply as possible</t>
  </si>
  <si>
    <t>Use snags</t>
  </si>
  <si>
    <t>Use snags but retain branches</t>
  </si>
  <si>
    <t>Use snags, retain branches, and source cheaply</t>
  </si>
  <si>
    <t>Baseline woodland</t>
  </si>
  <si>
    <t>weighted snag cost</t>
  </si>
  <si>
    <t>weighted tree costs</t>
  </si>
  <si>
    <t>weighted pole costs</t>
  </si>
  <si>
    <t>weighting</t>
  </si>
  <si>
    <t>variation</t>
  </si>
  <si>
    <t>original</t>
  </si>
  <si>
    <t>the weighted value becomes the high end of costs so snag cost selected from low end of range to match scenario 8</t>
  </si>
  <si>
    <t>isArtificials</t>
  </si>
  <si>
    <t>isExistingTrees</t>
  </si>
  <si>
    <t>isRecruit</t>
  </si>
  <si>
    <t>serviceLife</t>
  </si>
  <si>
    <t>weighted low</t>
  </si>
  <si>
    <t>weighted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</si>
</sst>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0"/>
      <color theme="1"/>
      <name val="NttfyvAdvPTimes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6" fillId="0" borderId="0" xfId="0" applyFont="1"/>
    <xf numFmtId="0" fontId="24" fillId="0" borderId="0" xfId="0" applyFont="1"/>
    <xf numFmtId="0" fontId="25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J6" sqref="J6"/>
    </sheetView>
  </sheetViews>
  <sheetFormatPr baseColWidth="10" defaultRowHeight="16"/>
  <cols>
    <col min="3" max="3" width="51.5" customWidth="1"/>
  </cols>
  <sheetData>
    <row r="1" spans="1:13">
      <c r="A1" t="s">
        <v>0</v>
      </c>
      <c r="B1" t="s">
        <v>3</v>
      </c>
      <c r="C1" t="s">
        <v>22</v>
      </c>
      <c r="D1" t="s">
        <v>11</v>
      </c>
      <c r="E1" t="s">
        <v>12</v>
      </c>
      <c r="F1" t="s">
        <v>7</v>
      </c>
      <c r="G1" t="s">
        <v>8</v>
      </c>
      <c r="H1" t="s">
        <v>45</v>
      </c>
      <c r="I1" t="s">
        <v>9</v>
      </c>
      <c r="J1" t="s">
        <v>10</v>
      </c>
      <c r="K1" t="s">
        <v>44</v>
      </c>
      <c r="L1" t="s">
        <v>42</v>
      </c>
      <c r="M1" t="s">
        <v>43</v>
      </c>
    </row>
    <row r="2" spans="1:13">
      <c r="A2">
        <v>0</v>
      </c>
      <c r="B2" t="s">
        <v>25</v>
      </c>
      <c r="C2" t="s">
        <v>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b">
        <v>1</v>
      </c>
      <c r="L2" t="b">
        <v>0</v>
      </c>
      <c r="M2" t="b">
        <v>1</v>
      </c>
    </row>
    <row r="3" spans="1:13">
      <c r="A3">
        <v>1</v>
      </c>
      <c r="B3" t="s">
        <v>25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f>J3-E15</f>
        <v>115.2</v>
      </c>
      <c r="J3">
        <v>144</v>
      </c>
      <c r="K3" t="b">
        <v>0</v>
      </c>
      <c r="L3" t="b">
        <v>0</v>
      </c>
      <c r="M3" t="b">
        <v>0</v>
      </c>
    </row>
    <row r="4" spans="1:13">
      <c r="A4">
        <v>2</v>
      </c>
      <c r="B4" t="s">
        <v>25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f>J3-E15</f>
        <v>115.2</v>
      </c>
      <c r="J4">
        <v>144</v>
      </c>
      <c r="K4" t="b">
        <v>1</v>
      </c>
      <c r="L4" t="b">
        <v>0</v>
      </c>
      <c r="M4" t="b">
        <v>0</v>
      </c>
    </row>
    <row r="5" spans="1:13">
      <c r="A5">
        <v>3</v>
      </c>
      <c r="B5" t="s">
        <v>25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72</v>
      </c>
      <c r="J5">
        <f>I5+E16</f>
        <v>86.4</v>
      </c>
      <c r="K5" t="b">
        <v>1</v>
      </c>
      <c r="L5" t="b">
        <v>0</v>
      </c>
      <c r="M5" t="b">
        <v>0</v>
      </c>
    </row>
    <row r="6" spans="1:13">
      <c r="A6">
        <v>4</v>
      </c>
      <c r="B6" t="s">
        <v>4</v>
      </c>
      <c r="C6" t="s">
        <v>29</v>
      </c>
      <c r="D6">
        <v>12.603391999999999</v>
      </c>
      <c r="E6">
        <v>15.754239999999999</v>
      </c>
      <c r="F6">
        <v>2.6033751999999999</v>
      </c>
      <c r="G6">
        <v>3.254219</v>
      </c>
      <c r="H6">
        <v>25</v>
      </c>
      <c r="I6">
        <v>1524.06</v>
      </c>
      <c r="J6">
        <v>16815</v>
      </c>
      <c r="K6" t="b">
        <v>1</v>
      </c>
      <c r="L6" t="b">
        <v>1</v>
      </c>
      <c r="M6" t="b">
        <v>0</v>
      </c>
    </row>
    <row r="7" spans="1:13">
      <c r="A7">
        <v>5</v>
      </c>
      <c r="B7" t="s">
        <v>4</v>
      </c>
      <c r="C7" t="s">
        <v>30</v>
      </c>
      <c r="D7">
        <v>12.603391999999999</v>
      </c>
      <c r="E7">
        <v>15.754239999999999</v>
      </c>
      <c r="F7">
        <v>2.6033751999999999</v>
      </c>
      <c r="G7">
        <v>3.254219</v>
      </c>
      <c r="H7">
        <v>25</v>
      </c>
      <c r="I7">
        <v>1524.06</v>
      </c>
      <c r="J7">
        <v>2243.3200000000002</v>
      </c>
      <c r="K7" t="b">
        <v>1</v>
      </c>
      <c r="L7" t="b">
        <v>1</v>
      </c>
      <c r="M7" t="b">
        <v>0</v>
      </c>
    </row>
    <row r="8" spans="1:13">
      <c r="A8">
        <v>6</v>
      </c>
      <c r="B8" t="s">
        <v>5</v>
      </c>
      <c r="C8" t="s">
        <v>31</v>
      </c>
      <c r="D8">
        <v>0</v>
      </c>
      <c r="E8">
        <v>0</v>
      </c>
      <c r="F8">
        <v>0</v>
      </c>
      <c r="G8">
        <v>0</v>
      </c>
      <c r="H8">
        <v>25</v>
      </c>
      <c r="I8">
        <v>12147</v>
      </c>
      <c r="J8">
        <v>24294</v>
      </c>
      <c r="K8" t="b">
        <v>1</v>
      </c>
      <c r="L8" t="b">
        <v>1</v>
      </c>
      <c r="M8" t="b">
        <v>0</v>
      </c>
    </row>
    <row r="9" spans="1:13">
      <c r="A9">
        <v>7</v>
      </c>
      <c r="B9" t="s">
        <v>5</v>
      </c>
      <c r="C9" t="s">
        <v>32</v>
      </c>
      <c r="D9">
        <v>0</v>
      </c>
      <c r="E9">
        <v>0</v>
      </c>
      <c r="F9">
        <v>0</v>
      </c>
      <c r="G9">
        <v>0</v>
      </c>
      <c r="H9">
        <v>25</v>
      </c>
      <c r="I9">
        <v>12147</v>
      </c>
      <c r="J9">
        <v>24294</v>
      </c>
      <c r="K9" t="b">
        <v>1</v>
      </c>
      <c r="L9" t="b">
        <v>1</v>
      </c>
      <c r="M9" t="b">
        <v>0</v>
      </c>
    </row>
    <row r="10" spans="1:13">
      <c r="A10">
        <v>8</v>
      </c>
      <c r="B10" t="s">
        <v>5</v>
      </c>
      <c r="C10" t="s">
        <v>33</v>
      </c>
      <c r="D10">
        <v>0</v>
      </c>
      <c r="E10">
        <v>0</v>
      </c>
      <c r="F10">
        <v>0</v>
      </c>
      <c r="G10">
        <v>0</v>
      </c>
      <c r="H10">
        <v>25</v>
      </c>
      <c r="I10">
        <v>12147</v>
      </c>
      <c r="J10">
        <f>F17</f>
        <v>14576.4</v>
      </c>
      <c r="K10" t="b">
        <v>1</v>
      </c>
      <c r="L10" t="b">
        <v>1</v>
      </c>
      <c r="M10" t="b">
        <v>0</v>
      </c>
    </row>
    <row r="14" spans="1:13">
      <c r="D14" t="s">
        <v>40</v>
      </c>
      <c r="E14" t="s">
        <v>39</v>
      </c>
      <c r="F14" t="s">
        <v>46</v>
      </c>
      <c r="G14" t="s">
        <v>47</v>
      </c>
    </row>
    <row r="15" spans="1:13">
      <c r="C15" t="s">
        <v>36</v>
      </c>
      <c r="D15">
        <v>144</v>
      </c>
      <c r="E15">
        <f>D20*D15</f>
        <v>28.8</v>
      </c>
    </row>
    <row r="16" spans="1:13">
      <c r="D16">
        <v>72</v>
      </c>
      <c r="E16">
        <f>D16*D20</f>
        <v>14.4</v>
      </c>
    </row>
    <row r="17" spans="1:14">
      <c r="C17" t="s">
        <v>35</v>
      </c>
      <c r="D17">
        <f>I8</f>
        <v>12147</v>
      </c>
      <c r="E17">
        <f>D17*$D$20</f>
        <v>2429.4</v>
      </c>
      <c r="F17">
        <f>D17+E17</f>
        <v>14576.4</v>
      </c>
      <c r="G17" t="s">
        <v>41</v>
      </c>
    </row>
    <row r="18" spans="1:14">
      <c r="C18" s="2" t="s">
        <v>37</v>
      </c>
      <c r="D18" s="2"/>
      <c r="F18" s="2"/>
      <c r="G18" s="2"/>
      <c r="J18" s="3"/>
    </row>
    <row r="19" spans="1:14">
      <c r="C19" s="2"/>
      <c r="D19" s="2"/>
      <c r="F19" s="2"/>
      <c r="G19" s="2"/>
      <c r="J19" s="3"/>
      <c r="K19" s="3"/>
    </row>
    <row r="20" spans="1:14">
      <c r="C20" t="s">
        <v>38</v>
      </c>
      <c r="D20">
        <v>0.2</v>
      </c>
      <c r="F20" s="2"/>
      <c r="G20" s="2"/>
      <c r="M20" s="3"/>
    </row>
    <row r="22" spans="1:14">
      <c r="D22" s="2"/>
    </row>
    <row r="23" spans="1:14">
      <c r="D23" s="2"/>
      <c r="F23" s="2"/>
    </row>
    <row r="24" spans="1:14">
      <c r="D24" s="2"/>
    </row>
    <row r="25" spans="1:14">
      <c r="D25" s="2"/>
    </row>
    <row r="26" spans="1:14">
      <c r="C26" s="2"/>
    </row>
    <row r="27" spans="1:14">
      <c r="C27" s="2"/>
      <c r="K27" s="10"/>
      <c r="L27" s="10"/>
      <c r="M27" s="10"/>
    </row>
    <row r="28" spans="1:14">
      <c r="C28" s="2"/>
      <c r="J28" s="4"/>
      <c r="K28" s="10"/>
      <c r="L28" s="10"/>
      <c r="M28" s="10"/>
    </row>
    <row r="29" spans="1:14">
      <c r="J29" s="4"/>
      <c r="K29" s="4"/>
      <c r="L29" s="4"/>
      <c r="M29" s="4"/>
      <c r="N29" s="4"/>
    </row>
    <row r="30" spans="1:14">
      <c r="C30" s="2"/>
      <c r="I30" s="7" t="s">
        <v>15</v>
      </c>
      <c r="J30" s="4" t="s">
        <v>14</v>
      </c>
      <c r="K30" t="s">
        <v>16</v>
      </c>
      <c r="L30" t="s">
        <v>17</v>
      </c>
    </row>
    <row r="31" spans="1:14">
      <c r="A31" t="s">
        <v>2</v>
      </c>
      <c r="B31" t="s">
        <v>13</v>
      </c>
      <c r="C31" t="s">
        <v>6</v>
      </c>
      <c r="D31" t="s">
        <v>3</v>
      </c>
      <c r="G31" t="s">
        <v>1</v>
      </c>
      <c r="I31">
        <f>MEDIAN(B33:B35)</f>
        <v>53.415900000000001</v>
      </c>
      <c r="J31">
        <f>_xlfn.STDEV.S(B33:B35)</f>
        <v>45.017725990790588</v>
      </c>
      <c r="K31">
        <f>I31-2*J31</f>
        <v>-36.619551981581175</v>
      </c>
      <c r="L31">
        <f>MEDIAN(I31+2*J31)</f>
        <v>143.45135198158118</v>
      </c>
    </row>
    <row r="32" spans="1:14">
      <c r="A32" s="5">
        <v>4</v>
      </c>
      <c r="B32" s="5">
        <v>15.754239999999999</v>
      </c>
      <c r="C32" s="5">
        <v>3.254219</v>
      </c>
      <c r="D32" s="5" t="s">
        <v>4</v>
      </c>
      <c r="J32" s="4"/>
    </row>
    <row r="33" spans="1:10">
      <c r="A33" s="5">
        <v>1</v>
      </c>
      <c r="B33" s="5">
        <v>130.55653000000001</v>
      </c>
      <c r="C33" s="5">
        <v>43.227826999999998</v>
      </c>
      <c r="D33" s="5" t="s">
        <v>5</v>
      </c>
      <c r="J33" s="1"/>
    </row>
    <row r="34" spans="1:10">
      <c r="A34" s="5">
        <v>2</v>
      </c>
      <c r="B34" s="5">
        <v>51.77702</v>
      </c>
      <c r="C34" s="5">
        <v>9.6660740000000001</v>
      </c>
      <c r="D34" s="5" t="s">
        <v>5</v>
      </c>
    </row>
    <row r="35" spans="1:10">
      <c r="A35" s="6">
        <v>3</v>
      </c>
      <c r="B35" s="6">
        <v>53.415900000000001</v>
      </c>
      <c r="C35" s="6">
        <v>11.303186999999999</v>
      </c>
      <c r="D35" s="6" t="s">
        <v>5</v>
      </c>
    </row>
  </sheetData>
  <mergeCells count="3">
    <mergeCell ref="K27:K28"/>
    <mergeCell ref="L27:L28"/>
    <mergeCell ref="M27:M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D13" sqref="D13:E13"/>
    </sheetView>
  </sheetViews>
  <sheetFormatPr baseColWidth="10" defaultRowHeight="16"/>
  <cols>
    <col min="1" max="1" width="13.6640625" customWidth="1"/>
  </cols>
  <sheetData>
    <row r="1" spans="1:7">
      <c r="A1" t="s">
        <v>18</v>
      </c>
    </row>
    <row r="2" spans="1:7">
      <c r="A2" t="s">
        <v>2</v>
      </c>
      <c r="B2" t="s">
        <v>13</v>
      </c>
      <c r="C2" t="s">
        <v>6</v>
      </c>
      <c r="D2" t="s">
        <v>3</v>
      </c>
    </row>
    <row r="3" spans="1:7">
      <c r="A3" s="5">
        <v>4</v>
      </c>
      <c r="B3" s="5">
        <v>15.754239999999999</v>
      </c>
      <c r="C3" s="5">
        <v>3.254219</v>
      </c>
      <c r="D3" s="5" t="s">
        <v>4</v>
      </c>
    </row>
    <row r="4" spans="1:7">
      <c r="A4" s="5">
        <v>1</v>
      </c>
      <c r="B4" s="5">
        <v>130.55653000000001</v>
      </c>
      <c r="C4" s="5">
        <v>43.227826999999998</v>
      </c>
      <c r="D4" s="5" t="s">
        <v>5</v>
      </c>
    </row>
    <row r="5" spans="1:7">
      <c r="A5" s="5">
        <v>2</v>
      </c>
      <c r="B5" s="5">
        <v>51.77702</v>
      </c>
      <c r="C5" s="5">
        <v>9.6660740000000001</v>
      </c>
      <c r="D5" s="5" t="s">
        <v>5</v>
      </c>
    </row>
    <row r="6" spans="1:7">
      <c r="A6" s="6">
        <v>3</v>
      </c>
      <c r="B6" s="6">
        <v>53.415900000000001</v>
      </c>
      <c r="C6" s="6">
        <v>11.303186999999999</v>
      </c>
      <c r="D6" s="6" t="s">
        <v>5</v>
      </c>
    </row>
    <row r="9" spans="1:7">
      <c r="A9" s="7" t="s">
        <v>23</v>
      </c>
      <c r="B9" s="8" t="s">
        <v>15</v>
      </c>
      <c r="C9" s="4" t="s">
        <v>14</v>
      </c>
      <c r="D9" s="8" t="s">
        <v>16</v>
      </c>
      <c r="E9" s="8" t="s">
        <v>17</v>
      </c>
    </row>
    <row r="10" spans="1:7">
      <c r="A10" t="s">
        <v>13</v>
      </c>
      <c r="B10" s="9">
        <f>GEOMEAN(B4:B6)</f>
        <v>71.209084126764083</v>
      </c>
      <c r="C10" s="9">
        <f>STDEV(B4:B6)</f>
        <v>45.017725990790588</v>
      </c>
      <c r="D10" s="9">
        <v>-36.619551999999999</v>
      </c>
      <c r="E10" s="9">
        <v>143.45135200000001</v>
      </c>
    </row>
    <row r="11" spans="1:7">
      <c r="A11" t="s">
        <v>6</v>
      </c>
      <c r="B11">
        <f>GEOMEAN(C4:C6)</f>
        <v>16.777920967813571</v>
      </c>
      <c r="C11">
        <f>STDEV(C4:C6)</f>
        <v>18.922006775786134</v>
      </c>
      <c r="D11">
        <f>B11-2*C11</f>
        <v>-21.066092583758696</v>
      </c>
      <c r="E11">
        <f>B11+2*C11</f>
        <v>54.621934519385839</v>
      </c>
      <c r="G11" t="s">
        <v>21</v>
      </c>
    </row>
    <row r="12" spans="1:7">
      <c r="A12" t="s">
        <v>19</v>
      </c>
      <c r="B12" s="9">
        <f>B10</f>
        <v>71.209084126764083</v>
      </c>
      <c r="C12" s="9">
        <f>C10</f>
        <v>45.017725990790588</v>
      </c>
      <c r="D12">
        <f>B5</f>
        <v>51.77702</v>
      </c>
      <c r="E12">
        <f>E10</f>
        <v>143.45135200000001</v>
      </c>
    </row>
    <row r="13" spans="1:7">
      <c r="A13" t="s">
        <v>20</v>
      </c>
      <c r="B13">
        <f>B11</f>
        <v>16.777920967813571</v>
      </c>
      <c r="C13">
        <f>C11</f>
        <v>18.922006775786134</v>
      </c>
      <c r="D13" s="5">
        <f>C5</f>
        <v>9.6660740000000001</v>
      </c>
      <c r="E13">
        <f>E11</f>
        <v>54.621934519385839</v>
      </c>
    </row>
    <row r="16" spans="1:7">
      <c r="A16" s="7"/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E3" sqref="A1:E3"/>
    </sheetView>
  </sheetViews>
  <sheetFormatPr baseColWidth="10" defaultRowHeight="16"/>
  <cols>
    <col min="1" max="1" width="13.5" customWidth="1"/>
  </cols>
  <sheetData>
    <row r="1" spans="1:5">
      <c r="A1" t="s">
        <v>24</v>
      </c>
      <c r="B1" s="8" t="s">
        <v>15</v>
      </c>
      <c r="C1" s="4" t="s">
        <v>14</v>
      </c>
      <c r="D1" s="8" t="s">
        <v>16</v>
      </c>
      <c r="E1" s="8" t="s">
        <v>17</v>
      </c>
    </row>
    <row r="2" spans="1:5">
      <c r="A2" t="s">
        <v>13</v>
      </c>
      <c r="B2">
        <v>71.209084126764083</v>
      </c>
      <c r="C2">
        <v>45.017725990790588</v>
      </c>
      <c r="D2">
        <v>51.77702</v>
      </c>
      <c r="E2">
        <v>143.45135200000001</v>
      </c>
    </row>
    <row r="3" spans="1:5">
      <c r="A3" t="s">
        <v>6</v>
      </c>
      <c r="B3">
        <v>16.777920967813571</v>
      </c>
      <c r="C3">
        <v>18.922006775786134</v>
      </c>
      <c r="D3">
        <v>9.6660740000000001</v>
      </c>
      <c r="E3">
        <v>54.621934519385839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artificial stats</vt:lpstr>
      <vt:lpstr>snag measures</vt:lpstr>
      <vt:lpstr>snag distributions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2023-02-28T08:03:12Z</dcterms:created>
  <dcterms:modified xsi:type="dcterms:W3CDTF">2023-03-01T02:28:13Z</dcterms:modified>
</cp:coreProperties>
</file>