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C/Project/"/>
    </mc:Choice>
  </mc:AlternateContent>
  <xr:revisionPtr revIDLastSave="951" documentId="8_{F6C52FA1-06A6-4BA5-A029-C2E64A93D517}" xr6:coauthVersionLast="47" xr6:coauthVersionMax="47" xr10:uidLastSave="{708A88C9-339A-4E23-81DA-00BAFE071CE7}"/>
  <bookViews>
    <workbookView xWindow="6735" yWindow="3015" windowWidth="28800" windowHeight="15600" activeTab="1" xr2:uid="{C9739BE2-A4AE-4755-88B7-610C6B0CB3CA}"/>
  </bookViews>
  <sheets>
    <sheet name="Sheet1" sheetId="1" r:id="rId1"/>
    <sheet name="FIxed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2" l="1"/>
  <c r="U13" i="2"/>
  <c r="M10" i="2" l="1"/>
  <c r="M15" i="2"/>
  <c r="M20" i="2"/>
  <c r="M25" i="2"/>
  <c r="M30" i="2"/>
  <c r="M35" i="2"/>
  <c r="M40" i="2"/>
  <c r="M65" i="2"/>
  <c r="M75" i="2"/>
  <c r="M85" i="2"/>
  <c r="L5" i="2"/>
  <c r="M5" i="2" s="1"/>
  <c r="L6" i="2"/>
  <c r="M6" i="2" s="1"/>
  <c r="L7" i="2"/>
  <c r="M7" i="2" s="1"/>
  <c r="L8" i="2"/>
  <c r="M8" i="2" s="1"/>
  <c r="L9" i="2"/>
  <c r="M9" i="2" s="1"/>
  <c r="L10" i="2"/>
  <c r="L13" i="2"/>
  <c r="M13" i="2" s="1"/>
  <c r="L14" i="2"/>
  <c r="M14" i="2" s="1"/>
  <c r="L15" i="2"/>
  <c r="L16" i="2"/>
  <c r="M16" i="2" s="1"/>
  <c r="L17" i="2"/>
  <c r="M17" i="2" s="1"/>
  <c r="L18" i="2"/>
  <c r="M18" i="2" s="1"/>
  <c r="L19" i="2"/>
  <c r="M19" i="2" s="1"/>
  <c r="L20" i="2"/>
  <c r="L23" i="2"/>
  <c r="M2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L33" i="2"/>
  <c r="M33" i="2" s="1"/>
  <c r="L34" i="2"/>
  <c r="M34" i="2" s="1"/>
  <c r="L35" i="2"/>
  <c r="L36" i="2"/>
  <c r="M36" i="2" s="1"/>
  <c r="L37" i="2"/>
  <c r="M37" i="2" s="1"/>
  <c r="L38" i="2"/>
  <c r="M38" i="2" s="1"/>
  <c r="L39" i="2"/>
  <c r="M39" i="2" s="1"/>
  <c r="L40" i="2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3" i="2"/>
  <c r="M53" i="2" s="1"/>
  <c r="U4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3" i="2"/>
  <c r="M63" i="2" s="1"/>
  <c r="L64" i="2"/>
  <c r="M64" i="2" s="1"/>
  <c r="L65" i="2"/>
  <c r="L66" i="2"/>
  <c r="M66" i="2" s="1"/>
  <c r="L67" i="2"/>
  <c r="M67" i="2" s="1"/>
  <c r="L68" i="2"/>
  <c r="M68" i="2" s="1"/>
  <c r="L69" i="2"/>
  <c r="M69" i="2" s="1"/>
  <c r="L70" i="2"/>
  <c r="M70" i="2" s="1"/>
  <c r="L73" i="2"/>
  <c r="M73" i="2" s="1"/>
  <c r="L74" i="2"/>
  <c r="M74" i="2" s="1"/>
  <c r="L75" i="2"/>
  <c r="L76" i="2"/>
  <c r="M76" i="2" s="1"/>
  <c r="L77" i="2"/>
  <c r="M77" i="2" s="1"/>
  <c r="L78" i="2"/>
  <c r="M78" i="2" s="1"/>
  <c r="L79" i="2"/>
  <c r="M79" i="2" s="1"/>
  <c r="L80" i="2"/>
  <c r="M80" i="2" s="1"/>
  <c r="L83" i="2"/>
  <c r="M83" i="2" s="1"/>
  <c r="L84" i="2"/>
  <c r="M84" i="2" s="1"/>
  <c r="L85" i="2"/>
  <c r="L86" i="2"/>
  <c r="M86" i="2" s="1"/>
  <c r="L87" i="2"/>
  <c r="M87" i="2" s="1"/>
  <c r="L88" i="2"/>
  <c r="M88" i="2" s="1"/>
  <c r="L89" i="2"/>
  <c r="M89" i="2" s="1"/>
  <c r="L90" i="2"/>
  <c r="M90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4" i="2"/>
  <c r="M4" i="2" s="1"/>
  <c r="L3" i="2"/>
  <c r="M3" i="2" s="1"/>
  <c r="Q113" i="2"/>
  <c r="O113" i="2"/>
  <c r="Q103" i="2"/>
  <c r="O103" i="2"/>
  <c r="Q93" i="2"/>
  <c r="O93" i="2"/>
  <c r="Q83" i="2"/>
  <c r="O83" i="2"/>
  <c r="Q73" i="2"/>
  <c r="O73" i="2"/>
  <c r="Q63" i="2"/>
  <c r="O63" i="2"/>
  <c r="Q53" i="2"/>
  <c r="O53" i="2"/>
  <c r="Q43" i="2"/>
  <c r="O43" i="2"/>
  <c r="Q33" i="2"/>
  <c r="O33" i="2"/>
  <c r="Q23" i="2"/>
  <c r="O23" i="2"/>
  <c r="Q13" i="2"/>
  <c r="O13" i="2"/>
  <c r="Q3" i="2"/>
  <c r="O3" i="2"/>
  <c r="N117" i="1"/>
  <c r="L117" i="1"/>
  <c r="N107" i="1"/>
  <c r="L107" i="1"/>
  <c r="N97" i="1"/>
  <c r="O107" i="1" s="1"/>
  <c r="L97" i="1"/>
  <c r="N87" i="1"/>
  <c r="L87" i="1"/>
  <c r="M77" i="1" s="1"/>
  <c r="N77" i="1"/>
  <c r="L77" i="1"/>
  <c r="N67" i="1"/>
  <c r="L67" i="1"/>
  <c r="N57" i="1"/>
  <c r="L57" i="1"/>
  <c r="N47" i="1"/>
  <c r="L47" i="1"/>
  <c r="N37" i="1"/>
  <c r="L37" i="1"/>
  <c r="N27" i="1"/>
  <c r="O17" i="1" s="1"/>
  <c r="L27" i="1"/>
  <c r="M17" i="1" s="1"/>
  <c r="N17" i="1"/>
  <c r="N7" i="1"/>
  <c r="L17" i="1"/>
  <c r="L7" i="1"/>
  <c r="S113" i="2" l="1"/>
  <c r="U103" i="2"/>
  <c r="S103" i="2"/>
  <c r="S53" i="2"/>
  <c r="S23" i="2"/>
  <c r="S3" i="2"/>
  <c r="S63" i="2"/>
  <c r="S33" i="2"/>
  <c r="S13" i="2"/>
  <c r="S43" i="2"/>
  <c r="S93" i="2"/>
  <c r="S73" i="2"/>
  <c r="S83" i="2"/>
  <c r="R93" i="2"/>
  <c r="P93" i="2"/>
  <c r="R33" i="2"/>
  <c r="P63" i="2"/>
  <c r="R63" i="2"/>
  <c r="P3" i="2"/>
  <c r="P33" i="2"/>
  <c r="R3" i="2"/>
  <c r="M107" i="1"/>
  <c r="O77" i="1"/>
  <c r="O47" i="1"/>
  <c r="M47" i="1"/>
  <c r="O97" i="1"/>
  <c r="O67" i="1"/>
  <c r="O37" i="1"/>
  <c r="O7" i="1"/>
  <c r="T93" i="2" l="1"/>
  <c r="T33" i="2"/>
  <c r="T63" i="2"/>
  <c r="T3" i="2"/>
</calcChain>
</file>

<file path=xl/sharedStrings.xml><?xml version="1.0" encoding="utf-8"?>
<sst xmlns="http://schemas.openxmlformats.org/spreadsheetml/2006/main" count="245" uniqueCount="26">
  <si>
    <t>Epsilon</t>
  </si>
  <si>
    <t>Training Set</t>
  </si>
  <si>
    <t>Encoded</t>
  </si>
  <si>
    <t>Distortion</t>
  </si>
  <si>
    <t>Encode Time</t>
  </si>
  <si>
    <t>Training Time</t>
  </si>
  <si>
    <t>All Audio</t>
  </si>
  <si>
    <t>K</t>
  </si>
  <si>
    <t>L</t>
  </si>
  <si>
    <t>R</t>
  </si>
  <si>
    <t>SayNada</t>
  </si>
  <si>
    <t>70mono</t>
  </si>
  <si>
    <t>Audio + Music</t>
  </si>
  <si>
    <t>T. Distortion</t>
  </si>
  <si>
    <t>Good4U</t>
  </si>
  <si>
    <t>WaitingOnAWar</t>
  </si>
  <si>
    <t>ForeverAfterAll</t>
  </si>
  <si>
    <t>SummerThing</t>
  </si>
  <si>
    <t>TodoDeTi</t>
  </si>
  <si>
    <t>TooOfficial</t>
  </si>
  <si>
    <t>Variance</t>
  </si>
  <si>
    <t>SNR</t>
  </si>
  <si>
    <t>SNR(dB)</t>
  </si>
  <si>
    <t>Avg Time</t>
  </si>
  <si>
    <t>AvgDist</t>
  </si>
  <si>
    <t>AvgSNR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</si>
</sst>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1" fontId="0" fillId="0" borderId="31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1D49-D26C-48B8-8327-BF16DAADEBD8}">
  <dimension ref="B1:O122"/>
  <sheetViews>
    <sheetView topLeftCell="A8" zoomScale="115" zoomScaleNormal="115" workbookViewId="0">
      <selection activeCell="J26" sqref="J26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9.85546875" style="1" bestFit="1" customWidth="1"/>
    <col min="11" max="11" width="12.28515625" style="1" bestFit="1" customWidth="1"/>
    <col min="12" max="16384" width="9.140625" style="1"/>
  </cols>
  <sheetData>
    <row r="1" spans="2:15" ht="15.75" thickBot="1" x14ac:dyDescent="0.3"/>
    <row r="2" spans="2:1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3</v>
      </c>
      <c r="K2" s="5" t="s">
        <v>4</v>
      </c>
    </row>
    <row r="3" spans="2:15" x14ac:dyDescent="0.25">
      <c r="B3" s="47">
        <v>0.01</v>
      </c>
      <c r="C3" s="42">
        <v>2</v>
      </c>
      <c r="D3" s="42">
        <v>2</v>
      </c>
      <c r="E3" s="42">
        <v>16</v>
      </c>
      <c r="F3" s="42" t="s">
        <v>6</v>
      </c>
      <c r="G3" s="42">
        <v>0.45</v>
      </c>
      <c r="H3" s="43">
        <v>176667.9</v>
      </c>
      <c r="I3" s="10" t="s">
        <v>11</v>
      </c>
      <c r="J3" s="12">
        <v>212129.6</v>
      </c>
      <c r="K3" s="11">
        <v>1.1589879999999999</v>
      </c>
    </row>
    <row r="4" spans="2:15" x14ac:dyDescent="0.25">
      <c r="B4" s="48"/>
      <c r="C4" s="36"/>
      <c r="D4" s="36"/>
      <c r="E4" s="36"/>
      <c r="F4" s="36"/>
      <c r="G4" s="36"/>
      <c r="H4" s="40"/>
      <c r="I4" s="14" t="s">
        <v>10</v>
      </c>
      <c r="J4" s="15">
        <v>11529070</v>
      </c>
      <c r="K4" s="6">
        <v>10.998972999999999</v>
      </c>
    </row>
    <row r="5" spans="2:15" x14ac:dyDescent="0.25">
      <c r="B5" s="48"/>
      <c r="C5" s="36"/>
      <c r="D5" s="36"/>
      <c r="E5" s="36"/>
      <c r="F5" s="36"/>
      <c r="G5" s="36"/>
      <c r="H5" s="40"/>
      <c r="I5" s="14" t="s">
        <v>14</v>
      </c>
      <c r="J5" s="15">
        <v>619736.69999999995</v>
      </c>
      <c r="K5" s="6">
        <v>11.298318</v>
      </c>
    </row>
    <row r="6" spans="2:15" x14ac:dyDescent="0.25">
      <c r="B6" s="48"/>
      <c r="C6" s="36"/>
      <c r="D6" s="36"/>
      <c r="E6" s="36"/>
      <c r="F6" s="36"/>
      <c r="G6" s="36"/>
      <c r="H6" s="40"/>
      <c r="I6" s="14" t="s">
        <v>15</v>
      </c>
      <c r="J6" s="15">
        <v>5809108</v>
      </c>
      <c r="K6" s="6">
        <v>18.390322999999999</v>
      </c>
    </row>
    <row r="7" spans="2:15" x14ac:dyDescent="0.25">
      <c r="B7" s="48"/>
      <c r="C7" s="36"/>
      <c r="D7" s="36"/>
      <c r="E7" s="36"/>
      <c r="F7" s="36"/>
      <c r="G7" s="36"/>
      <c r="H7" s="40"/>
      <c r="I7" s="14" t="s">
        <v>16</v>
      </c>
      <c r="J7" s="15">
        <v>8880374</v>
      </c>
      <c r="K7" s="6">
        <v>16.496738000000001</v>
      </c>
      <c r="L7" s="1">
        <f>AVERAGE(K4:K12)</f>
        <v>12.508174428571428</v>
      </c>
      <c r="N7" s="17">
        <f>AVERAGE(J4:J12)</f>
        <v>12677580.385714287</v>
      </c>
      <c r="O7" s="18">
        <f>N7/N17</f>
        <v>5.6142868826005641</v>
      </c>
    </row>
    <row r="8" spans="2:15" x14ac:dyDescent="0.25">
      <c r="B8" s="48"/>
      <c r="C8" s="36"/>
      <c r="D8" s="36"/>
      <c r="E8" s="36"/>
      <c r="F8" s="36"/>
      <c r="G8" s="36"/>
      <c r="H8" s="40"/>
      <c r="I8" s="14" t="s">
        <v>17</v>
      </c>
      <c r="J8" s="15">
        <v>9937934</v>
      </c>
      <c r="K8" s="6">
        <v>8.0060040000000008</v>
      </c>
    </row>
    <row r="9" spans="2:15" x14ac:dyDescent="0.25">
      <c r="B9" s="48"/>
      <c r="C9" s="36"/>
      <c r="D9" s="36"/>
      <c r="E9" s="36"/>
      <c r="F9" s="36"/>
      <c r="G9" s="36"/>
      <c r="H9" s="40"/>
      <c r="I9" s="14" t="s">
        <v>18</v>
      </c>
      <c r="J9" s="15">
        <v>22201880</v>
      </c>
      <c r="K9" s="6">
        <v>12.555960000000001</v>
      </c>
    </row>
    <row r="10" spans="2:15" x14ac:dyDescent="0.25">
      <c r="B10" s="48"/>
      <c r="C10" s="36"/>
      <c r="D10" s="36"/>
      <c r="E10" s="36"/>
      <c r="F10" s="36"/>
      <c r="G10" s="36"/>
      <c r="H10" s="40"/>
      <c r="I10" s="14" t="s">
        <v>19</v>
      </c>
      <c r="J10" s="15">
        <v>29764960</v>
      </c>
      <c r="K10" s="6">
        <v>9.810905</v>
      </c>
    </row>
    <row r="11" spans="2:15" x14ac:dyDescent="0.25">
      <c r="B11" s="48"/>
      <c r="C11" s="36"/>
      <c r="D11" s="36"/>
      <c r="E11" s="36"/>
      <c r="F11" s="36"/>
      <c r="G11" s="36"/>
      <c r="H11" s="40"/>
      <c r="I11" s="14"/>
      <c r="J11" s="15"/>
      <c r="K11" s="6"/>
    </row>
    <row r="12" spans="2:15" x14ac:dyDescent="0.25">
      <c r="B12" s="48"/>
      <c r="C12" s="36"/>
      <c r="D12" s="36"/>
      <c r="E12" s="36"/>
      <c r="F12" s="36"/>
      <c r="G12" s="39"/>
      <c r="H12" s="41"/>
      <c r="I12" s="14"/>
      <c r="J12" s="14"/>
      <c r="K12" s="6"/>
    </row>
    <row r="13" spans="2:15" x14ac:dyDescent="0.25">
      <c r="B13" s="48"/>
      <c r="C13" s="36"/>
      <c r="D13" s="36"/>
      <c r="E13" s="36"/>
      <c r="F13" s="45" t="s">
        <v>10</v>
      </c>
      <c r="G13" s="38">
        <v>0.72914400000000001</v>
      </c>
      <c r="H13" s="35">
        <v>4359112</v>
      </c>
      <c r="I13" s="14" t="s">
        <v>11</v>
      </c>
      <c r="J13" s="15">
        <v>705682.5</v>
      </c>
      <c r="K13" s="6">
        <v>1.3322970000000001</v>
      </c>
    </row>
    <row r="14" spans="2:15" x14ac:dyDescent="0.25">
      <c r="B14" s="48"/>
      <c r="C14" s="36"/>
      <c r="D14" s="36"/>
      <c r="E14" s="36"/>
      <c r="F14" s="45"/>
      <c r="G14" s="36"/>
      <c r="H14" s="36"/>
      <c r="I14" s="14" t="s">
        <v>10</v>
      </c>
      <c r="J14" s="15">
        <v>2225222</v>
      </c>
      <c r="K14" s="6">
        <v>14.465457000000001</v>
      </c>
    </row>
    <row r="15" spans="2:15" x14ac:dyDescent="0.25">
      <c r="B15" s="48"/>
      <c r="C15" s="36"/>
      <c r="D15" s="36"/>
      <c r="E15" s="36"/>
      <c r="F15" s="45"/>
      <c r="G15" s="36"/>
      <c r="H15" s="36"/>
      <c r="I15" s="14" t="s">
        <v>14</v>
      </c>
      <c r="J15" s="15">
        <v>660124.1</v>
      </c>
      <c r="K15" s="6">
        <v>10.886081000000001</v>
      </c>
    </row>
    <row r="16" spans="2:15" x14ac:dyDescent="0.25">
      <c r="B16" s="48"/>
      <c r="C16" s="36"/>
      <c r="D16" s="36"/>
      <c r="E16" s="36"/>
      <c r="F16" s="45"/>
      <c r="G16" s="36"/>
      <c r="H16" s="36"/>
      <c r="I16" s="14" t="s">
        <v>15</v>
      </c>
      <c r="J16" s="15">
        <v>1354439</v>
      </c>
      <c r="K16" s="6">
        <v>13.437670000000001</v>
      </c>
    </row>
    <row r="17" spans="2:15" x14ac:dyDescent="0.25">
      <c r="B17" s="48"/>
      <c r="C17" s="36"/>
      <c r="D17" s="36"/>
      <c r="E17" s="36"/>
      <c r="F17" s="45"/>
      <c r="G17" s="36"/>
      <c r="H17" s="36"/>
      <c r="I17" s="14" t="s">
        <v>16</v>
      </c>
      <c r="J17" s="15">
        <v>1537735</v>
      </c>
      <c r="K17" s="6">
        <v>14.239753</v>
      </c>
      <c r="L17" s="1">
        <f>AVERAGE(K14:K22)</f>
        <v>11.770750571428573</v>
      </c>
      <c r="M17" s="1">
        <f>AVERAGE(L7:L27)</f>
        <v>13.057957166666668</v>
      </c>
      <c r="N17" s="17">
        <f>AVERAGE(J14:J22)</f>
        <v>2258092.7285714285</v>
      </c>
      <c r="O17" s="17">
        <f>AVERAGE(N7:N27)</f>
        <v>5262106.4547619047</v>
      </c>
    </row>
    <row r="18" spans="2:15" x14ac:dyDescent="0.25">
      <c r="B18" s="48"/>
      <c r="C18" s="36"/>
      <c r="D18" s="36"/>
      <c r="E18" s="36"/>
      <c r="F18" s="45"/>
      <c r="G18" s="36"/>
      <c r="H18" s="36"/>
      <c r="I18" s="14" t="s">
        <v>17</v>
      </c>
      <c r="J18" s="15">
        <v>1856668</v>
      </c>
      <c r="K18" s="6">
        <v>9.3002409999999998</v>
      </c>
    </row>
    <row r="19" spans="2:15" x14ac:dyDescent="0.25">
      <c r="B19" s="48"/>
      <c r="C19" s="36"/>
      <c r="D19" s="36"/>
      <c r="E19" s="36"/>
      <c r="F19" s="45"/>
      <c r="G19" s="36"/>
      <c r="H19" s="36"/>
      <c r="I19" s="14" t="s">
        <v>18</v>
      </c>
      <c r="J19" s="15">
        <v>4129331</v>
      </c>
      <c r="K19" s="6">
        <v>12.406803</v>
      </c>
    </row>
    <row r="20" spans="2:15" x14ac:dyDescent="0.25">
      <c r="B20" s="48"/>
      <c r="C20" s="36"/>
      <c r="D20" s="36"/>
      <c r="E20" s="36"/>
      <c r="F20" s="45"/>
      <c r="G20" s="36"/>
      <c r="H20" s="36"/>
      <c r="I20" s="14" t="s">
        <v>19</v>
      </c>
      <c r="J20" s="15">
        <v>4043130</v>
      </c>
      <c r="K20" s="6">
        <v>7.659249</v>
      </c>
    </row>
    <row r="21" spans="2:15" x14ac:dyDescent="0.25">
      <c r="B21" s="48"/>
      <c r="C21" s="36"/>
      <c r="D21" s="36"/>
      <c r="E21" s="36"/>
      <c r="F21" s="45"/>
      <c r="G21" s="36"/>
      <c r="H21" s="36"/>
      <c r="I21" s="14"/>
      <c r="J21" s="15"/>
      <c r="K21" s="6"/>
    </row>
    <row r="22" spans="2:15" x14ac:dyDescent="0.25">
      <c r="B22" s="48"/>
      <c r="C22" s="36"/>
      <c r="D22" s="36"/>
      <c r="E22" s="36"/>
      <c r="F22" s="45"/>
      <c r="G22" s="39"/>
      <c r="H22" s="39"/>
      <c r="I22" s="14"/>
      <c r="J22" s="14"/>
      <c r="K22" s="6"/>
    </row>
    <row r="23" spans="2:15" x14ac:dyDescent="0.25">
      <c r="B23" s="48"/>
      <c r="C23" s="36"/>
      <c r="D23" s="36"/>
      <c r="E23" s="36"/>
      <c r="F23" s="44" t="s">
        <v>12</v>
      </c>
      <c r="G23" s="38">
        <v>0.340559</v>
      </c>
      <c r="H23" s="35">
        <v>4038082</v>
      </c>
      <c r="I23" s="14" t="s">
        <v>11</v>
      </c>
      <c r="J23" s="15">
        <v>625357.19999999995</v>
      </c>
      <c r="K23" s="6">
        <v>1.03759</v>
      </c>
    </row>
    <row r="24" spans="2:15" x14ac:dyDescent="0.25">
      <c r="B24" s="48"/>
      <c r="C24" s="36"/>
      <c r="D24" s="36"/>
      <c r="E24" s="36"/>
      <c r="F24" s="44"/>
      <c r="G24" s="36"/>
      <c r="H24" s="36"/>
      <c r="I24" s="14" t="s">
        <v>10</v>
      </c>
      <c r="J24" s="15">
        <v>1101403</v>
      </c>
      <c r="K24" s="6">
        <v>13.263083</v>
      </c>
    </row>
    <row r="25" spans="2:15" x14ac:dyDescent="0.25">
      <c r="B25" s="48"/>
      <c r="C25" s="36"/>
      <c r="D25" s="36"/>
      <c r="E25" s="36"/>
      <c r="F25" s="44"/>
      <c r="G25" s="36"/>
      <c r="H25" s="36"/>
      <c r="I25" s="14" t="s">
        <v>14</v>
      </c>
      <c r="J25" s="15">
        <v>599889.5</v>
      </c>
      <c r="K25" s="6">
        <v>16.526810000000001</v>
      </c>
    </row>
    <row r="26" spans="2:15" x14ac:dyDescent="0.25">
      <c r="B26" s="48"/>
      <c r="C26" s="36"/>
      <c r="D26" s="36"/>
      <c r="E26" s="36"/>
      <c r="F26" s="44"/>
      <c r="G26" s="36"/>
      <c r="H26" s="36"/>
      <c r="I26" s="14" t="s">
        <v>15</v>
      </c>
      <c r="J26" s="14"/>
      <c r="K26" s="6"/>
    </row>
    <row r="27" spans="2:15" x14ac:dyDescent="0.25">
      <c r="B27" s="48"/>
      <c r="C27" s="36"/>
      <c r="D27" s="36"/>
      <c r="E27" s="36"/>
      <c r="F27" s="44"/>
      <c r="G27" s="36"/>
      <c r="H27" s="36"/>
      <c r="I27" s="14" t="s">
        <v>16</v>
      </c>
      <c r="J27" s="14"/>
      <c r="K27" s="6"/>
      <c r="L27" s="1">
        <f>AVERAGE(K24:K32)</f>
        <v>14.8949465</v>
      </c>
      <c r="N27" s="17">
        <f>AVERAGE(J24:J32)</f>
        <v>850646.25</v>
      </c>
    </row>
    <row r="28" spans="2:15" x14ac:dyDescent="0.25">
      <c r="B28" s="48"/>
      <c r="C28" s="36"/>
      <c r="D28" s="36"/>
      <c r="E28" s="36"/>
      <c r="F28" s="44"/>
      <c r="G28" s="36"/>
      <c r="H28" s="36"/>
      <c r="I28" s="14" t="s">
        <v>17</v>
      </c>
      <c r="J28" s="14"/>
      <c r="K28" s="6"/>
    </row>
    <row r="29" spans="2:15" x14ac:dyDescent="0.25">
      <c r="B29" s="48"/>
      <c r="C29" s="36"/>
      <c r="D29" s="36"/>
      <c r="E29" s="36"/>
      <c r="F29" s="44"/>
      <c r="G29" s="36"/>
      <c r="H29" s="36"/>
      <c r="I29" s="14" t="s">
        <v>18</v>
      </c>
      <c r="J29" s="14"/>
      <c r="K29" s="6"/>
    </row>
    <row r="30" spans="2:15" x14ac:dyDescent="0.25">
      <c r="B30" s="48"/>
      <c r="C30" s="36"/>
      <c r="D30" s="36"/>
      <c r="E30" s="36"/>
      <c r="F30" s="44"/>
      <c r="G30" s="36"/>
      <c r="H30" s="36"/>
      <c r="I30" s="14" t="s">
        <v>19</v>
      </c>
      <c r="J30" s="14"/>
      <c r="K30" s="6"/>
    </row>
    <row r="31" spans="2:15" x14ac:dyDescent="0.25">
      <c r="B31" s="48"/>
      <c r="C31" s="36"/>
      <c r="D31" s="36"/>
      <c r="E31" s="36"/>
      <c r="F31" s="44"/>
      <c r="G31" s="36"/>
      <c r="H31" s="36"/>
      <c r="I31" s="14"/>
      <c r="J31" s="14"/>
      <c r="K31" s="6"/>
    </row>
    <row r="32" spans="2:15" x14ac:dyDescent="0.25">
      <c r="B32" s="48"/>
      <c r="C32" s="36"/>
      <c r="D32" s="36"/>
      <c r="E32" s="36"/>
      <c r="F32" s="44"/>
      <c r="G32" s="39"/>
      <c r="H32" s="39"/>
      <c r="I32" s="14"/>
      <c r="J32" s="14"/>
      <c r="K32" s="6"/>
    </row>
    <row r="33" spans="2:15" x14ac:dyDescent="0.25">
      <c r="B33" s="48"/>
      <c r="C33" s="36"/>
      <c r="D33" s="38">
        <v>4</v>
      </c>
      <c r="E33" s="38">
        <v>256</v>
      </c>
      <c r="F33" s="38" t="s">
        <v>6</v>
      </c>
      <c r="G33" s="38">
        <v>101.49420600000001</v>
      </c>
      <c r="H33" s="35">
        <v>212488.9</v>
      </c>
      <c r="I33" s="14" t="s">
        <v>11</v>
      </c>
      <c r="J33" s="15">
        <v>12340.35</v>
      </c>
      <c r="K33" s="6">
        <v>16.791563</v>
      </c>
    </row>
    <row r="34" spans="2:15" x14ac:dyDescent="0.25">
      <c r="B34" s="48"/>
      <c r="C34" s="36"/>
      <c r="D34" s="36"/>
      <c r="E34" s="36"/>
      <c r="F34" s="36"/>
      <c r="G34" s="36"/>
      <c r="H34" s="40"/>
      <c r="I34" s="14" t="s">
        <v>10</v>
      </c>
      <c r="J34" s="15">
        <v>2336120</v>
      </c>
      <c r="K34" s="6">
        <v>185.11459099999999</v>
      </c>
    </row>
    <row r="35" spans="2:15" x14ac:dyDescent="0.25">
      <c r="B35" s="48"/>
      <c r="C35" s="36"/>
      <c r="D35" s="36"/>
      <c r="E35" s="36"/>
      <c r="F35" s="36"/>
      <c r="G35" s="36"/>
      <c r="H35" s="40"/>
      <c r="I35" s="14" t="s">
        <v>14</v>
      </c>
      <c r="J35" s="15">
        <v>31037.17</v>
      </c>
      <c r="K35" s="6">
        <v>149.405631</v>
      </c>
    </row>
    <row r="36" spans="2:15" x14ac:dyDescent="0.25">
      <c r="B36" s="48"/>
      <c r="C36" s="36"/>
      <c r="D36" s="36"/>
      <c r="E36" s="36"/>
      <c r="F36" s="36"/>
      <c r="G36" s="36"/>
      <c r="H36" s="40"/>
      <c r="I36" s="14" t="s">
        <v>15</v>
      </c>
      <c r="J36" s="15">
        <v>819778</v>
      </c>
      <c r="K36" s="6">
        <v>232.664593</v>
      </c>
    </row>
    <row r="37" spans="2:15" x14ac:dyDescent="0.25">
      <c r="B37" s="48"/>
      <c r="C37" s="36"/>
      <c r="D37" s="36"/>
      <c r="E37" s="36"/>
      <c r="F37" s="36"/>
      <c r="G37" s="36"/>
      <c r="H37" s="40"/>
      <c r="I37" s="14" t="s">
        <v>16</v>
      </c>
      <c r="J37" s="15">
        <v>952234.3</v>
      </c>
      <c r="K37" s="6">
        <v>218.66492500000001</v>
      </c>
      <c r="L37" s="1">
        <f>AVERAGE(K34:K42)</f>
        <v>176.99239199999997</v>
      </c>
      <c r="N37" s="17">
        <f>AVERAGE(J34:J42)</f>
        <v>2169460.6385714286</v>
      </c>
      <c r="O37" s="18">
        <f>N37/N47</f>
        <v>20.256352138604864</v>
      </c>
    </row>
    <row r="38" spans="2:15" x14ac:dyDescent="0.25">
      <c r="B38" s="48"/>
      <c r="C38" s="36"/>
      <c r="D38" s="36"/>
      <c r="E38" s="36"/>
      <c r="F38" s="36"/>
      <c r="G38" s="36"/>
      <c r="H38" s="40"/>
      <c r="I38" s="14" t="s">
        <v>17</v>
      </c>
      <c r="J38" s="15">
        <v>1641961</v>
      </c>
      <c r="K38" s="6">
        <v>125.59012199999999</v>
      </c>
    </row>
    <row r="39" spans="2:15" x14ac:dyDescent="0.25">
      <c r="B39" s="48"/>
      <c r="C39" s="36"/>
      <c r="D39" s="36"/>
      <c r="E39" s="36"/>
      <c r="F39" s="36"/>
      <c r="G39" s="36"/>
      <c r="H39" s="40"/>
      <c r="I39" s="14" t="s">
        <v>18</v>
      </c>
      <c r="J39" s="15">
        <v>4784955</v>
      </c>
      <c r="K39" s="6">
        <v>193.30067700000001</v>
      </c>
    </row>
    <row r="40" spans="2:15" x14ac:dyDescent="0.25">
      <c r="B40" s="48"/>
      <c r="C40" s="36"/>
      <c r="D40" s="36"/>
      <c r="E40" s="36"/>
      <c r="F40" s="36"/>
      <c r="G40" s="36"/>
      <c r="H40" s="40"/>
      <c r="I40" s="14" t="s">
        <v>19</v>
      </c>
      <c r="J40" s="15">
        <v>4620139</v>
      </c>
      <c r="K40" s="6">
        <v>134.20620500000001</v>
      </c>
    </row>
    <row r="41" spans="2:15" x14ac:dyDescent="0.25">
      <c r="B41" s="48"/>
      <c r="C41" s="36"/>
      <c r="D41" s="36"/>
      <c r="E41" s="36"/>
      <c r="F41" s="36"/>
      <c r="G41" s="36"/>
      <c r="H41" s="40"/>
      <c r="I41" s="14"/>
      <c r="J41" s="15"/>
      <c r="K41" s="6"/>
    </row>
    <row r="42" spans="2:15" x14ac:dyDescent="0.25">
      <c r="B42" s="48"/>
      <c r="C42" s="36"/>
      <c r="D42" s="36"/>
      <c r="E42" s="36"/>
      <c r="F42" s="39"/>
      <c r="G42" s="39"/>
      <c r="H42" s="41"/>
      <c r="I42" s="14"/>
      <c r="J42" s="14"/>
      <c r="K42" s="6"/>
    </row>
    <row r="43" spans="2:15" x14ac:dyDescent="0.25">
      <c r="B43" s="48"/>
      <c r="C43" s="36"/>
      <c r="D43" s="36"/>
      <c r="E43" s="36"/>
      <c r="F43" s="45" t="s">
        <v>10</v>
      </c>
      <c r="G43" s="38">
        <v>115.934093</v>
      </c>
      <c r="H43" s="35">
        <v>3701125</v>
      </c>
      <c r="I43" s="14" t="s">
        <v>11</v>
      </c>
      <c r="J43" s="15">
        <v>33721.24</v>
      </c>
      <c r="K43" s="6">
        <v>20.339644</v>
      </c>
    </row>
    <row r="44" spans="2:15" x14ac:dyDescent="0.25">
      <c r="B44" s="48"/>
      <c r="C44" s="36"/>
      <c r="D44" s="36"/>
      <c r="E44" s="36"/>
      <c r="F44" s="45"/>
      <c r="G44" s="36"/>
      <c r="H44" s="36"/>
      <c r="I44" s="14" t="s">
        <v>10</v>
      </c>
      <c r="J44" s="15">
        <v>101856.5</v>
      </c>
      <c r="K44" s="6">
        <v>222.647008</v>
      </c>
    </row>
    <row r="45" spans="2:15" x14ac:dyDescent="0.25">
      <c r="B45" s="48"/>
      <c r="C45" s="36"/>
      <c r="D45" s="36"/>
      <c r="E45" s="36"/>
      <c r="F45" s="45"/>
      <c r="G45" s="36"/>
      <c r="H45" s="36"/>
      <c r="I45" s="14" t="s">
        <v>14</v>
      </c>
      <c r="J45" s="15">
        <v>57493.65</v>
      </c>
      <c r="K45" s="6">
        <v>158.42156499999999</v>
      </c>
    </row>
    <row r="46" spans="2:15" x14ac:dyDescent="0.25">
      <c r="B46" s="48"/>
      <c r="C46" s="36"/>
      <c r="D46" s="36"/>
      <c r="E46" s="36"/>
      <c r="F46" s="45"/>
      <c r="G46" s="36"/>
      <c r="H46" s="36"/>
      <c r="I46" s="14" t="s">
        <v>15</v>
      </c>
      <c r="J46" s="15">
        <v>95785.41</v>
      </c>
      <c r="K46" s="6">
        <v>227.46677600000001</v>
      </c>
    </row>
    <row r="47" spans="2:15" x14ac:dyDescent="0.25">
      <c r="B47" s="48"/>
      <c r="C47" s="36"/>
      <c r="D47" s="36"/>
      <c r="E47" s="36"/>
      <c r="F47" s="45"/>
      <c r="G47" s="36"/>
      <c r="H47" s="36"/>
      <c r="I47" s="14" t="s">
        <v>16</v>
      </c>
      <c r="J47" s="15">
        <v>108402.3</v>
      </c>
      <c r="K47" s="6">
        <v>184.123064</v>
      </c>
      <c r="L47" s="1">
        <f>AVERAGE(K44:K52)</f>
        <v>175.59435957142858</v>
      </c>
      <c r="M47" s="1">
        <f>AVERAGE(L37:L57)</f>
        <v>203.71592752380948</v>
      </c>
      <c r="N47" s="17">
        <f>AVERAGE(J44:J52)</f>
        <v>107100.26285714285</v>
      </c>
      <c r="O47" s="17">
        <f>AVERAGE(N37:N57)</f>
        <v>805746.63380952377</v>
      </c>
    </row>
    <row r="48" spans="2:15" x14ac:dyDescent="0.25">
      <c r="B48" s="48"/>
      <c r="C48" s="36"/>
      <c r="D48" s="36"/>
      <c r="E48" s="36"/>
      <c r="F48" s="45"/>
      <c r="G48" s="36"/>
      <c r="H48" s="36"/>
      <c r="I48" s="14" t="s">
        <v>17</v>
      </c>
      <c r="J48" s="15">
        <v>89914.98</v>
      </c>
      <c r="K48" s="6">
        <v>123.835868</v>
      </c>
    </row>
    <row r="49" spans="2:14" x14ac:dyDescent="0.25">
      <c r="B49" s="48"/>
      <c r="C49" s="36"/>
      <c r="D49" s="36"/>
      <c r="E49" s="36"/>
      <c r="F49" s="45"/>
      <c r="G49" s="36"/>
      <c r="H49" s="36"/>
      <c r="I49" s="14" t="s">
        <v>18</v>
      </c>
      <c r="J49" s="15">
        <v>146853.4</v>
      </c>
      <c r="K49" s="6">
        <v>179.97983199999999</v>
      </c>
    </row>
    <row r="50" spans="2:14" x14ac:dyDescent="0.25">
      <c r="B50" s="48"/>
      <c r="C50" s="36"/>
      <c r="D50" s="36"/>
      <c r="E50" s="36"/>
      <c r="F50" s="45"/>
      <c r="G50" s="36"/>
      <c r="H50" s="36"/>
      <c r="I50" s="14" t="s">
        <v>19</v>
      </c>
      <c r="J50" s="15">
        <v>149395.6</v>
      </c>
      <c r="K50" s="6">
        <v>132.68640400000001</v>
      </c>
    </row>
    <row r="51" spans="2:14" x14ac:dyDescent="0.25">
      <c r="B51" s="48"/>
      <c r="C51" s="36"/>
      <c r="D51" s="36"/>
      <c r="E51" s="36"/>
      <c r="F51" s="45"/>
      <c r="G51" s="36"/>
      <c r="H51" s="36"/>
      <c r="I51" s="14"/>
      <c r="J51" s="15"/>
      <c r="K51" s="6"/>
    </row>
    <row r="52" spans="2:14" x14ac:dyDescent="0.25">
      <c r="B52" s="48"/>
      <c r="C52" s="36"/>
      <c r="D52" s="36"/>
      <c r="E52" s="36"/>
      <c r="F52" s="45"/>
      <c r="G52" s="39"/>
      <c r="H52" s="39"/>
      <c r="I52" s="14"/>
      <c r="J52" s="14"/>
      <c r="K52" s="6"/>
    </row>
    <row r="53" spans="2:14" x14ac:dyDescent="0.25">
      <c r="B53" s="48"/>
      <c r="C53" s="36"/>
      <c r="D53" s="36"/>
      <c r="E53" s="36"/>
      <c r="F53" s="44" t="s">
        <v>12</v>
      </c>
      <c r="G53" s="38">
        <v>97.172319000000002</v>
      </c>
      <c r="H53" s="35">
        <v>4766750</v>
      </c>
      <c r="I53" s="14" t="s">
        <v>11</v>
      </c>
      <c r="J53" s="15">
        <v>93340.56</v>
      </c>
      <c r="K53" s="6">
        <v>21.328053000000001</v>
      </c>
    </row>
    <row r="54" spans="2:14" x14ac:dyDescent="0.25">
      <c r="B54" s="48"/>
      <c r="C54" s="36"/>
      <c r="D54" s="36"/>
      <c r="E54" s="36"/>
      <c r="F54" s="44"/>
      <c r="G54" s="36"/>
      <c r="H54" s="36"/>
      <c r="I54" s="14" t="s">
        <v>10</v>
      </c>
      <c r="J54" s="15">
        <v>140679</v>
      </c>
      <c r="K54" s="6">
        <v>258.56103100000001</v>
      </c>
    </row>
    <row r="55" spans="2:14" x14ac:dyDescent="0.25">
      <c r="B55" s="48"/>
      <c r="C55" s="36"/>
      <c r="D55" s="36"/>
      <c r="E55" s="36"/>
      <c r="F55" s="44"/>
      <c r="G55" s="36"/>
      <c r="H55" s="36"/>
      <c r="I55" s="14" t="s">
        <v>14</v>
      </c>
      <c r="J55" s="14"/>
      <c r="K55" s="6"/>
    </row>
    <row r="56" spans="2:14" x14ac:dyDescent="0.25">
      <c r="B56" s="48"/>
      <c r="C56" s="36"/>
      <c r="D56" s="36"/>
      <c r="E56" s="36"/>
      <c r="F56" s="44"/>
      <c r="G56" s="36"/>
      <c r="H56" s="36"/>
      <c r="I56" s="14" t="s">
        <v>15</v>
      </c>
      <c r="J56" s="14"/>
      <c r="K56" s="6"/>
    </row>
    <row r="57" spans="2:14" x14ac:dyDescent="0.25">
      <c r="B57" s="48"/>
      <c r="C57" s="36"/>
      <c r="D57" s="36"/>
      <c r="E57" s="36"/>
      <c r="F57" s="44"/>
      <c r="G57" s="36"/>
      <c r="H57" s="36"/>
      <c r="I57" s="14" t="s">
        <v>16</v>
      </c>
      <c r="J57" s="14"/>
      <c r="K57" s="6"/>
      <c r="L57" s="1">
        <f>AVERAGE(K54:K62)</f>
        <v>258.56103100000001</v>
      </c>
      <c r="N57" s="17">
        <f>AVERAGE(J54:J62)</f>
        <v>140679</v>
      </c>
    </row>
    <row r="58" spans="2:14" x14ac:dyDescent="0.25">
      <c r="B58" s="48"/>
      <c r="C58" s="36"/>
      <c r="D58" s="36"/>
      <c r="E58" s="36"/>
      <c r="F58" s="44"/>
      <c r="G58" s="36"/>
      <c r="H58" s="36"/>
      <c r="I58" s="14" t="s">
        <v>17</v>
      </c>
      <c r="J58" s="14"/>
      <c r="K58" s="6"/>
    </row>
    <row r="59" spans="2:14" x14ac:dyDescent="0.25">
      <c r="B59" s="48"/>
      <c r="C59" s="36"/>
      <c r="D59" s="36"/>
      <c r="E59" s="36"/>
      <c r="F59" s="44"/>
      <c r="G59" s="36"/>
      <c r="H59" s="36"/>
      <c r="I59" s="14" t="s">
        <v>18</v>
      </c>
      <c r="J59" s="14"/>
      <c r="K59" s="6"/>
    </row>
    <row r="60" spans="2:14" x14ac:dyDescent="0.25">
      <c r="B60" s="48"/>
      <c r="C60" s="36"/>
      <c r="D60" s="36"/>
      <c r="E60" s="36"/>
      <c r="F60" s="44"/>
      <c r="G60" s="36"/>
      <c r="H60" s="36"/>
      <c r="I60" s="14" t="s">
        <v>19</v>
      </c>
      <c r="J60" s="14"/>
      <c r="K60" s="6"/>
    </row>
    <row r="61" spans="2:14" x14ac:dyDescent="0.25">
      <c r="B61" s="48"/>
      <c r="C61" s="36"/>
      <c r="D61" s="36"/>
      <c r="E61" s="36"/>
      <c r="F61" s="44"/>
      <c r="G61" s="36"/>
      <c r="H61" s="36"/>
      <c r="I61" s="14"/>
      <c r="J61" s="14"/>
      <c r="K61" s="6"/>
    </row>
    <row r="62" spans="2:14" x14ac:dyDescent="0.25">
      <c r="B62" s="48"/>
      <c r="C62" s="36"/>
      <c r="D62" s="36"/>
      <c r="E62" s="36"/>
      <c r="F62" s="44"/>
      <c r="G62" s="39"/>
      <c r="H62" s="39"/>
      <c r="I62" s="16"/>
      <c r="J62" s="16"/>
      <c r="K62" s="7"/>
    </row>
    <row r="63" spans="2:14" x14ac:dyDescent="0.25">
      <c r="B63" s="48"/>
      <c r="C63" s="38">
        <v>4</v>
      </c>
      <c r="D63" s="38">
        <v>1</v>
      </c>
      <c r="E63" s="38">
        <v>16</v>
      </c>
      <c r="F63" s="36" t="s">
        <v>6</v>
      </c>
      <c r="G63" s="38">
        <v>0.317722</v>
      </c>
      <c r="H63" s="35">
        <v>474584.2</v>
      </c>
      <c r="I63" s="14" t="s">
        <v>11</v>
      </c>
      <c r="J63" s="15">
        <v>331863.7</v>
      </c>
      <c r="K63" s="6">
        <v>0.548176</v>
      </c>
    </row>
    <row r="64" spans="2:14" x14ac:dyDescent="0.25">
      <c r="B64" s="48"/>
      <c r="C64" s="36"/>
      <c r="D64" s="36"/>
      <c r="E64" s="36"/>
      <c r="F64" s="36"/>
      <c r="G64" s="36"/>
      <c r="H64" s="40"/>
      <c r="I64" s="14" t="s">
        <v>10</v>
      </c>
      <c r="J64" s="15">
        <v>13625090</v>
      </c>
      <c r="K64" s="6">
        <v>6.7326189999999997</v>
      </c>
    </row>
    <row r="65" spans="2:15" x14ac:dyDescent="0.25">
      <c r="B65" s="48"/>
      <c r="C65" s="36"/>
      <c r="D65" s="36"/>
      <c r="E65" s="36"/>
      <c r="F65" s="36"/>
      <c r="G65" s="36"/>
      <c r="H65" s="40"/>
      <c r="I65" s="14" t="s">
        <v>14</v>
      </c>
      <c r="J65" s="15">
        <v>1180069</v>
      </c>
      <c r="K65" s="6">
        <v>5.528448</v>
      </c>
    </row>
    <row r="66" spans="2:15" x14ac:dyDescent="0.25">
      <c r="B66" s="48"/>
      <c r="C66" s="36"/>
      <c r="D66" s="36"/>
      <c r="E66" s="36"/>
      <c r="F66" s="36"/>
      <c r="G66" s="36"/>
      <c r="H66" s="40"/>
      <c r="I66" s="14" t="s">
        <v>15</v>
      </c>
      <c r="J66" s="15">
        <v>7563889</v>
      </c>
      <c r="K66" s="6">
        <v>7.4477599999999997</v>
      </c>
    </row>
    <row r="67" spans="2:15" x14ac:dyDescent="0.25">
      <c r="B67" s="48"/>
      <c r="C67" s="36"/>
      <c r="D67" s="36"/>
      <c r="E67" s="36"/>
      <c r="F67" s="36"/>
      <c r="G67" s="36"/>
      <c r="H67" s="40"/>
      <c r="I67" s="14" t="s">
        <v>16</v>
      </c>
      <c r="J67" s="15">
        <v>11377770</v>
      </c>
      <c r="K67" s="6">
        <v>7.557334</v>
      </c>
      <c r="L67" s="1">
        <f>AVERAGE(K64:K72)</f>
        <v>6.0748514285714279</v>
      </c>
      <c r="N67" s="17">
        <f>AVERAGE(J64:J72)</f>
        <v>15185858.285714285</v>
      </c>
      <c r="O67" s="18">
        <f>N67/N77</f>
        <v>7.3677379683502018</v>
      </c>
    </row>
    <row r="68" spans="2:15" x14ac:dyDescent="0.25">
      <c r="B68" s="48"/>
      <c r="C68" s="36"/>
      <c r="D68" s="36"/>
      <c r="E68" s="36"/>
      <c r="F68" s="36"/>
      <c r="G68" s="36"/>
      <c r="H68" s="40"/>
      <c r="I68" s="14" t="s">
        <v>17</v>
      </c>
      <c r="J68" s="15">
        <v>11854760</v>
      </c>
      <c r="K68" s="6">
        <v>4.6952069999999999</v>
      </c>
    </row>
    <row r="69" spans="2:15" x14ac:dyDescent="0.25">
      <c r="B69" s="48"/>
      <c r="C69" s="36"/>
      <c r="D69" s="36"/>
      <c r="E69" s="36"/>
      <c r="F69" s="36"/>
      <c r="G69" s="36"/>
      <c r="H69" s="40"/>
      <c r="I69" s="14" t="s">
        <v>18</v>
      </c>
      <c r="J69" s="15">
        <v>25670880</v>
      </c>
      <c r="K69" s="6">
        <v>5.8185799999999999</v>
      </c>
    </row>
    <row r="70" spans="2:15" x14ac:dyDescent="0.25">
      <c r="B70" s="48"/>
      <c r="C70" s="36"/>
      <c r="D70" s="36"/>
      <c r="E70" s="36"/>
      <c r="F70" s="36"/>
      <c r="G70" s="36"/>
      <c r="H70" s="40"/>
      <c r="I70" s="14" t="s">
        <v>19</v>
      </c>
      <c r="J70" s="15">
        <v>35028550</v>
      </c>
      <c r="K70" s="6">
        <v>4.7440119999999997</v>
      </c>
    </row>
    <row r="71" spans="2:15" x14ac:dyDescent="0.25">
      <c r="B71" s="48"/>
      <c r="C71" s="36"/>
      <c r="D71" s="36"/>
      <c r="E71" s="36"/>
      <c r="F71" s="36"/>
      <c r="G71" s="36"/>
      <c r="H71" s="40"/>
      <c r="I71" s="14"/>
      <c r="J71" s="15"/>
      <c r="K71" s="6"/>
    </row>
    <row r="72" spans="2:15" x14ac:dyDescent="0.25">
      <c r="B72" s="48"/>
      <c r="C72" s="36"/>
      <c r="D72" s="36"/>
      <c r="E72" s="36"/>
      <c r="F72" s="36"/>
      <c r="G72" s="39"/>
      <c r="H72" s="41"/>
      <c r="I72" s="14"/>
      <c r="J72" s="14"/>
      <c r="K72" s="6"/>
    </row>
    <row r="73" spans="2:15" x14ac:dyDescent="0.25">
      <c r="B73" s="48"/>
      <c r="C73" s="36"/>
      <c r="D73" s="36"/>
      <c r="E73" s="36"/>
      <c r="F73" s="45" t="s">
        <v>10</v>
      </c>
      <c r="G73" s="38">
        <v>0.38735700000000001</v>
      </c>
      <c r="H73" s="35">
        <v>16262100</v>
      </c>
      <c r="I73" s="14" t="s">
        <v>11</v>
      </c>
      <c r="J73" s="15">
        <v>650386.69999999995</v>
      </c>
      <c r="K73" s="6">
        <v>0.74470800000000004</v>
      </c>
    </row>
    <row r="74" spans="2:15" x14ac:dyDescent="0.25">
      <c r="B74" s="48"/>
      <c r="C74" s="36"/>
      <c r="D74" s="36"/>
      <c r="E74" s="36"/>
      <c r="F74" s="45"/>
      <c r="G74" s="36"/>
      <c r="H74" s="36"/>
      <c r="I74" s="14" t="s">
        <v>10</v>
      </c>
      <c r="J74" s="15">
        <v>2193882</v>
      </c>
      <c r="K74" s="6">
        <v>6.8030730000000004</v>
      </c>
    </row>
    <row r="75" spans="2:15" x14ac:dyDescent="0.25">
      <c r="B75" s="48"/>
      <c r="C75" s="36"/>
      <c r="D75" s="36"/>
      <c r="E75" s="36"/>
      <c r="F75" s="45"/>
      <c r="G75" s="36"/>
      <c r="H75" s="36"/>
      <c r="I75" s="14" t="s">
        <v>14</v>
      </c>
      <c r="J75" s="15">
        <v>942008.9</v>
      </c>
      <c r="K75" s="6">
        <v>6.4122909999999997</v>
      </c>
    </row>
    <row r="76" spans="2:15" x14ac:dyDescent="0.25">
      <c r="B76" s="48"/>
      <c r="C76" s="36"/>
      <c r="D76" s="36"/>
      <c r="E76" s="36"/>
      <c r="F76" s="45"/>
      <c r="G76" s="36"/>
      <c r="H76" s="36"/>
      <c r="I76" s="14" t="s">
        <v>15</v>
      </c>
      <c r="J76" s="15">
        <v>2000102</v>
      </c>
      <c r="K76" s="6">
        <v>8.2164800000000007</v>
      </c>
    </row>
    <row r="77" spans="2:15" x14ac:dyDescent="0.25">
      <c r="B77" s="48"/>
      <c r="C77" s="36"/>
      <c r="D77" s="36"/>
      <c r="E77" s="36"/>
      <c r="F77" s="45"/>
      <c r="G77" s="36"/>
      <c r="H77" s="36"/>
      <c r="I77" s="14" t="s">
        <v>16</v>
      </c>
      <c r="J77" s="15">
        <v>2282356</v>
      </c>
      <c r="K77" s="6">
        <v>5.5617749999999999</v>
      </c>
      <c r="L77" s="1">
        <f>AVERAGE(K74:K82)</f>
        <v>6.216297714285715</v>
      </c>
      <c r="M77" s="1">
        <f>AVERAGE(L67:L87)</f>
        <v>8.0123650476190473</v>
      </c>
      <c r="N77" s="17">
        <f>AVERAGE(J74:J82)</f>
        <v>2061128.9857142859</v>
      </c>
      <c r="O77" s="17">
        <f>AVERAGE(N67:N87)</f>
        <v>7018607.4238095237</v>
      </c>
    </row>
    <row r="78" spans="2:15" x14ac:dyDescent="0.25">
      <c r="B78" s="48"/>
      <c r="C78" s="36"/>
      <c r="D78" s="36"/>
      <c r="E78" s="36"/>
      <c r="F78" s="45"/>
      <c r="G78" s="36"/>
      <c r="H78" s="36"/>
      <c r="I78" s="14" t="s">
        <v>17</v>
      </c>
      <c r="J78" s="15">
        <v>1579400</v>
      </c>
      <c r="K78" s="6">
        <v>4.8808949999999998</v>
      </c>
    </row>
    <row r="79" spans="2:15" x14ac:dyDescent="0.25">
      <c r="B79" s="48"/>
      <c r="C79" s="36"/>
      <c r="D79" s="36"/>
      <c r="E79" s="36"/>
      <c r="F79" s="45"/>
      <c r="G79" s="36"/>
      <c r="H79" s="36"/>
      <c r="I79" s="14" t="s">
        <v>18</v>
      </c>
      <c r="J79" s="15">
        <v>2615863</v>
      </c>
      <c r="K79" s="6">
        <v>6.8851209999999998</v>
      </c>
    </row>
    <row r="80" spans="2:15" x14ac:dyDescent="0.25">
      <c r="B80" s="48"/>
      <c r="C80" s="36"/>
      <c r="D80" s="36"/>
      <c r="E80" s="36"/>
      <c r="F80" s="45"/>
      <c r="G80" s="36"/>
      <c r="H80" s="36"/>
      <c r="I80" s="14" t="s">
        <v>19</v>
      </c>
      <c r="J80" s="15">
        <v>2814291</v>
      </c>
      <c r="K80" s="6">
        <v>4.7544490000000001</v>
      </c>
    </row>
    <row r="81" spans="2:14" x14ac:dyDescent="0.25">
      <c r="B81" s="48"/>
      <c r="C81" s="36"/>
      <c r="D81" s="36"/>
      <c r="E81" s="36"/>
      <c r="F81" s="45"/>
      <c r="G81" s="36"/>
      <c r="H81" s="36"/>
      <c r="I81" s="14"/>
      <c r="J81" s="15"/>
      <c r="K81" s="6"/>
    </row>
    <row r="82" spans="2:14" x14ac:dyDescent="0.25">
      <c r="B82" s="48"/>
      <c r="C82" s="36"/>
      <c r="D82" s="36"/>
      <c r="E82" s="36"/>
      <c r="F82" s="45"/>
      <c r="G82" s="39"/>
      <c r="H82" s="39"/>
      <c r="I82" s="14"/>
      <c r="J82" s="14"/>
      <c r="K82" s="6"/>
    </row>
    <row r="83" spans="2:14" x14ac:dyDescent="0.25">
      <c r="B83" s="48"/>
      <c r="C83" s="36"/>
      <c r="D83" s="36"/>
      <c r="E83" s="36"/>
      <c r="F83" s="44" t="s">
        <v>12</v>
      </c>
      <c r="G83" s="38">
        <v>0.73894599999999999</v>
      </c>
      <c r="H83" s="35">
        <v>45744900</v>
      </c>
      <c r="I83" s="14" t="s">
        <v>11</v>
      </c>
      <c r="J83" s="15">
        <v>3576499</v>
      </c>
      <c r="K83" s="6">
        <v>0.71551200000000004</v>
      </c>
    </row>
    <row r="84" spans="2:14" x14ac:dyDescent="0.25">
      <c r="B84" s="48"/>
      <c r="C84" s="36"/>
      <c r="D84" s="36"/>
      <c r="E84" s="36"/>
      <c r="F84" s="44"/>
      <c r="G84" s="36"/>
      <c r="H84" s="36"/>
      <c r="I84" s="14" t="s">
        <v>10</v>
      </c>
      <c r="J84" s="15">
        <v>3808835</v>
      </c>
      <c r="K84" s="6">
        <v>11.745946</v>
      </c>
    </row>
    <row r="85" spans="2:14" x14ac:dyDescent="0.25">
      <c r="B85" s="48"/>
      <c r="C85" s="36"/>
      <c r="D85" s="36"/>
      <c r="E85" s="36"/>
      <c r="F85" s="44"/>
      <c r="G85" s="36"/>
      <c r="H85" s="36"/>
      <c r="I85" s="14" t="s">
        <v>14</v>
      </c>
      <c r="J85" s="14"/>
      <c r="K85" s="6"/>
    </row>
    <row r="86" spans="2:14" x14ac:dyDescent="0.25">
      <c r="B86" s="48"/>
      <c r="C86" s="36"/>
      <c r="D86" s="36"/>
      <c r="E86" s="36"/>
      <c r="F86" s="44"/>
      <c r="G86" s="36"/>
      <c r="H86" s="36"/>
      <c r="I86" s="14" t="s">
        <v>15</v>
      </c>
      <c r="J86" s="14"/>
      <c r="K86" s="6"/>
    </row>
    <row r="87" spans="2:14" x14ac:dyDescent="0.25">
      <c r="B87" s="48"/>
      <c r="C87" s="36"/>
      <c r="D87" s="36"/>
      <c r="E87" s="36"/>
      <c r="F87" s="44"/>
      <c r="G87" s="36"/>
      <c r="H87" s="36"/>
      <c r="I87" s="14" t="s">
        <v>16</v>
      </c>
      <c r="J87" s="14"/>
      <c r="K87" s="6"/>
      <c r="L87" s="1">
        <f>AVERAGE(K84:K92)</f>
        <v>11.745946</v>
      </c>
      <c r="N87" s="17">
        <f>AVERAGE(J84:J92)</f>
        <v>3808835</v>
      </c>
    </row>
    <row r="88" spans="2:14" x14ac:dyDescent="0.25">
      <c r="B88" s="48"/>
      <c r="C88" s="36"/>
      <c r="D88" s="36"/>
      <c r="E88" s="36"/>
      <c r="F88" s="44"/>
      <c r="G88" s="36"/>
      <c r="H88" s="36"/>
      <c r="I88" s="14" t="s">
        <v>17</v>
      </c>
      <c r="J88" s="14"/>
      <c r="K88" s="6"/>
    </row>
    <row r="89" spans="2:14" x14ac:dyDescent="0.25">
      <c r="B89" s="48"/>
      <c r="C89" s="36"/>
      <c r="D89" s="36"/>
      <c r="E89" s="36"/>
      <c r="F89" s="44"/>
      <c r="G89" s="36"/>
      <c r="H89" s="36"/>
      <c r="I89" s="14" t="s">
        <v>18</v>
      </c>
      <c r="J89" s="14"/>
      <c r="K89" s="6"/>
    </row>
    <row r="90" spans="2:14" x14ac:dyDescent="0.25">
      <c r="B90" s="48"/>
      <c r="C90" s="36"/>
      <c r="D90" s="36"/>
      <c r="E90" s="36"/>
      <c r="F90" s="44"/>
      <c r="G90" s="36"/>
      <c r="H90" s="36"/>
      <c r="I90" s="14" t="s">
        <v>19</v>
      </c>
      <c r="J90" s="14"/>
      <c r="K90" s="6"/>
    </row>
    <row r="91" spans="2:14" x14ac:dyDescent="0.25">
      <c r="B91" s="48"/>
      <c r="C91" s="36"/>
      <c r="D91" s="36"/>
      <c r="E91" s="36"/>
      <c r="F91" s="44"/>
      <c r="G91" s="36"/>
      <c r="H91" s="36"/>
      <c r="I91" s="14"/>
      <c r="J91" s="14"/>
      <c r="K91" s="6"/>
    </row>
    <row r="92" spans="2:14" x14ac:dyDescent="0.25">
      <c r="B92" s="48"/>
      <c r="C92" s="36"/>
      <c r="D92" s="36"/>
      <c r="E92" s="36"/>
      <c r="F92" s="44"/>
      <c r="G92" s="39"/>
      <c r="H92" s="39"/>
      <c r="I92" s="14"/>
      <c r="J92" s="14"/>
      <c r="K92" s="6"/>
    </row>
    <row r="93" spans="2:14" x14ac:dyDescent="0.25">
      <c r="B93" s="48"/>
      <c r="C93" s="36"/>
      <c r="D93" s="38">
        <v>2</v>
      </c>
      <c r="E93" s="38">
        <v>256</v>
      </c>
      <c r="F93" s="38" t="s">
        <v>6</v>
      </c>
      <c r="G93" s="38">
        <v>84.790594999999996</v>
      </c>
      <c r="H93" s="35">
        <v>2851762</v>
      </c>
      <c r="I93" s="14" t="s">
        <v>11</v>
      </c>
      <c r="J93" s="15">
        <v>47179.11</v>
      </c>
      <c r="K93" s="6">
        <v>8.8544219999999996</v>
      </c>
    </row>
    <row r="94" spans="2:14" x14ac:dyDescent="0.25">
      <c r="B94" s="48"/>
      <c r="C94" s="36"/>
      <c r="D94" s="36"/>
      <c r="E94" s="36"/>
      <c r="F94" s="36"/>
      <c r="G94" s="36"/>
      <c r="H94" s="40"/>
      <c r="I94" s="14" t="s">
        <v>10</v>
      </c>
      <c r="J94" s="15">
        <v>2740762</v>
      </c>
      <c r="K94" s="6">
        <v>99.518772999999996</v>
      </c>
    </row>
    <row r="95" spans="2:14" x14ac:dyDescent="0.25">
      <c r="B95" s="48"/>
      <c r="C95" s="36"/>
      <c r="D95" s="36"/>
      <c r="E95" s="36"/>
      <c r="F95" s="36"/>
      <c r="G95" s="36"/>
      <c r="H95" s="40"/>
      <c r="I95" s="14" t="s">
        <v>14</v>
      </c>
      <c r="J95" s="15">
        <v>107213.4</v>
      </c>
      <c r="K95" s="6">
        <v>91.634449000000004</v>
      </c>
    </row>
    <row r="96" spans="2:14" x14ac:dyDescent="0.25">
      <c r="B96" s="48"/>
      <c r="C96" s="36"/>
      <c r="D96" s="36"/>
      <c r="E96" s="36"/>
      <c r="F96" s="36"/>
      <c r="G96" s="36"/>
      <c r="H96" s="40"/>
      <c r="I96" s="14" t="s">
        <v>15</v>
      </c>
      <c r="J96" s="15">
        <v>1142220</v>
      </c>
      <c r="K96" s="6">
        <v>118.25625100000001</v>
      </c>
    </row>
    <row r="97" spans="2:15" x14ac:dyDescent="0.25">
      <c r="B97" s="48"/>
      <c r="C97" s="36"/>
      <c r="D97" s="36"/>
      <c r="E97" s="36"/>
      <c r="F97" s="36"/>
      <c r="G97" s="36"/>
      <c r="H97" s="40"/>
      <c r="I97" s="14" t="s">
        <v>16</v>
      </c>
      <c r="J97" s="15">
        <v>1363413</v>
      </c>
      <c r="K97" s="6">
        <v>106.085223</v>
      </c>
      <c r="L97" s="1">
        <f>AVERAGE(K94:K102)</f>
        <v>91.301148285714277</v>
      </c>
      <c r="N97" s="17">
        <f>AVERAGE(J94:J102)</f>
        <v>2569750.057142857</v>
      </c>
      <c r="O97" s="18">
        <f>N97/N107</f>
        <v>6.064454326896576</v>
      </c>
    </row>
    <row r="98" spans="2:15" x14ac:dyDescent="0.25">
      <c r="B98" s="48"/>
      <c r="C98" s="36"/>
      <c r="D98" s="36"/>
      <c r="E98" s="36"/>
      <c r="F98" s="36"/>
      <c r="G98" s="36"/>
      <c r="H98" s="40"/>
      <c r="I98" s="14" t="s">
        <v>17</v>
      </c>
      <c r="J98" s="15">
        <v>1996106</v>
      </c>
      <c r="K98" s="6">
        <v>65.881970999999993</v>
      </c>
    </row>
    <row r="99" spans="2:15" x14ac:dyDescent="0.25">
      <c r="B99" s="48"/>
      <c r="C99" s="36"/>
      <c r="D99" s="36"/>
      <c r="E99" s="36"/>
      <c r="F99" s="36"/>
      <c r="G99" s="36"/>
      <c r="H99" s="40"/>
      <c r="I99" s="14" t="s">
        <v>18</v>
      </c>
      <c r="J99" s="15">
        <v>5393861</v>
      </c>
      <c r="K99" s="6">
        <v>85.670254</v>
      </c>
    </row>
    <row r="100" spans="2:15" x14ac:dyDescent="0.25">
      <c r="B100" s="48"/>
      <c r="C100" s="36"/>
      <c r="D100" s="36"/>
      <c r="E100" s="36"/>
      <c r="F100" s="36"/>
      <c r="G100" s="36"/>
      <c r="H100" s="40"/>
      <c r="I100" s="14" t="s">
        <v>19</v>
      </c>
      <c r="J100" s="15">
        <v>5244675</v>
      </c>
      <c r="K100" s="6">
        <v>72.061116999999996</v>
      </c>
    </row>
    <row r="101" spans="2:15" x14ac:dyDescent="0.25">
      <c r="B101" s="48"/>
      <c r="C101" s="36"/>
      <c r="D101" s="36"/>
      <c r="E101" s="36"/>
      <c r="F101" s="36"/>
      <c r="G101" s="36"/>
      <c r="H101" s="40"/>
      <c r="I101" s="14"/>
      <c r="J101" s="14"/>
      <c r="K101" s="6"/>
    </row>
    <row r="102" spans="2:15" x14ac:dyDescent="0.25">
      <c r="B102" s="48"/>
      <c r="C102" s="36"/>
      <c r="D102" s="36"/>
      <c r="E102" s="36"/>
      <c r="F102" s="39"/>
      <c r="G102" s="39"/>
      <c r="H102" s="41"/>
      <c r="I102" s="14"/>
      <c r="J102" s="14"/>
      <c r="K102" s="6"/>
    </row>
    <row r="103" spans="2:15" x14ac:dyDescent="0.25">
      <c r="B103" s="48"/>
      <c r="C103" s="36"/>
      <c r="D103" s="36"/>
      <c r="E103" s="36"/>
      <c r="F103" s="45" t="s">
        <v>10</v>
      </c>
      <c r="G103" s="38">
        <v>95.217349999999996</v>
      </c>
      <c r="H103" s="35">
        <v>23730060</v>
      </c>
      <c r="I103" s="14" t="s">
        <v>11</v>
      </c>
      <c r="J103" s="15">
        <v>111611.2</v>
      </c>
      <c r="K103" s="6">
        <v>8.5029830000000004</v>
      </c>
    </row>
    <row r="104" spans="2:15" x14ac:dyDescent="0.25">
      <c r="B104" s="48"/>
      <c r="C104" s="36"/>
      <c r="D104" s="36"/>
      <c r="E104" s="36"/>
      <c r="F104" s="45"/>
      <c r="G104" s="36"/>
      <c r="H104" s="36"/>
      <c r="I104" s="14" t="s">
        <v>10</v>
      </c>
      <c r="J104" s="15">
        <v>427874.5</v>
      </c>
      <c r="K104" s="6">
        <v>99.513177999999996</v>
      </c>
    </row>
    <row r="105" spans="2:15" x14ac:dyDescent="0.25">
      <c r="B105" s="48"/>
      <c r="C105" s="36"/>
      <c r="D105" s="36"/>
      <c r="E105" s="36"/>
      <c r="F105" s="45"/>
      <c r="G105" s="36"/>
      <c r="H105" s="36"/>
      <c r="I105" s="14" t="s">
        <v>14</v>
      </c>
      <c r="J105" s="15">
        <v>179575.6</v>
      </c>
      <c r="K105" s="6">
        <v>91.038011999999995</v>
      </c>
    </row>
    <row r="106" spans="2:15" x14ac:dyDescent="0.25">
      <c r="B106" s="48"/>
      <c r="C106" s="36"/>
      <c r="D106" s="36"/>
      <c r="E106" s="36"/>
      <c r="F106" s="45"/>
      <c r="G106" s="36"/>
      <c r="H106" s="36"/>
      <c r="I106" s="14" t="s">
        <v>15</v>
      </c>
      <c r="J106" s="15">
        <v>384482.7</v>
      </c>
      <c r="K106" s="6">
        <v>132.50349</v>
      </c>
    </row>
    <row r="107" spans="2:15" x14ac:dyDescent="0.25">
      <c r="B107" s="48"/>
      <c r="C107" s="36"/>
      <c r="D107" s="36"/>
      <c r="E107" s="36"/>
      <c r="F107" s="45"/>
      <c r="G107" s="36"/>
      <c r="H107" s="36"/>
      <c r="I107" s="14" t="s">
        <v>16</v>
      </c>
      <c r="J107" s="15">
        <v>446750.7</v>
      </c>
      <c r="K107" s="6">
        <v>103.774411</v>
      </c>
      <c r="L107" s="1">
        <f>AVERAGE(K104:K112)</f>
        <v>92.900592714285708</v>
      </c>
      <c r="M107" s="1">
        <f>AVERAGE(L97:L117)</f>
        <v>101.90091433333332</v>
      </c>
      <c r="N107" s="17">
        <f>AVERAGE(J104:J112)</f>
        <v>423739.7</v>
      </c>
      <c r="O107" s="17">
        <f>AVERAGE(N97:N117)</f>
        <v>1184627.5190476191</v>
      </c>
    </row>
    <row r="108" spans="2:15" x14ac:dyDescent="0.25">
      <c r="B108" s="48"/>
      <c r="C108" s="36"/>
      <c r="D108" s="36"/>
      <c r="E108" s="36"/>
      <c r="F108" s="45"/>
      <c r="G108" s="36"/>
      <c r="H108" s="36"/>
      <c r="I108" s="14" t="s">
        <v>17</v>
      </c>
      <c r="J108" s="15">
        <v>354516.8</v>
      </c>
      <c r="K108" s="6">
        <v>69.080761999999993</v>
      </c>
    </row>
    <row r="109" spans="2:15" x14ac:dyDescent="0.25">
      <c r="B109" s="48"/>
      <c r="C109" s="36"/>
      <c r="D109" s="36"/>
      <c r="E109" s="36"/>
      <c r="F109" s="45"/>
      <c r="G109" s="36"/>
      <c r="H109" s="36"/>
      <c r="I109" s="14" t="s">
        <v>18</v>
      </c>
      <c r="J109" s="15">
        <v>539478.69999999995</v>
      </c>
      <c r="K109" s="6">
        <v>87.737266000000005</v>
      </c>
    </row>
    <row r="110" spans="2:15" x14ac:dyDescent="0.25">
      <c r="B110" s="48"/>
      <c r="C110" s="36"/>
      <c r="D110" s="36"/>
      <c r="E110" s="36"/>
      <c r="F110" s="45"/>
      <c r="G110" s="36"/>
      <c r="H110" s="36"/>
      <c r="I110" s="14" t="s">
        <v>19</v>
      </c>
      <c r="J110" s="15">
        <v>633498.9</v>
      </c>
      <c r="K110" s="6">
        <v>66.657030000000006</v>
      </c>
    </row>
    <row r="111" spans="2:15" x14ac:dyDescent="0.25">
      <c r="B111" s="48"/>
      <c r="C111" s="36"/>
      <c r="D111" s="36"/>
      <c r="E111" s="36"/>
      <c r="F111" s="45"/>
      <c r="G111" s="36"/>
      <c r="H111" s="36"/>
      <c r="I111" s="14"/>
      <c r="J111" s="15"/>
      <c r="K111" s="6"/>
    </row>
    <row r="112" spans="2:15" x14ac:dyDescent="0.25">
      <c r="B112" s="48"/>
      <c r="C112" s="36"/>
      <c r="D112" s="36"/>
      <c r="E112" s="36"/>
      <c r="F112" s="45"/>
      <c r="G112" s="39"/>
      <c r="H112" s="39"/>
      <c r="I112" s="14"/>
      <c r="J112" s="14"/>
      <c r="K112" s="6"/>
    </row>
    <row r="113" spans="2:14" x14ac:dyDescent="0.25">
      <c r="B113" s="48"/>
      <c r="C113" s="36"/>
      <c r="D113" s="36"/>
      <c r="E113" s="36"/>
      <c r="F113" s="44" t="s">
        <v>12</v>
      </c>
      <c r="G113" s="38">
        <v>88.165481999999997</v>
      </c>
      <c r="H113" s="35">
        <v>47494650</v>
      </c>
      <c r="I113" s="14" t="s">
        <v>11</v>
      </c>
      <c r="J113" s="15">
        <v>195863.4</v>
      </c>
      <c r="K113" s="6">
        <v>9.5310919999999992</v>
      </c>
    </row>
    <row r="114" spans="2:14" x14ac:dyDescent="0.25">
      <c r="B114" s="48"/>
      <c r="C114" s="36"/>
      <c r="D114" s="36"/>
      <c r="E114" s="36"/>
      <c r="F114" s="44"/>
      <c r="G114" s="36"/>
      <c r="H114" s="36"/>
      <c r="I114" s="14" t="s">
        <v>10</v>
      </c>
      <c r="J114" s="15">
        <v>560392.80000000005</v>
      </c>
      <c r="K114" s="6">
        <v>121.501002</v>
      </c>
    </row>
    <row r="115" spans="2:14" x14ac:dyDescent="0.25">
      <c r="B115" s="48"/>
      <c r="C115" s="36"/>
      <c r="D115" s="36"/>
      <c r="E115" s="36"/>
      <c r="F115" s="44"/>
      <c r="G115" s="36"/>
      <c r="H115" s="36"/>
      <c r="I115" s="14" t="s">
        <v>14</v>
      </c>
      <c r="J115" s="14"/>
      <c r="K115" s="6"/>
    </row>
    <row r="116" spans="2:14" x14ac:dyDescent="0.25">
      <c r="B116" s="48"/>
      <c r="C116" s="36"/>
      <c r="D116" s="36"/>
      <c r="E116" s="36"/>
      <c r="F116" s="44"/>
      <c r="G116" s="36"/>
      <c r="H116" s="36"/>
      <c r="I116" s="14" t="s">
        <v>15</v>
      </c>
      <c r="J116" s="14"/>
      <c r="K116" s="6"/>
    </row>
    <row r="117" spans="2:14" x14ac:dyDescent="0.25">
      <c r="B117" s="48"/>
      <c r="C117" s="36"/>
      <c r="D117" s="36"/>
      <c r="E117" s="36"/>
      <c r="F117" s="44"/>
      <c r="G117" s="36"/>
      <c r="H117" s="36"/>
      <c r="I117" s="14" t="s">
        <v>16</v>
      </c>
      <c r="J117" s="14"/>
      <c r="K117" s="6"/>
      <c r="L117" s="1">
        <f>AVERAGE(K114:K122)</f>
        <v>121.501002</v>
      </c>
      <c r="N117" s="17">
        <f>AVERAGE(J114:J122)</f>
        <v>560392.80000000005</v>
      </c>
    </row>
    <row r="118" spans="2:14" x14ac:dyDescent="0.25">
      <c r="B118" s="48"/>
      <c r="C118" s="36"/>
      <c r="D118" s="36"/>
      <c r="E118" s="36"/>
      <c r="F118" s="44"/>
      <c r="G118" s="36"/>
      <c r="H118" s="36"/>
      <c r="I118" s="14" t="s">
        <v>17</v>
      </c>
      <c r="J118" s="14"/>
      <c r="K118" s="6"/>
    </row>
    <row r="119" spans="2:14" x14ac:dyDescent="0.25">
      <c r="B119" s="48"/>
      <c r="C119" s="36"/>
      <c r="D119" s="36"/>
      <c r="E119" s="36"/>
      <c r="F119" s="44"/>
      <c r="G119" s="36"/>
      <c r="H119" s="36"/>
      <c r="I119" s="14" t="s">
        <v>18</v>
      </c>
      <c r="J119" s="14"/>
      <c r="K119" s="6"/>
    </row>
    <row r="120" spans="2:14" x14ac:dyDescent="0.25">
      <c r="B120" s="48"/>
      <c r="C120" s="36"/>
      <c r="D120" s="36"/>
      <c r="E120" s="36"/>
      <c r="F120" s="44"/>
      <c r="G120" s="36"/>
      <c r="H120" s="36"/>
      <c r="I120" s="14" t="s">
        <v>19</v>
      </c>
      <c r="J120" s="14"/>
      <c r="K120" s="6"/>
    </row>
    <row r="121" spans="2:14" x14ac:dyDescent="0.25">
      <c r="B121" s="48"/>
      <c r="C121" s="36"/>
      <c r="D121" s="36"/>
      <c r="E121" s="36"/>
      <c r="F121" s="44"/>
      <c r="G121" s="36"/>
      <c r="H121" s="36"/>
      <c r="I121" s="14"/>
      <c r="J121" s="14"/>
      <c r="K121" s="6"/>
    </row>
    <row r="122" spans="2:14" ht="15.75" thickBot="1" x14ac:dyDescent="0.3">
      <c r="B122" s="49"/>
      <c r="C122" s="37"/>
      <c r="D122" s="37"/>
      <c r="E122" s="37"/>
      <c r="F122" s="46"/>
      <c r="G122" s="37"/>
      <c r="H122" s="37"/>
      <c r="I122" s="13"/>
      <c r="J122" s="8"/>
      <c r="K122" s="9"/>
    </row>
  </sheetData>
  <mergeCells count="47">
    <mergeCell ref="F93:F102"/>
    <mergeCell ref="F103:F112"/>
    <mergeCell ref="F113:F122"/>
    <mergeCell ref="B3:B122"/>
    <mergeCell ref="F43:F52"/>
    <mergeCell ref="F53:F62"/>
    <mergeCell ref="C63:C122"/>
    <mergeCell ref="D63:D92"/>
    <mergeCell ref="E63:E92"/>
    <mergeCell ref="F63:F72"/>
    <mergeCell ref="F73:F82"/>
    <mergeCell ref="F83:F92"/>
    <mergeCell ref="D93:D122"/>
    <mergeCell ref="E93:E122"/>
    <mergeCell ref="F3:F12"/>
    <mergeCell ref="F13:F22"/>
    <mergeCell ref="F23:F32"/>
    <mergeCell ref="F33:F42"/>
    <mergeCell ref="E3:E32"/>
    <mergeCell ref="E33:E62"/>
    <mergeCell ref="C3:C62"/>
    <mergeCell ref="D3:D32"/>
    <mergeCell ref="D33:D62"/>
    <mergeCell ref="G3:G12"/>
    <mergeCell ref="H3:H12"/>
    <mergeCell ref="G33:G42"/>
    <mergeCell ref="H33:H42"/>
    <mergeCell ref="H63:H72"/>
    <mergeCell ref="G63:G72"/>
    <mergeCell ref="G13:G22"/>
    <mergeCell ref="H13:H22"/>
    <mergeCell ref="G23:G32"/>
    <mergeCell ref="H23:H32"/>
    <mergeCell ref="H113:H122"/>
    <mergeCell ref="G113:G122"/>
    <mergeCell ref="G43:G52"/>
    <mergeCell ref="H43:H52"/>
    <mergeCell ref="G53:G62"/>
    <mergeCell ref="H53:H62"/>
    <mergeCell ref="G93:G102"/>
    <mergeCell ref="H93:H102"/>
    <mergeCell ref="G103:G112"/>
    <mergeCell ref="H103:H112"/>
    <mergeCell ref="G73:G82"/>
    <mergeCell ref="H73:H82"/>
    <mergeCell ref="G83:G92"/>
    <mergeCell ref="H83:H92"/>
  </mergeCells>
  <conditionalFormatting sqref="K97:K1048576 K37:K95 K17:K35 K2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J1048576 J37:J95 J17:J35 J1:J15 K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24B0-4895-4D75-80FF-AA0EF9787147}">
  <dimension ref="B1:U122"/>
  <sheetViews>
    <sheetView tabSelected="1" topLeftCell="H77" zoomScale="115" zoomScaleNormal="115" workbookViewId="0">
      <selection activeCell="P63" sqref="P63:P92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9.140625" style="1" bestFit="1" customWidth="1"/>
    <col min="11" max="11" width="9.85546875" style="1" bestFit="1" customWidth="1"/>
    <col min="12" max="13" width="9.85546875" style="1" customWidth="1"/>
    <col min="14" max="14" width="12.28515625" style="1" bestFit="1" customWidth="1"/>
    <col min="15" max="16384" width="9.140625" style="1"/>
  </cols>
  <sheetData>
    <row r="1" spans="2:21" ht="15.75" thickBot="1" x14ac:dyDescent="0.3"/>
    <row r="2" spans="2:21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20</v>
      </c>
      <c r="K2" s="4" t="s">
        <v>3</v>
      </c>
      <c r="L2" s="27" t="s">
        <v>21</v>
      </c>
      <c r="M2" s="27" t="s">
        <v>22</v>
      </c>
      <c r="N2" s="5" t="s">
        <v>4</v>
      </c>
      <c r="O2" s="59" t="s">
        <v>23</v>
      </c>
      <c r="P2" s="60" t="s">
        <v>23</v>
      </c>
      <c r="Q2" s="59" t="s">
        <v>24</v>
      </c>
      <c r="R2" s="60" t="s">
        <v>24</v>
      </c>
      <c r="S2" s="59" t="s">
        <v>25</v>
      </c>
      <c r="T2" s="60" t="s">
        <v>25</v>
      </c>
    </row>
    <row r="3" spans="2:21" x14ac:dyDescent="0.25">
      <c r="B3" s="47">
        <v>0.01</v>
      </c>
      <c r="C3" s="42">
        <v>2</v>
      </c>
      <c r="D3" s="58">
        <v>2</v>
      </c>
      <c r="E3" s="47">
        <v>16</v>
      </c>
      <c r="F3" s="42" t="s">
        <v>6</v>
      </c>
      <c r="G3" s="42">
        <v>1.2880910000000001</v>
      </c>
      <c r="H3" s="43">
        <v>151116.20000000001</v>
      </c>
      <c r="I3" s="10" t="s">
        <v>11</v>
      </c>
      <c r="J3" s="12">
        <v>4682500</v>
      </c>
      <c r="K3" s="12">
        <v>136981.79999999999</v>
      </c>
      <c r="L3" s="28">
        <f>J3/K3</f>
        <v>34.183373265645514</v>
      </c>
      <c r="M3" s="30">
        <f>10*LOG10(L3)</f>
        <v>15.338149173188826</v>
      </c>
      <c r="N3" s="11">
        <v>1.380978</v>
      </c>
      <c r="O3" s="62">
        <f>AVERAGE(N4:N12)</f>
        <v>13.027069285714285</v>
      </c>
      <c r="P3" s="65">
        <f>AVERAGE(O3:O26)</f>
        <v>13.437736761904759</v>
      </c>
      <c r="Q3" s="74">
        <f>AVERAGE(K4:K12)</f>
        <v>6916520.5571428565</v>
      </c>
      <c r="R3" s="76">
        <f>AVERAGE(Q3:Q26)</f>
        <v>3397049.9190476183</v>
      </c>
      <c r="S3" s="68">
        <f>AVERAGE(M4:M12)</f>
        <v>10.346967882464828</v>
      </c>
      <c r="T3" s="71">
        <f>AVERAGE(S3:S26)</f>
        <v>13.827577964925169</v>
      </c>
    </row>
    <row r="4" spans="2:21" x14ac:dyDescent="0.25">
      <c r="B4" s="48"/>
      <c r="C4" s="36"/>
      <c r="D4" s="52"/>
      <c r="E4" s="48"/>
      <c r="F4" s="36"/>
      <c r="G4" s="36"/>
      <c r="H4" s="40"/>
      <c r="I4" s="24" t="s">
        <v>10</v>
      </c>
      <c r="J4" s="26">
        <v>47216000</v>
      </c>
      <c r="K4" s="26">
        <v>6617845</v>
      </c>
      <c r="L4" s="29">
        <f>J4/K4</f>
        <v>7.1346488169487197</v>
      </c>
      <c r="M4" s="31">
        <f>10*LOG10(L4)</f>
        <v>8.5337260105054611</v>
      </c>
      <c r="N4" s="6">
        <v>13.808681999999999</v>
      </c>
      <c r="O4" s="61"/>
      <c r="P4" s="64"/>
      <c r="Q4" s="73"/>
      <c r="R4" s="75"/>
      <c r="S4" s="67"/>
      <c r="T4" s="70"/>
    </row>
    <row r="5" spans="2:21" x14ac:dyDescent="0.25">
      <c r="B5" s="48"/>
      <c r="C5" s="36"/>
      <c r="D5" s="52"/>
      <c r="E5" s="48"/>
      <c r="F5" s="36"/>
      <c r="G5" s="36"/>
      <c r="H5" s="40"/>
      <c r="I5" s="24" t="s">
        <v>14</v>
      </c>
      <c r="J5" s="26">
        <v>14333000</v>
      </c>
      <c r="K5" s="26">
        <v>365856.9</v>
      </c>
      <c r="L5" s="29">
        <f t="shared" ref="L5:L68" si="0">J5/K5</f>
        <v>39.176519562703341</v>
      </c>
      <c r="M5" s="31">
        <f t="shared" ref="M5:M68" si="1">10*LOG10(L5)</f>
        <v>15.930258507028</v>
      </c>
      <c r="N5" s="6">
        <v>16.719774999999998</v>
      </c>
      <c r="O5" s="61"/>
      <c r="P5" s="64"/>
      <c r="Q5" s="73"/>
      <c r="R5" s="75"/>
      <c r="S5" s="67"/>
      <c r="T5" s="70"/>
    </row>
    <row r="6" spans="2:21" x14ac:dyDescent="0.25">
      <c r="B6" s="48"/>
      <c r="C6" s="36"/>
      <c r="D6" s="52"/>
      <c r="E6" s="48"/>
      <c r="F6" s="36"/>
      <c r="G6" s="36"/>
      <c r="H6" s="40"/>
      <c r="I6" s="24" t="s">
        <v>15</v>
      </c>
      <c r="J6" s="26">
        <v>36544000</v>
      </c>
      <c r="K6" s="26">
        <v>3167148</v>
      </c>
      <c r="L6" s="29">
        <f t="shared" si="0"/>
        <v>11.538456680900293</v>
      </c>
      <c r="M6" s="31">
        <f t="shared" si="1"/>
        <v>10.621477239157622</v>
      </c>
      <c r="N6" s="6">
        <v>15.747567999999999</v>
      </c>
      <c r="O6" s="61"/>
      <c r="P6" s="64"/>
      <c r="Q6" s="73"/>
      <c r="R6" s="75"/>
      <c r="S6" s="67"/>
      <c r="T6" s="70"/>
    </row>
    <row r="7" spans="2:21" x14ac:dyDescent="0.25">
      <c r="B7" s="48"/>
      <c r="C7" s="36"/>
      <c r="D7" s="52"/>
      <c r="E7" s="48"/>
      <c r="F7" s="36"/>
      <c r="G7" s="36"/>
      <c r="H7" s="40"/>
      <c r="I7" s="24" t="s">
        <v>16</v>
      </c>
      <c r="J7" s="26">
        <v>54544000</v>
      </c>
      <c r="K7" s="26">
        <v>4432393</v>
      </c>
      <c r="L7" s="29">
        <f t="shared" si="0"/>
        <v>12.305768012899579</v>
      </c>
      <c r="M7" s="31">
        <f t="shared" si="1"/>
        <v>10.90108723553306</v>
      </c>
      <c r="N7" s="6">
        <v>14.094391</v>
      </c>
      <c r="O7" s="61"/>
      <c r="P7" s="64"/>
      <c r="Q7" s="73"/>
      <c r="R7" s="75"/>
      <c r="S7" s="67"/>
      <c r="T7" s="70"/>
    </row>
    <row r="8" spans="2:21" x14ac:dyDescent="0.25">
      <c r="B8" s="48"/>
      <c r="C8" s="36"/>
      <c r="D8" s="52"/>
      <c r="E8" s="48"/>
      <c r="F8" s="36"/>
      <c r="G8" s="36"/>
      <c r="H8" s="40"/>
      <c r="I8" s="24" t="s">
        <v>17</v>
      </c>
      <c r="J8" s="26">
        <v>46194000</v>
      </c>
      <c r="K8" s="26">
        <v>5531481</v>
      </c>
      <c r="L8" s="29">
        <f t="shared" si="0"/>
        <v>8.3511088621654856</v>
      </c>
      <c r="M8" s="31">
        <f t="shared" si="1"/>
        <v>9.217441450340905</v>
      </c>
      <c r="N8" s="6">
        <v>8.7398450000000008</v>
      </c>
      <c r="O8" s="61"/>
      <c r="P8" s="64"/>
      <c r="Q8" s="73"/>
      <c r="R8" s="75"/>
      <c r="S8" s="67"/>
      <c r="T8" s="70"/>
    </row>
    <row r="9" spans="2:21" x14ac:dyDescent="0.25">
      <c r="B9" s="48"/>
      <c r="C9" s="36"/>
      <c r="D9" s="52"/>
      <c r="E9" s="48"/>
      <c r="F9" s="36"/>
      <c r="G9" s="36"/>
      <c r="H9" s="40"/>
      <c r="I9" s="24" t="s">
        <v>18</v>
      </c>
      <c r="J9" s="26">
        <v>83384000</v>
      </c>
      <c r="K9" s="26">
        <v>13028530</v>
      </c>
      <c r="L9" s="29">
        <f t="shared" si="0"/>
        <v>6.4001080705190843</v>
      </c>
      <c r="M9" s="31">
        <f t="shared" si="1"/>
        <v>8.0618730742667335</v>
      </c>
      <c r="N9" s="6">
        <v>12.131944000000001</v>
      </c>
      <c r="O9" s="61"/>
      <c r="P9" s="64"/>
      <c r="Q9" s="73"/>
      <c r="R9" s="75"/>
      <c r="S9" s="67"/>
      <c r="T9" s="70"/>
    </row>
    <row r="10" spans="2:21" x14ac:dyDescent="0.25">
      <c r="B10" s="48"/>
      <c r="C10" s="36"/>
      <c r="D10" s="52"/>
      <c r="E10" s="48"/>
      <c r="F10" s="36"/>
      <c r="G10" s="36"/>
      <c r="H10" s="40"/>
      <c r="I10" s="24" t="s">
        <v>19</v>
      </c>
      <c r="J10" s="26">
        <v>125950000</v>
      </c>
      <c r="K10" s="26">
        <v>15272390</v>
      </c>
      <c r="L10" s="29">
        <f t="shared" si="0"/>
        <v>8.2469083097013627</v>
      </c>
      <c r="M10" s="31">
        <f t="shared" si="1"/>
        <v>9.1629116604220133</v>
      </c>
      <c r="N10" s="6">
        <v>9.9472799999999992</v>
      </c>
      <c r="O10" s="61"/>
      <c r="P10" s="64"/>
      <c r="Q10" s="73"/>
      <c r="R10" s="75"/>
      <c r="S10" s="67"/>
      <c r="T10" s="70"/>
    </row>
    <row r="11" spans="2:21" x14ac:dyDescent="0.25">
      <c r="B11" s="48"/>
      <c r="C11" s="36"/>
      <c r="D11" s="52"/>
      <c r="E11" s="48"/>
      <c r="F11" s="36"/>
      <c r="G11" s="36"/>
      <c r="H11" s="40"/>
      <c r="I11" s="24"/>
      <c r="J11" s="24"/>
      <c r="K11" s="26"/>
      <c r="L11" s="29"/>
      <c r="M11" s="31"/>
      <c r="N11" s="6"/>
      <c r="O11" s="61"/>
      <c r="P11" s="64"/>
      <c r="Q11" s="73"/>
      <c r="R11" s="75"/>
      <c r="S11" s="67"/>
      <c r="T11" s="70"/>
    </row>
    <row r="12" spans="2:21" x14ac:dyDescent="0.25">
      <c r="B12" s="48"/>
      <c r="C12" s="36"/>
      <c r="D12" s="52"/>
      <c r="E12" s="48"/>
      <c r="F12" s="36"/>
      <c r="G12" s="39"/>
      <c r="H12" s="41"/>
      <c r="I12" s="24"/>
      <c r="J12" s="24"/>
      <c r="K12" s="24"/>
      <c r="L12" s="29"/>
      <c r="M12" s="31"/>
      <c r="N12" s="6"/>
      <c r="O12" s="61"/>
      <c r="P12" s="64"/>
      <c r="Q12" s="73"/>
      <c r="R12" s="75"/>
      <c r="S12" s="67"/>
      <c r="T12" s="70"/>
    </row>
    <row r="13" spans="2:21" x14ac:dyDescent="0.25">
      <c r="B13" s="48"/>
      <c r="C13" s="36"/>
      <c r="D13" s="52"/>
      <c r="E13" s="48"/>
      <c r="F13" s="45" t="s">
        <v>10</v>
      </c>
      <c r="G13" s="38">
        <v>0.748201</v>
      </c>
      <c r="H13" s="35">
        <v>4357841</v>
      </c>
      <c r="I13" s="24" t="s">
        <v>11</v>
      </c>
      <c r="J13" s="26">
        <v>4682500</v>
      </c>
      <c r="K13" s="26">
        <v>469811.20000000001</v>
      </c>
      <c r="L13" s="29">
        <f t="shared" si="0"/>
        <v>9.9667696300130775</v>
      </c>
      <c r="M13" s="31">
        <f t="shared" si="1"/>
        <v>9.9855442017823286</v>
      </c>
      <c r="N13" s="6">
        <v>1.49281</v>
      </c>
      <c r="O13" s="61">
        <f>AVERAGE(N14:N22)</f>
        <v>13.571637142857142</v>
      </c>
      <c r="P13" s="64"/>
      <c r="Q13" s="73">
        <f>AVERAGE(K14:K22)</f>
        <v>2235806.5285714283</v>
      </c>
      <c r="R13" s="75"/>
      <c r="S13" s="67">
        <f>AVERAGE(M14:M22)</f>
        <v>14.151338945896716</v>
      </c>
      <c r="T13" s="70"/>
      <c r="U13" s="50">
        <f>(M13+M3+M23)/3</f>
        <v>12.550264281297801</v>
      </c>
    </row>
    <row r="14" spans="2:21" x14ac:dyDescent="0.25">
      <c r="B14" s="48"/>
      <c r="C14" s="36"/>
      <c r="D14" s="52"/>
      <c r="E14" s="48"/>
      <c r="F14" s="45"/>
      <c r="G14" s="36"/>
      <c r="H14" s="36"/>
      <c r="I14" s="24" t="s">
        <v>10</v>
      </c>
      <c r="J14" s="26">
        <v>47216000</v>
      </c>
      <c r="K14" s="26">
        <v>2213120</v>
      </c>
      <c r="L14" s="29">
        <f t="shared" si="0"/>
        <v>21.334586466165412</v>
      </c>
      <c r="M14" s="31">
        <f t="shared" si="1"/>
        <v>13.290842292340933</v>
      </c>
      <c r="N14" s="6">
        <v>17.004883</v>
      </c>
      <c r="O14" s="61"/>
      <c r="P14" s="64"/>
      <c r="Q14" s="73"/>
      <c r="R14" s="75"/>
      <c r="S14" s="67"/>
      <c r="T14" s="70"/>
    </row>
    <row r="15" spans="2:21" x14ac:dyDescent="0.25">
      <c r="B15" s="48"/>
      <c r="C15" s="36"/>
      <c r="D15" s="52"/>
      <c r="E15" s="48"/>
      <c r="F15" s="45"/>
      <c r="G15" s="36"/>
      <c r="H15" s="36"/>
      <c r="I15" s="24" t="s">
        <v>14</v>
      </c>
      <c r="J15" s="26">
        <v>14333000</v>
      </c>
      <c r="K15" s="26">
        <v>599820.69999999995</v>
      </c>
      <c r="L15" s="29">
        <f t="shared" si="0"/>
        <v>23.895474097509474</v>
      </c>
      <c r="M15" s="31">
        <f t="shared" si="1"/>
        <v>13.783156515502499</v>
      </c>
      <c r="N15" s="6">
        <v>17.440650000000002</v>
      </c>
      <c r="O15" s="61"/>
      <c r="P15" s="64"/>
      <c r="Q15" s="73"/>
      <c r="R15" s="75"/>
      <c r="S15" s="67"/>
      <c r="T15" s="70"/>
    </row>
    <row r="16" spans="2:21" x14ac:dyDescent="0.25">
      <c r="B16" s="48"/>
      <c r="C16" s="36"/>
      <c r="D16" s="52"/>
      <c r="E16" s="48"/>
      <c r="F16" s="45"/>
      <c r="G16" s="36"/>
      <c r="H16" s="36"/>
      <c r="I16" s="24" t="s">
        <v>15</v>
      </c>
      <c r="J16" s="26">
        <v>36544000</v>
      </c>
      <c r="K16" s="26">
        <v>1322076</v>
      </c>
      <c r="L16" s="29">
        <f t="shared" si="0"/>
        <v>27.641376138739375</v>
      </c>
      <c r="M16" s="31">
        <f t="shared" si="1"/>
        <v>14.41559660792735</v>
      </c>
      <c r="N16" s="6">
        <v>13.60632</v>
      </c>
      <c r="O16" s="61"/>
      <c r="P16" s="64"/>
      <c r="Q16" s="73"/>
      <c r="R16" s="75"/>
      <c r="S16" s="67"/>
      <c r="T16" s="70"/>
    </row>
    <row r="17" spans="2:20" x14ac:dyDescent="0.25">
      <c r="B17" s="48"/>
      <c r="C17" s="36"/>
      <c r="D17" s="52"/>
      <c r="E17" s="48"/>
      <c r="F17" s="45"/>
      <c r="G17" s="36"/>
      <c r="H17" s="36"/>
      <c r="I17" s="24" t="s">
        <v>16</v>
      </c>
      <c r="J17" s="26">
        <v>54544000</v>
      </c>
      <c r="K17" s="26">
        <v>1530956</v>
      </c>
      <c r="L17" s="29">
        <f t="shared" si="0"/>
        <v>35.627411891654624</v>
      </c>
      <c r="M17" s="31">
        <f t="shared" si="1"/>
        <v>15.517842747226743</v>
      </c>
      <c r="N17" s="6">
        <v>13.809574</v>
      </c>
      <c r="O17" s="61"/>
      <c r="P17" s="64"/>
      <c r="Q17" s="73"/>
      <c r="R17" s="75"/>
      <c r="S17" s="67"/>
      <c r="T17" s="70"/>
    </row>
    <row r="18" spans="2:20" x14ac:dyDescent="0.25">
      <c r="B18" s="48"/>
      <c r="C18" s="36"/>
      <c r="D18" s="52"/>
      <c r="E18" s="48"/>
      <c r="F18" s="45"/>
      <c r="G18" s="36"/>
      <c r="H18" s="36"/>
      <c r="I18" s="24" t="s">
        <v>17</v>
      </c>
      <c r="J18" s="26">
        <v>46194000</v>
      </c>
      <c r="K18" s="26">
        <v>1810924</v>
      </c>
      <c r="L18" s="29">
        <f t="shared" si="0"/>
        <v>25.508524929814836</v>
      </c>
      <c r="M18" s="31">
        <f t="shared" si="1"/>
        <v>14.066853455810266</v>
      </c>
      <c r="N18" s="6">
        <v>9.8107340000000001</v>
      </c>
      <c r="O18" s="61"/>
      <c r="P18" s="64"/>
      <c r="Q18" s="73"/>
      <c r="R18" s="75"/>
      <c r="S18" s="67"/>
      <c r="T18" s="70"/>
    </row>
    <row r="19" spans="2:20" x14ac:dyDescent="0.25">
      <c r="B19" s="48"/>
      <c r="C19" s="36"/>
      <c r="D19" s="52"/>
      <c r="E19" s="48"/>
      <c r="F19" s="45"/>
      <c r="G19" s="36"/>
      <c r="H19" s="36"/>
      <c r="I19" s="24" t="s">
        <v>18</v>
      </c>
      <c r="J19" s="26">
        <v>83384000</v>
      </c>
      <c r="K19" s="26">
        <v>4106295</v>
      </c>
      <c r="L19" s="29">
        <f t="shared" si="0"/>
        <v>20.306383248159229</v>
      </c>
      <c r="M19" s="31">
        <f t="shared" si="1"/>
        <v>13.076325784890168</v>
      </c>
      <c r="N19" s="6">
        <v>13.146990000000001</v>
      </c>
      <c r="O19" s="61"/>
      <c r="P19" s="64"/>
      <c r="Q19" s="73"/>
      <c r="R19" s="75"/>
      <c r="S19" s="67"/>
      <c r="T19" s="70"/>
    </row>
    <row r="20" spans="2:20" x14ac:dyDescent="0.25">
      <c r="B20" s="48"/>
      <c r="C20" s="36"/>
      <c r="D20" s="52"/>
      <c r="E20" s="48"/>
      <c r="F20" s="45"/>
      <c r="G20" s="36"/>
      <c r="H20" s="36"/>
      <c r="I20" s="24" t="s">
        <v>19</v>
      </c>
      <c r="J20" s="26">
        <v>125950000</v>
      </c>
      <c r="K20" s="26">
        <v>4067454</v>
      </c>
      <c r="L20" s="29">
        <f t="shared" si="0"/>
        <v>30.965316387106036</v>
      </c>
      <c r="M20" s="31">
        <f t="shared" si="1"/>
        <v>14.908755217579049</v>
      </c>
      <c r="N20" s="6">
        <v>10.182309</v>
      </c>
      <c r="O20" s="61"/>
      <c r="P20" s="64"/>
      <c r="Q20" s="73"/>
      <c r="R20" s="75"/>
      <c r="S20" s="67"/>
      <c r="T20" s="70"/>
    </row>
    <row r="21" spans="2:20" x14ac:dyDescent="0.25">
      <c r="B21" s="48"/>
      <c r="C21" s="36"/>
      <c r="D21" s="52"/>
      <c r="E21" s="48"/>
      <c r="F21" s="45"/>
      <c r="G21" s="36"/>
      <c r="H21" s="36"/>
      <c r="I21" s="24"/>
      <c r="J21" s="24"/>
      <c r="K21" s="26"/>
      <c r="L21" s="29"/>
      <c r="M21" s="31"/>
      <c r="N21" s="6"/>
      <c r="O21" s="61"/>
      <c r="P21" s="64"/>
      <c r="Q21" s="73"/>
      <c r="R21" s="75"/>
      <c r="S21" s="67"/>
      <c r="T21" s="70"/>
    </row>
    <row r="22" spans="2:20" x14ac:dyDescent="0.25">
      <c r="B22" s="48"/>
      <c r="C22" s="36"/>
      <c r="D22" s="52"/>
      <c r="E22" s="48"/>
      <c r="F22" s="45"/>
      <c r="G22" s="39"/>
      <c r="H22" s="39"/>
      <c r="I22" s="24"/>
      <c r="J22" s="24"/>
      <c r="K22" s="24"/>
      <c r="L22" s="29"/>
      <c r="M22" s="31"/>
      <c r="N22" s="6"/>
      <c r="O22" s="61"/>
      <c r="P22" s="64"/>
      <c r="Q22" s="73"/>
      <c r="R22" s="75"/>
      <c r="S22" s="67"/>
      <c r="T22" s="70"/>
    </row>
    <row r="23" spans="2:20" x14ac:dyDescent="0.25">
      <c r="B23" s="48"/>
      <c r="C23" s="36"/>
      <c r="D23" s="52"/>
      <c r="E23" s="48"/>
      <c r="F23" s="44" t="s">
        <v>12</v>
      </c>
      <c r="G23" s="38">
        <v>2.5743520000000002</v>
      </c>
      <c r="H23" s="35">
        <v>2474968</v>
      </c>
      <c r="I23" s="24" t="s">
        <v>11</v>
      </c>
      <c r="J23" s="26">
        <v>4682500</v>
      </c>
      <c r="K23" s="26">
        <v>274010.90000000002</v>
      </c>
      <c r="L23" s="29">
        <f t="shared" si="0"/>
        <v>17.088736251003152</v>
      </c>
      <c r="M23" s="31">
        <f t="shared" si="1"/>
        <v>12.327099468922251</v>
      </c>
      <c r="N23" s="6">
        <v>1.613235</v>
      </c>
      <c r="O23" s="61">
        <f>AVERAGE(N24:N32)</f>
        <v>13.714503857142855</v>
      </c>
      <c r="P23" s="64"/>
      <c r="Q23" s="73">
        <f>AVERAGE(K24:K32)</f>
        <v>1038822.6714285713</v>
      </c>
      <c r="R23" s="75"/>
      <c r="S23" s="67">
        <f>AVERAGE(M24:M32)</f>
        <v>16.984427066413964</v>
      </c>
      <c r="T23" s="70"/>
    </row>
    <row r="24" spans="2:20" x14ac:dyDescent="0.25">
      <c r="B24" s="48"/>
      <c r="C24" s="36"/>
      <c r="D24" s="52"/>
      <c r="E24" s="48"/>
      <c r="F24" s="44"/>
      <c r="G24" s="36"/>
      <c r="H24" s="36"/>
      <c r="I24" s="24" t="s">
        <v>10</v>
      </c>
      <c r="J24" s="26">
        <v>47216000</v>
      </c>
      <c r="K24" s="26">
        <v>1039261</v>
      </c>
      <c r="L24" s="29">
        <f t="shared" si="0"/>
        <v>45.432283131956268</v>
      </c>
      <c r="M24" s="31">
        <f t="shared" si="1"/>
        <v>16.57364562187621</v>
      </c>
      <c r="N24" s="6">
        <v>15.427098000000001</v>
      </c>
      <c r="O24" s="61"/>
      <c r="P24" s="64"/>
      <c r="Q24" s="73"/>
      <c r="R24" s="75"/>
      <c r="S24" s="67"/>
      <c r="T24" s="70"/>
    </row>
    <row r="25" spans="2:20" x14ac:dyDescent="0.25">
      <c r="B25" s="48"/>
      <c r="C25" s="36"/>
      <c r="D25" s="52"/>
      <c r="E25" s="48"/>
      <c r="F25" s="44"/>
      <c r="G25" s="36"/>
      <c r="H25" s="36"/>
      <c r="I25" s="24" t="s">
        <v>14</v>
      </c>
      <c r="J25" s="26">
        <v>14333000</v>
      </c>
      <c r="K25" s="26">
        <v>471166.9</v>
      </c>
      <c r="L25" s="29">
        <f t="shared" si="0"/>
        <v>30.420218398193928</v>
      </c>
      <c r="M25" s="31">
        <f t="shared" si="1"/>
        <v>14.831623276916675</v>
      </c>
      <c r="N25" s="6">
        <v>18.027346999999999</v>
      </c>
      <c r="O25" s="61"/>
      <c r="P25" s="64"/>
      <c r="Q25" s="73"/>
      <c r="R25" s="75"/>
      <c r="S25" s="67"/>
      <c r="T25" s="70"/>
    </row>
    <row r="26" spans="2:20" x14ac:dyDescent="0.25">
      <c r="B26" s="48"/>
      <c r="C26" s="36"/>
      <c r="D26" s="52"/>
      <c r="E26" s="48"/>
      <c r="F26" s="44"/>
      <c r="G26" s="36"/>
      <c r="H26" s="36"/>
      <c r="I26" s="24" t="s">
        <v>15</v>
      </c>
      <c r="J26" s="26">
        <v>36544000</v>
      </c>
      <c r="K26" s="26">
        <v>858761.7</v>
      </c>
      <c r="L26" s="29">
        <f t="shared" si="0"/>
        <v>42.554296494592158</v>
      </c>
      <c r="M26" s="31">
        <f t="shared" si="1"/>
        <v>16.289434151771804</v>
      </c>
      <c r="N26" s="6">
        <v>16.781103999999999</v>
      </c>
      <c r="O26" s="61"/>
      <c r="P26" s="64"/>
      <c r="Q26" s="73"/>
      <c r="R26" s="75"/>
      <c r="S26" s="67"/>
      <c r="T26" s="70"/>
    </row>
    <row r="27" spans="2:20" x14ac:dyDescent="0.25">
      <c r="B27" s="48"/>
      <c r="C27" s="36"/>
      <c r="D27" s="52"/>
      <c r="E27" s="48"/>
      <c r="F27" s="44"/>
      <c r="G27" s="36"/>
      <c r="H27" s="36"/>
      <c r="I27" s="24" t="s">
        <v>16</v>
      </c>
      <c r="J27" s="26">
        <v>54544000</v>
      </c>
      <c r="K27" s="26">
        <v>1041173</v>
      </c>
      <c r="L27" s="29">
        <f t="shared" si="0"/>
        <v>52.387067278924825</v>
      </c>
      <c r="M27" s="31">
        <f t="shared" si="1"/>
        <v>17.19224086551969</v>
      </c>
      <c r="N27" s="6">
        <v>15.510705</v>
      </c>
      <c r="O27" s="61"/>
      <c r="P27" s="64"/>
      <c r="Q27" s="73"/>
      <c r="R27" s="75"/>
      <c r="S27" s="67"/>
      <c r="T27" s="70"/>
    </row>
    <row r="28" spans="2:20" x14ac:dyDescent="0.25">
      <c r="B28" s="48"/>
      <c r="C28" s="36"/>
      <c r="D28" s="52"/>
      <c r="E28" s="48"/>
      <c r="F28" s="44"/>
      <c r="G28" s="36"/>
      <c r="H28" s="36"/>
      <c r="I28" s="24" t="s">
        <v>17</v>
      </c>
      <c r="J28" s="26">
        <v>46194000</v>
      </c>
      <c r="K28" s="26">
        <v>869699.1</v>
      </c>
      <c r="L28" s="29">
        <f t="shared" si="0"/>
        <v>53.114922161009481</v>
      </c>
      <c r="M28" s="31">
        <f t="shared" si="1"/>
        <v>17.252165493632823</v>
      </c>
      <c r="N28" s="6">
        <v>8.9991800000000008</v>
      </c>
      <c r="O28" s="61"/>
      <c r="P28" s="64"/>
      <c r="Q28" s="73"/>
      <c r="R28" s="75"/>
      <c r="S28" s="67"/>
      <c r="T28" s="70"/>
    </row>
    <row r="29" spans="2:20" x14ac:dyDescent="0.25">
      <c r="B29" s="48"/>
      <c r="C29" s="36"/>
      <c r="D29" s="52"/>
      <c r="E29" s="48"/>
      <c r="F29" s="44"/>
      <c r="G29" s="36"/>
      <c r="H29" s="36"/>
      <c r="I29" s="24" t="s">
        <v>18</v>
      </c>
      <c r="J29" s="26">
        <v>83384000</v>
      </c>
      <c r="K29" s="26">
        <v>1358401</v>
      </c>
      <c r="L29" s="29">
        <f t="shared" si="0"/>
        <v>61.383935965889307</v>
      </c>
      <c r="M29" s="31">
        <f t="shared" si="1"/>
        <v>17.880547321483093</v>
      </c>
      <c r="N29" s="6">
        <v>11.870108999999999</v>
      </c>
      <c r="O29" s="61"/>
      <c r="P29" s="64"/>
      <c r="Q29" s="73"/>
      <c r="R29" s="75"/>
      <c r="S29" s="67"/>
      <c r="T29" s="70"/>
    </row>
    <row r="30" spans="2:20" x14ac:dyDescent="0.25">
      <c r="B30" s="48"/>
      <c r="C30" s="36"/>
      <c r="D30" s="52"/>
      <c r="E30" s="48"/>
      <c r="F30" s="44"/>
      <c r="G30" s="36"/>
      <c r="H30" s="36"/>
      <c r="I30" s="24" t="s">
        <v>19</v>
      </c>
      <c r="J30" s="26">
        <v>125950000</v>
      </c>
      <c r="K30" s="26">
        <v>1633296</v>
      </c>
      <c r="L30" s="29">
        <f t="shared" si="0"/>
        <v>77.114007503844988</v>
      </c>
      <c r="M30" s="31">
        <f t="shared" si="1"/>
        <v>18.871332733697457</v>
      </c>
      <c r="N30" s="6">
        <v>9.3859840000000005</v>
      </c>
      <c r="O30" s="61"/>
      <c r="P30" s="64"/>
      <c r="Q30" s="73"/>
      <c r="R30" s="75"/>
      <c r="S30" s="67"/>
      <c r="T30" s="70"/>
    </row>
    <row r="31" spans="2:20" x14ac:dyDescent="0.25">
      <c r="B31" s="48"/>
      <c r="C31" s="36"/>
      <c r="D31" s="52"/>
      <c r="E31" s="48"/>
      <c r="F31" s="44"/>
      <c r="G31" s="36"/>
      <c r="H31" s="36"/>
      <c r="I31" s="24"/>
      <c r="J31" s="24"/>
      <c r="K31" s="24"/>
      <c r="L31" s="29"/>
      <c r="M31" s="31"/>
      <c r="N31" s="6"/>
      <c r="O31" s="61"/>
      <c r="P31" s="64"/>
      <c r="Q31" s="73"/>
      <c r="R31" s="75"/>
      <c r="S31" s="67"/>
      <c r="T31" s="70"/>
    </row>
    <row r="32" spans="2:20" ht="15.75" thickBot="1" x14ac:dyDescent="0.3">
      <c r="B32" s="48"/>
      <c r="C32" s="36"/>
      <c r="D32" s="52"/>
      <c r="E32" s="49"/>
      <c r="F32" s="46"/>
      <c r="G32" s="37"/>
      <c r="H32" s="37"/>
      <c r="I32" s="25"/>
      <c r="J32" s="25"/>
      <c r="K32" s="25"/>
      <c r="L32" s="32"/>
      <c r="M32" s="33"/>
      <c r="N32" s="57"/>
      <c r="O32" s="63"/>
      <c r="P32" s="66"/>
      <c r="Q32" s="78"/>
      <c r="R32" s="77"/>
      <c r="S32" s="69"/>
      <c r="T32" s="72"/>
    </row>
    <row r="33" spans="2:21" x14ac:dyDescent="0.25">
      <c r="B33" s="48"/>
      <c r="C33" s="36"/>
      <c r="D33" s="38">
        <v>4</v>
      </c>
      <c r="E33" s="36">
        <v>256</v>
      </c>
      <c r="F33" s="36" t="s">
        <v>6</v>
      </c>
      <c r="G33" s="36">
        <v>179.087603</v>
      </c>
      <c r="H33" s="40">
        <v>352838.5</v>
      </c>
      <c r="I33" s="20" t="s">
        <v>11</v>
      </c>
      <c r="J33" s="21">
        <v>4682500</v>
      </c>
      <c r="K33" s="21">
        <v>10216.14</v>
      </c>
      <c r="L33" s="29">
        <f t="shared" si="0"/>
        <v>458.34336647696688</v>
      </c>
      <c r="M33" s="31">
        <f t="shared" si="1"/>
        <v>26.611909502638365</v>
      </c>
      <c r="N33" s="6">
        <v>17.347313</v>
      </c>
      <c r="O33" s="62">
        <f>AVERAGE(N34:N42)</f>
        <v>187.56196742857142</v>
      </c>
      <c r="P33" s="65">
        <f>AVERAGE(O33:O56)</f>
        <v>188.3129791904762</v>
      </c>
      <c r="Q33" s="74">
        <f>AVERAGE(K34:K42)</f>
        <v>793949.13571428577</v>
      </c>
      <c r="R33" s="76">
        <f>AVERAGE(Q33:Q56)</f>
        <v>335134.060952381</v>
      </c>
      <c r="S33" s="68">
        <f>AVERAGE(M34:M42)</f>
        <v>20.309566055145716</v>
      </c>
      <c r="T33" s="71">
        <f>AVERAGE(S33:S56)</f>
        <v>24.666780597619752</v>
      </c>
    </row>
    <row r="34" spans="2:21" x14ac:dyDescent="0.25">
      <c r="B34" s="48"/>
      <c r="C34" s="36"/>
      <c r="D34" s="36"/>
      <c r="E34" s="36"/>
      <c r="F34" s="36"/>
      <c r="G34" s="36"/>
      <c r="H34" s="40"/>
      <c r="I34" s="20" t="s">
        <v>10</v>
      </c>
      <c r="J34" s="21">
        <v>47216000</v>
      </c>
      <c r="K34" s="21">
        <v>831247.4</v>
      </c>
      <c r="L34" s="29">
        <f t="shared" si="0"/>
        <v>56.801380671987665</v>
      </c>
      <c r="M34" s="31">
        <f t="shared" si="1"/>
        <v>17.543588922416184</v>
      </c>
      <c r="N34" s="6">
        <v>213.74604099999999</v>
      </c>
      <c r="O34" s="61"/>
      <c r="P34" s="64"/>
      <c r="Q34" s="73"/>
      <c r="R34" s="75"/>
      <c r="S34" s="67"/>
      <c r="T34" s="70"/>
    </row>
    <row r="35" spans="2:21" x14ac:dyDescent="0.25">
      <c r="B35" s="48"/>
      <c r="C35" s="36"/>
      <c r="D35" s="36"/>
      <c r="E35" s="36"/>
      <c r="F35" s="36"/>
      <c r="G35" s="36"/>
      <c r="H35" s="40"/>
      <c r="I35" s="20" t="s">
        <v>14</v>
      </c>
      <c r="J35" s="21">
        <v>14333000</v>
      </c>
      <c r="K35" s="21">
        <v>31469.85</v>
      </c>
      <c r="L35" s="29">
        <f t="shared" si="0"/>
        <v>455.45180545824019</v>
      </c>
      <c r="M35" s="31">
        <f t="shared" si="1"/>
        <v>26.584424280029513</v>
      </c>
      <c r="N35" s="6">
        <v>219.54982000000001</v>
      </c>
      <c r="O35" s="61"/>
      <c r="P35" s="64"/>
      <c r="Q35" s="73"/>
      <c r="R35" s="75"/>
      <c r="S35" s="67"/>
      <c r="T35" s="70"/>
    </row>
    <row r="36" spans="2:21" x14ac:dyDescent="0.25">
      <c r="B36" s="48"/>
      <c r="C36" s="36"/>
      <c r="D36" s="36"/>
      <c r="E36" s="36"/>
      <c r="F36" s="36"/>
      <c r="G36" s="36"/>
      <c r="H36" s="40"/>
      <c r="I36" s="20" t="s">
        <v>15</v>
      </c>
      <c r="J36" s="21">
        <v>36544000</v>
      </c>
      <c r="K36" s="21">
        <v>313711.90000000002</v>
      </c>
      <c r="L36" s="29">
        <f t="shared" si="0"/>
        <v>116.48904615986832</v>
      </c>
      <c r="M36" s="31">
        <f t="shared" si="1"/>
        <v>20.662850891733264</v>
      </c>
      <c r="N36" s="6">
        <v>224.815876</v>
      </c>
      <c r="O36" s="61"/>
      <c r="P36" s="64"/>
      <c r="Q36" s="73"/>
      <c r="R36" s="75"/>
      <c r="S36" s="67"/>
      <c r="T36" s="70"/>
    </row>
    <row r="37" spans="2:21" x14ac:dyDescent="0.25">
      <c r="B37" s="48"/>
      <c r="C37" s="36"/>
      <c r="D37" s="36"/>
      <c r="E37" s="36"/>
      <c r="F37" s="36"/>
      <c r="G37" s="36"/>
      <c r="H37" s="40"/>
      <c r="I37" s="20" t="s">
        <v>16</v>
      </c>
      <c r="J37" s="21">
        <v>54544000</v>
      </c>
      <c r="K37" s="21">
        <v>277118.09999999998</v>
      </c>
      <c r="L37" s="29">
        <f t="shared" si="0"/>
        <v>196.82582985376993</v>
      </c>
      <c r="M37" s="31">
        <f t="shared" si="1"/>
        <v>22.940820911830436</v>
      </c>
      <c r="N37" s="6">
        <v>210.14760000000001</v>
      </c>
      <c r="O37" s="61"/>
      <c r="P37" s="64"/>
      <c r="Q37" s="73"/>
      <c r="R37" s="75"/>
      <c r="S37" s="67"/>
      <c r="T37" s="70"/>
    </row>
    <row r="38" spans="2:21" x14ac:dyDescent="0.25">
      <c r="B38" s="48"/>
      <c r="C38" s="36"/>
      <c r="D38" s="36"/>
      <c r="E38" s="36"/>
      <c r="F38" s="36"/>
      <c r="G38" s="36"/>
      <c r="H38" s="40"/>
      <c r="I38" s="20" t="s">
        <v>17</v>
      </c>
      <c r="J38" s="21">
        <v>46194000</v>
      </c>
      <c r="K38" s="26">
        <v>563652.69999999995</v>
      </c>
      <c r="L38" s="29">
        <f t="shared" si="0"/>
        <v>81.954721409123039</v>
      </c>
      <c r="M38" s="31">
        <f t="shared" si="1"/>
        <v>19.135739783197419</v>
      </c>
      <c r="N38" s="6">
        <v>137.07539800000001</v>
      </c>
      <c r="O38" s="61"/>
      <c r="P38" s="64"/>
      <c r="Q38" s="73"/>
      <c r="R38" s="75"/>
      <c r="S38" s="67"/>
      <c r="T38" s="70"/>
    </row>
    <row r="39" spans="2:21" x14ac:dyDescent="0.25">
      <c r="B39" s="48"/>
      <c r="C39" s="36"/>
      <c r="D39" s="36"/>
      <c r="E39" s="36"/>
      <c r="F39" s="36"/>
      <c r="G39" s="36"/>
      <c r="H39" s="40"/>
      <c r="I39" s="20" t="s">
        <v>18</v>
      </c>
      <c r="J39" s="21">
        <v>83384000</v>
      </c>
      <c r="K39" s="26">
        <v>1954430</v>
      </c>
      <c r="L39" s="29">
        <f t="shared" si="0"/>
        <v>42.664101553905745</v>
      </c>
      <c r="M39" s="31">
        <f t="shared" si="1"/>
        <v>16.300626044327519</v>
      </c>
      <c r="N39" s="6">
        <v>171.29201699999999</v>
      </c>
      <c r="O39" s="61"/>
      <c r="P39" s="64"/>
      <c r="Q39" s="73"/>
      <c r="R39" s="75"/>
      <c r="S39" s="67"/>
      <c r="T39" s="70"/>
    </row>
    <row r="40" spans="2:21" x14ac:dyDescent="0.25">
      <c r="B40" s="48"/>
      <c r="C40" s="36"/>
      <c r="D40" s="36"/>
      <c r="E40" s="36"/>
      <c r="F40" s="36"/>
      <c r="G40" s="36"/>
      <c r="H40" s="40"/>
      <c r="I40" s="20" t="s">
        <v>19</v>
      </c>
      <c r="J40" s="21">
        <v>125950000</v>
      </c>
      <c r="K40" s="26">
        <v>1586014</v>
      </c>
      <c r="L40" s="29">
        <f t="shared" si="0"/>
        <v>79.412918170961916</v>
      </c>
      <c r="M40" s="31">
        <f t="shared" si="1"/>
        <v>18.998911552485673</v>
      </c>
      <c r="N40" s="6">
        <v>136.30701999999999</v>
      </c>
      <c r="O40" s="61"/>
      <c r="P40" s="64"/>
      <c r="Q40" s="73"/>
      <c r="R40" s="75"/>
      <c r="S40" s="67"/>
      <c r="T40" s="70"/>
    </row>
    <row r="41" spans="2:21" x14ac:dyDescent="0.25">
      <c r="B41" s="48"/>
      <c r="C41" s="36"/>
      <c r="D41" s="36"/>
      <c r="E41" s="36"/>
      <c r="F41" s="36"/>
      <c r="G41" s="36"/>
      <c r="H41" s="40"/>
      <c r="I41" s="20"/>
      <c r="J41" s="20"/>
      <c r="K41" s="21"/>
      <c r="L41" s="29"/>
      <c r="M41" s="31"/>
      <c r="N41" s="6"/>
      <c r="O41" s="61"/>
      <c r="P41" s="64"/>
      <c r="Q41" s="73"/>
      <c r="R41" s="75"/>
      <c r="S41" s="67"/>
      <c r="T41" s="70"/>
    </row>
    <row r="42" spans="2:21" x14ac:dyDescent="0.25">
      <c r="B42" s="48"/>
      <c r="C42" s="36"/>
      <c r="D42" s="36"/>
      <c r="E42" s="36"/>
      <c r="F42" s="39"/>
      <c r="G42" s="39"/>
      <c r="H42" s="41"/>
      <c r="I42" s="20"/>
      <c r="J42" s="20"/>
      <c r="K42" s="20"/>
      <c r="L42" s="29"/>
      <c r="M42" s="31"/>
      <c r="N42" s="6"/>
      <c r="O42" s="61"/>
      <c r="P42" s="64"/>
      <c r="Q42" s="73"/>
      <c r="R42" s="75"/>
      <c r="S42" s="67"/>
      <c r="T42" s="70"/>
    </row>
    <row r="43" spans="2:21" x14ac:dyDescent="0.25">
      <c r="B43" s="48"/>
      <c r="C43" s="36"/>
      <c r="D43" s="36"/>
      <c r="E43" s="36"/>
      <c r="F43" s="45" t="s">
        <v>10</v>
      </c>
      <c r="G43" s="38">
        <v>114.405906</v>
      </c>
      <c r="H43" s="35">
        <v>3707944</v>
      </c>
      <c r="I43" s="20" t="s">
        <v>11</v>
      </c>
      <c r="J43" s="21">
        <v>4682500</v>
      </c>
      <c r="K43" s="26">
        <v>52964.69</v>
      </c>
      <c r="L43" s="29">
        <f t="shared" si="0"/>
        <v>88.40795631957819</v>
      </c>
      <c r="M43" s="31">
        <f t="shared" si="1"/>
        <v>19.464913513275505</v>
      </c>
      <c r="N43" s="6">
        <v>16.377182999999999</v>
      </c>
      <c r="O43" s="61">
        <f>AVERAGE(N44:N52)</f>
        <v>183.7087007142857</v>
      </c>
      <c r="P43" s="64"/>
      <c r="Q43" s="73">
        <f>AVERAGE(K44:K52)</f>
        <v>109865.64857142857</v>
      </c>
      <c r="R43" s="75"/>
      <c r="S43" s="67">
        <f>AVERAGE(M44:M52)</f>
        <v>26.630533247028097</v>
      </c>
      <c r="T43" s="70"/>
      <c r="U43" s="50">
        <f>(M43+M33+M53)/3</f>
        <v>23.170140589728572</v>
      </c>
    </row>
    <row r="44" spans="2:21" x14ac:dyDescent="0.25">
      <c r="B44" s="48"/>
      <c r="C44" s="36"/>
      <c r="D44" s="36"/>
      <c r="E44" s="36"/>
      <c r="F44" s="45"/>
      <c r="G44" s="36"/>
      <c r="H44" s="36"/>
      <c r="I44" s="20" t="s">
        <v>10</v>
      </c>
      <c r="J44" s="21">
        <v>47216000</v>
      </c>
      <c r="K44" s="26">
        <v>104012.4</v>
      </c>
      <c r="L44" s="29">
        <f t="shared" si="0"/>
        <v>453.94587568405308</v>
      </c>
      <c r="M44" s="31">
        <f t="shared" si="1"/>
        <v>26.570040746786688</v>
      </c>
      <c r="N44" s="6">
        <v>207.23990699999999</v>
      </c>
      <c r="O44" s="61"/>
      <c r="P44" s="64"/>
      <c r="Q44" s="73"/>
      <c r="R44" s="75"/>
      <c r="S44" s="67"/>
      <c r="T44" s="70"/>
    </row>
    <row r="45" spans="2:21" x14ac:dyDescent="0.25">
      <c r="B45" s="48"/>
      <c r="C45" s="36"/>
      <c r="D45" s="36"/>
      <c r="E45" s="36"/>
      <c r="F45" s="45"/>
      <c r="G45" s="36"/>
      <c r="H45" s="36"/>
      <c r="I45" s="20" t="s">
        <v>14</v>
      </c>
      <c r="J45" s="21">
        <v>14333000</v>
      </c>
      <c r="K45" s="26">
        <v>62332.45</v>
      </c>
      <c r="L45" s="29">
        <f t="shared" si="0"/>
        <v>229.94443504145914</v>
      </c>
      <c r="M45" s="31">
        <f t="shared" si="1"/>
        <v>23.616229035381004</v>
      </c>
      <c r="N45" s="6">
        <v>162.38388900000001</v>
      </c>
      <c r="O45" s="61"/>
      <c r="P45" s="64"/>
      <c r="Q45" s="73"/>
      <c r="R45" s="75"/>
      <c r="S45" s="67"/>
      <c r="T45" s="70"/>
    </row>
    <row r="46" spans="2:21" x14ac:dyDescent="0.25">
      <c r="B46" s="48"/>
      <c r="C46" s="36"/>
      <c r="D46" s="36"/>
      <c r="E46" s="36"/>
      <c r="F46" s="45"/>
      <c r="G46" s="36"/>
      <c r="H46" s="36"/>
      <c r="I46" s="20" t="s">
        <v>15</v>
      </c>
      <c r="J46" s="21">
        <v>36544000</v>
      </c>
      <c r="K46" s="26">
        <v>99193.22</v>
      </c>
      <c r="L46" s="29">
        <f t="shared" si="0"/>
        <v>368.41227656487007</v>
      </c>
      <c r="M46" s="31">
        <f t="shared" si="1"/>
        <v>25.663340937168471</v>
      </c>
      <c r="N46" s="6">
        <v>232.204307</v>
      </c>
      <c r="O46" s="61"/>
      <c r="P46" s="64"/>
      <c r="Q46" s="73"/>
      <c r="R46" s="75"/>
      <c r="S46" s="67"/>
      <c r="T46" s="70"/>
    </row>
    <row r="47" spans="2:21" x14ac:dyDescent="0.25">
      <c r="B47" s="48"/>
      <c r="C47" s="36"/>
      <c r="D47" s="36"/>
      <c r="E47" s="36"/>
      <c r="F47" s="45"/>
      <c r="G47" s="36"/>
      <c r="H47" s="36"/>
      <c r="I47" s="20" t="s">
        <v>16</v>
      </c>
      <c r="J47" s="21">
        <v>54544000</v>
      </c>
      <c r="K47" s="26">
        <v>110162.6</v>
      </c>
      <c r="L47" s="29">
        <f t="shared" si="0"/>
        <v>495.12266413465187</v>
      </c>
      <c r="M47" s="31">
        <f t="shared" si="1"/>
        <v>26.947128065240399</v>
      </c>
      <c r="N47" s="6">
        <v>208.98937799999999</v>
      </c>
      <c r="O47" s="61"/>
      <c r="P47" s="64"/>
      <c r="Q47" s="73"/>
      <c r="R47" s="75"/>
      <c r="S47" s="67"/>
      <c r="T47" s="70"/>
    </row>
    <row r="48" spans="2:21" x14ac:dyDescent="0.25">
      <c r="B48" s="48"/>
      <c r="C48" s="36"/>
      <c r="D48" s="36"/>
      <c r="E48" s="36"/>
      <c r="F48" s="45"/>
      <c r="G48" s="36"/>
      <c r="H48" s="36"/>
      <c r="I48" s="20" t="s">
        <v>17</v>
      </c>
      <c r="J48" s="21">
        <v>46194000</v>
      </c>
      <c r="K48" s="26">
        <v>94422.37</v>
      </c>
      <c r="L48" s="29">
        <f t="shared" si="0"/>
        <v>489.22728798271004</v>
      </c>
      <c r="M48" s="31">
        <f t="shared" si="1"/>
        <v>26.895106729958826</v>
      </c>
      <c r="N48" s="6">
        <v>142.517167</v>
      </c>
      <c r="O48" s="61"/>
      <c r="P48" s="64"/>
      <c r="Q48" s="73"/>
      <c r="R48" s="75"/>
      <c r="S48" s="67"/>
      <c r="T48" s="70"/>
    </row>
    <row r="49" spans="2:20" x14ac:dyDescent="0.25">
      <c r="B49" s="48"/>
      <c r="C49" s="36"/>
      <c r="D49" s="36"/>
      <c r="E49" s="36"/>
      <c r="F49" s="45"/>
      <c r="G49" s="36"/>
      <c r="H49" s="36"/>
      <c r="I49" s="20" t="s">
        <v>18</v>
      </c>
      <c r="J49" s="21">
        <v>83384000</v>
      </c>
      <c r="K49" s="26">
        <v>148925.6</v>
      </c>
      <c r="L49" s="29">
        <f t="shared" si="0"/>
        <v>559.90373716808926</v>
      </c>
      <c r="M49" s="31">
        <f t="shared" si="1"/>
        <v>27.481133662734486</v>
      </c>
      <c r="N49" s="6">
        <v>184.21198100000001</v>
      </c>
      <c r="O49" s="61"/>
      <c r="P49" s="64"/>
      <c r="Q49" s="73"/>
      <c r="R49" s="75"/>
      <c r="S49" s="67"/>
      <c r="T49" s="70"/>
    </row>
    <row r="50" spans="2:20" x14ac:dyDescent="0.25">
      <c r="B50" s="48"/>
      <c r="C50" s="36"/>
      <c r="D50" s="36"/>
      <c r="E50" s="36"/>
      <c r="F50" s="45"/>
      <c r="G50" s="36"/>
      <c r="H50" s="36"/>
      <c r="I50" s="20" t="s">
        <v>19</v>
      </c>
      <c r="J50" s="21">
        <v>125950000</v>
      </c>
      <c r="K50" s="26">
        <v>150010.9</v>
      </c>
      <c r="L50" s="29">
        <f t="shared" si="0"/>
        <v>839.6056553223799</v>
      </c>
      <c r="M50" s="31">
        <f t="shared" si="1"/>
        <v>29.240753551926773</v>
      </c>
      <c r="N50" s="6">
        <v>148.414276</v>
      </c>
      <c r="O50" s="61"/>
      <c r="P50" s="64"/>
      <c r="Q50" s="73"/>
      <c r="R50" s="75"/>
      <c r="S50" s="67"/>
      <c r="T50" s="70"/>
    </row>
    <row r="51" spans="2:20" x14ac:dyDescent="0.25">
      <c r="B51" s="48"/>
      <c r="C51" s="36"/>
      <c r="D51" s="36"/>
      <c r="E51" s="36"/>
      <c r="F51" s="45"/>
      <c r="G51" s="36"/>
      <c r="H51" s="36"/>
      <c r="I51" s="20"/>
      <c r="J51" s="20"/>
      <c r="K51" s="21"/>
      <c r="L51" s="29"/>
      <c r="M51" s="31"/>
      <c r="N51" s="6"/>
      <c r="O51" s="61"/>
      <c r="P51" s="64"/>
      <c r="Q51" s="73"/>
      <c r="R51" s="75"/>
      <c r="S51" s="67"/>
      <c r="T51" s="70"/>
    </row>
    <row r="52" spans="2:20" x14ac:dyDescent="0.25">
      <c r="B52" s="48"/>
      <c r="C52" s="36"/>
      <c r="D52" s="36"/>
      <c r="E52" s="36"/>
      <c r="F52" s="45"/>
      <c r="G52" s="39"/>
      <c r="H52" s="39"/>
      <c r="I52" s="20"/>
      <c r="J52" s="20"/>
      <c r="K52" s="20"/>
      <c r="L52" s="29"/>
      <c r="M52" s="31"/>
      <c r="N52" s="6"/>
      <c r="O52" s="61"/>
      <c r="P52" s="64"/>
      <c r="Q52" s="73"/>
      <c r="R52" s="75"/>
      <c r="S52" s="67"/>
      <c r="T52" s="70"/>
    </row>
    <row r="53" spans="2:20" x14ac:dyDescent="0.25">
      <c r="B53" s="48"/>
      <c r="C53" s="36"/>
      <c r="D53" s="36"/>
      <c r="E53" s="36"/>
      <c r="F53" s="44" t="s">
        <v>12</v>
      </c>
      <c r="G53" s="38">
        <v>556.13250200000004</v>
      </c>
      <c r="H53" s="35">
        <v>1929043</v>
      </c>
      <c r="I53" s="20" t="s">
        <v>11</v>
      </c>
      <c r="J53" s="21">
        <v>4682500</v>
      </c>
      <c r="K53" s="26">
        <v>21238.21</v>
      </c>
      <c r="L53" s="29">
        <f t="shared" si="0"/>
        <v>220.47526604172387</v>
      </c>
      <c r="M53" s="31">
        <f t="shared" si="1"/>
        <v>23.433598753271838</v>
      </c>
      <c r="N53" s="6">
        <v>19.718518</v>
      </c>
      <c r="O53" s="61">
        <f>AVERAGE(N54:N62)</f>
        <v>193.66826942857142</v>
      </c>
      <c r="P53" s="64"/>
      <c r="Q53" s="73">
        <f>AVERAGE(K54:K62)</f>
        <v>101587.39857142857</v>
      </c>
      <c r="R53" s="75"/>
      <c r="S53" s="67">
        <f>AVERAGE(M54:M62)</f>
        <v>27.060242490685443</v>
      </c>
      <c r="T53" s="70"/>
    </row>
    <row r="54" spans="2:20" x14ac:dyDescent="0.25">
      <c r="B54" s="48"/>
      <c r="C54" s="36"/>
      <c r="D54" s="36"/>
      <c r="E54" s="36"/>
      <c r="F54" s="44"/>
      <c r="G54" s="36"/>
      <c r="H54" s="36"/>
      <c r="I54" s="20" t="s">
        <v>10</v>
      </c>
      <c r="J54" s="21">
        <v>47216000</v>
      </c>
      <c r="K54" s="26">
        <v>104444.5</v>
      </c>
      <c r="L54" s="29">
        <f t="shared" si="0"/>
        <v>452.06784464476351</v>
      </c>
      <c r="M54" s="31">
        <f t="shared" si="1"/>
        <v>26.55203616987869</v>
      </c>
      <c r="N54" s="6">
        <v>218.426962</v>
      </c>
      <c r="O54" s="61"/>
      <c r="P54" s="64"/>
      <c r="Q54" s="73"/>
      <c r="R54" s="75"/>
      <c r="S54" s="67"/>
      <c r="T54" s="70"/>
    </row>
    <row r="55" spans="2:20" x14ac:dyDescent="0.25">
      <c r="B55" s="48"/>
      <c r="C55" s="36"/>
      <c r="D55" s="36"/>
      <c r="E55" s="36"/>
      <c r="F55" s="44"/>
      <c r="G55" s="36"/>
      <c r="H55" s="36"/>
      <c r="I55" s="20" t="s">
        <v>14</v>
      </c>
      <c r="J55" s="21">
        <v>14333000</v>
      </c>
      <c r="K55" s="26">
        <v>46054.62</v>
      </c>
      <c r="L55" s="29">
        <f t="shared" si="0"/>
        <v>311.21741966386867</v>
      </c>
      <c r="M55" s="31">
        <f t="shared" si="1"/>
        <v>24.930638976112469</v>
      </c>
      <c r="N55" s="6">
        <v>184.367312</v>
      </c>
      <c r="O55" s="61"/>
      <c r="P55" s="64"/>
      <c r="Q55" s="73"/>
      <c r="R55" s="75"/>
      <c r="S55" s="67"/>
      <c r="T55" s="70"/>
    </row>
    <row r="56" spans="2:20" x14ac:dyDescent="0.25">
      <c r="B56" s="48"/>
      <c r="C56" s="36"/>
      <c r="D56" s="36"/>
      <c r="E56" s="36"/>
      <c r="F56" s="44"/>
      <c r="G56" s="36"/>
      <c r="H56" s="36"/>
      <c r="I56" s="20" t="s">
        <v>15</v>
      </c>
      <c r="J56" s="21">
        <v>36544000</v>
      </c>
      <c r="K56" s="79">
        <v>89094.36</v>
      </c>
      <c r="L56" s="29">
        <f t="shared" si="0"/>
        <v>410.17186722032687</v>
      </c>
      <c r="M56" s="31">
        <f t="shared" si="1"/>
        <v>26.129658697574506</v>
      </c>
      <c r="N56" s="6">
        <v>253.90728899999999</v>
      </c>
      <c r="O56" s="61"/>
      <c r="P56" s="64"/>
      <c r="Q56" s="73"/>
      <c r="R56" s="75"/>
      <c r="S56" s="67"/>
      <c r="T56" s="70"/>
    </row>
    <row r="57" spans="2:20" x14ac:dyDescent="0.25">
      <c r="B57" s="48"/>
      <c r="C57" s="36"/>
      <c r="D57" s="36"/>
      <c r="E57" s="36"/>
      <c r="F57" s="44"/>
      <c r="G57" s="36"/>
      <c r="H57" s="36"/>
      <c r="I57" s="20" t="s">
        <v>16</v>
      </c>
      <c r="J57" s="21">
        <v>54544000</v>
      </c>
      <c r="K57" s="21">
        <v>103977.60000000001</v>
      </c>
      <c r="L57" s="29">
        <f t="shared" si="0"/>
        <v>524.57452374357547</v>
      </c>
      <c r="M57" s="31">
        <f t="shared" si="1"/>
        <v>27.198071950110069</v>
      </c>
      <c r="N57" s="6">
        <v>204.961679</v>
      </c>
      <c r="O57" s="61"/>
      <c r="P57" s="64"/>
      <c r="Q57" s="73"/>
      <c r="R57" s="75"/>
      <c r="S57" s="67"/>
      <c r="T57" s="70"/>
    </row>
    <row r="58" spans="2:20" x14ac:dyDescent="0.25">
      <c r="B58" s="48"/>
      <c r="C58" s="36"/>
      <c r="D58" s="36"/>
      <c r="E58" s="36"/>
      <c r="F58" s="44"/>
      <c r="G58" s="36"/>
      <c r="H58" s="36"/>
      <c r="I58" s="20" t="s">
        <v>17</v>
      </c>
      <c r="J58" s="21">
        <v>46194000</v>
      </c>
      <c r="K58" s="26">
        <v>83064.009999999995</v>
      </c>
      <c r="L58" s="29">
        <f t="shared" si="0"/>
        <v>556.12533033259535</v>
      </c>
      <c r="M58" s="31">
        <f t="shared" si="1"/>
        <v>27.451726767225306</v>
      </c>
      <c r="N58" s="6">
        <v>151.05023700000001</v>
      </c>
      <c r="O58" s="61"/>
      <c r="P58" s="64"/>
      <c r="Q58" s="73"/>
      <c r="R58" s="75"/>
      <c r="S58" s="67"/>
      <c r="T58" s="70"/>
    </row>
    <row r="59" spans="2:20" x14ac:dyDescent="0.25">
      <c r="B59" s="48"/>
      <c r="C59" s="36"/>
      <c r="D59" s="36"/>
      <c r="E59" s="36"/>
      <c r="F59" s="44"/>
      <c r="G59" s="36"/>
      <c r="H59" s="36"/>
      <c r="I59" s="20" t="s">
        <v>18</v>
      </c>
      <c r="J59" s="21">
        <v>83384000</v>
      </c>
      <c r="K59" s="26">
        <v>136493.6</v>
      </c>
      <c r="L59" s="29">
        <f t="shared" si="0"/>
        <v>610.90043782272573</v>
      </c>
      <c r="M59" s="31">
        <f t="shared" si="1"/>
        <v>27.859704363841388</v>
      </c>
      <c r="N59" s="6">
        <v>193.48936699999999</v>
      </c>
      <c r="O59" s="61"/>
      <c r="P59" s="64"/>
      <c r="Q59" s="73"/>
      <c r="R59" s="75"/>
      <c r="S59" s="67"/>
      <c r="T59" s="70"/>
    </row>
    <row r="60" spans="2:20" x14ac:dyDescent="0.25">
      <c r="B60" s="48"/>
      <c r="C60" s="36"/>
      <c r="D60" s="36"/>
      <c r="E60" s="36"/>
      <c r="F60" s="44"/>
      <c r="G60" s="36"/>
      <c r="H60" s="36"/>
      <c r="I60" s="20" t="s">
        <v>19</v>
      </c>
      <c r="J60" s="21">
        <v>125950000</v>
      </c>
      <c r="K60" s="26">
        <v>147983.1</v>
      </c>
      <c r="L60" s="29">
        <f t="shared" si="0"/>
        <v>851.11070115438849</v>
      </c>
      <c r="M60" s="31">
        <f t="shared" si="1"/>
        <v>29.299860510055677</v>
      </c>
      <c r="N60" s="6">
        <v>149.47504000000001</v>
      </c>
      <c r="O60" s="61"/>
      <c r="P60" s="64"/>
      <c r="Q60" s="73"/>
      <c r="R60" s="75"/>
      <c r="S60" s="67"/>
      <c r="T60" s="70"/>
    </row>
    <row r="61" spans="2:20" x14ac:dyDescent="0.25">
      <c r="B61" s="48"/>
      <c r="C61" s="36"/>
      <c r="D61" s="36"/>
      <c r="E61" s="36"/>
      <c r="F61" s="44"/>
      <c r="G61" s="36"/>
      <c r="H61" s="36"/>
      <c r="I61" s="20"/>
      <c r="J61" s="20"/>
      <c r="K61" s="20"/>
      <c r="L61" s="29"/>
      <c r="M61" s="31"/>
      <c r="N61" s="6"/>
      <c r="O61" s="61"/>
      <c r="P61" s="64"/>
      <c r="Q61" s="73"/>
      <c r="R61" s="75"/>
      <c r="S61" s="67"/>
      <c r="T61" s="70"/>
    </row>
    <row r="62" spans="2:20" ht="15.75" thickBot="1" x14ac:dyDescent="0.3">
      <c r="B62" s="48"/>
      <c r="C62" s="36"/>
      <c r="D62" s="36"/>
      <c r="E62" s="36"/>
      <c r="F62" s="53"/>
      <c r="G62" s="36"/>
      <c r="H62" s="36"/>
      <c r="I62" s="22"/>
      <c r="J62" s="23"/>
      <c r="K62" s="22"/>
      <c r="L62" s="54"/>
      <c r="M62" s="55"/>
      <c r="N62" s="56"/>
      <c r="O62" s="63"/>
      <c r="P62" s="66"/>
      <c r="Q62" s="78"/>
      <c r="R62" s="77"/>
      <c r="S62" s="69"/>
      <c r="T62" s="72"/>
    </row>
    <row r="63" spans="2:20" x14ac:dyDescent="0.25">
      <c r="B63" s="48"/>
      <c r="C63" s="38">
        <v>4</v>
      </c>
      <c r="D63" s="51">
        <v>1</v>
      </c>
      <c r="E63" s="47">
        <v>16</v>
      </c>
      <c r="F63" s="42" t="s">
        <v>6</v>
      </c>
      <c r="G63" s="42">
        <v>0.445967</v>
      </c>
      <c r="H63" s="43">
        <v>447684.6</v>
      </c>
      <c r="I63" s="10" t="s">
        <v>11</v>
      </c>
      <c r="J63" s="12">
        <v>4682500</v>
      </c>
      <c r="K63" s="12">
        <v>199181.2</v>
      </c>
      <c r="L63" s="28">
        <f t="shared" si="0"/>
        <v>23.508744801216178</v>
      </c>
      <c r="M63" s="30">
        <f t="shared" si="1"/>
        <v>13.712294415256983</v>
      </c>
      <c r="N63" s="11">
        <v>0.76542600000000005</v>
      </c>
      <c r="O63" s="62">
        <f>AVERAGE(N64:N72)</f>
        <v>6.8533922857142864</v>
      </c>
      <c r="P63" s="65">
        <f>AVERAGE(O63:O86)</f>
        <v>6.7816375714285719</v>
      </c>
      <c r="Q63" s="74">
        <f>AVERAGE(K64:K72)</f>
        <v>7273647.114285714</v>
      </c>
      <c r="R63" s="76">
        <f>AVERAGE(Q63:Q86)</f>
        <v>4379354.4809523812</v>
      </c>
      <c r="S63" s="68">
        <f>AVERAGE(M64:M72)</f>
        <v>9.6620570529805025</v>
      </c>
      <c r="T63" s="71">
        <f>AVERAGE(S63:S86)</f>
        <v>11.799041724398654</v>
      </c>
    </row>
    <row r="64" spans="2:20" x14ac:dyDescent="0.25">
      <c r="B64" s="48"/>
      <c r="C64" s="36"/>
      <c r="D64" s="52"/>
      <c r="E64" s="48"/>
      <c r="F64" s="36"/>
      <c r="G64" s="36"/>
      <c r="H64" s="40"/>
      <c r="I64" s="24" t="s">
        <v>10</v>
      </c>
      <c r="J64" s="26">
        <v>47216000</v>
      </c>
      <c r="K64" s="26">
        <v>7233708</v>
      </c>
      <c r="L64" s="29">
        <f t="shared" si="0"/>
        <v>6.5272195117635379</v>
      </c>
      <c r="M64" s="31">
        <f t="shared" si="1"/>
        <v>8.1472821835624458</v>
      </c>
      <c r="N64" s="6">
        <v>7.9798</v>
      </c>
      <c r="O64" s="61"/>
      <c r="P64" s="64"/>
      <c r="Q64" s="73"/>
      <c r="R64" s="75"/>
      <c r="S64" s="67"/>
      <c r="T64" s="70"/>
    </row>
    <row r="65" spans="2:21" x14ac:dyDescent="0.25">
      <c r="B65" s="48"/>
      <c r="C65" s="36"/>
      <c r="D65" s="52"/>
      <c r="E65" s="48"/>
      <c r="F65" s="36"/>
      <c r="G65" s="36"/>
      <c r="H65" s="40"/>
      <c r="I65" s="24" t="s">
        <v>14</v>
      </c>
      <c r="J65" s="26">
        <v>14333000</v>
      </c>
      <c r="K65" s="26">
        <v>689962.8</v>
      </c>
      <c r="L65" s="29">
        <f t="shared" si="0"/>
        <v>20.773583735239058</v>
      </c>
      <c r="M65" s="31">
        <f t="shared" si="1"/>
        <v>13.175114249020259</v>
      </c>
      <c r="N65" s="6">
        <v>6.9851159999999997</v>
      </c>
      <c r="O65" s="61"/>
      <c r="P65" s="64"/>
      <c r="Q65" s="73"/>
      <c r="R65" s="75"/>
      <c r="S65" s="67"/>
      <c r="T65" s="70"/>
    </row>
    <row r="66" spans="2:21" x14ac:dyDescent="0.25">
      <c r="B66" s="48"/>
      <c r="C66" s="36"/>
      <c r="D66" s="52"/>
      <c r="E66" s="48"/>
      <c r="F66" s="36"/>
      <c r="G66" s="36"/>
      <c r="H66" s="40"/>
      <c r="I66" s="24" t="s">
        <v>15</v>
      </c>
      <c r="J66" s="26">
        <v>36544000</v>
      </c>
      <c r="K66" s="26">
        <v>3868771</v>
      </c>
      <c r="L66" s="29">
        <f t="shared" si="0"/>
        <v>9.4458937993486813</v>
      </c>
      <c r="M66" s="31">
        <f t="shared" si="1"/>
        <v>9.7524305847378301</v>
      </c>
      <c r="N66" s="6">
        <v>8.8036809999999992</v>
      </c>
      <c r="O66" s="61"/>
      <c r="P66" s="64"/>
      <c r="Q66" s="73"/>
      <c r="R66" s="75"/>
      <c r="S66" s="67"/>
      <c r="T66" s="70"/>
    </row>
    <row r="67" spans="2:21" x14ac:dyDescent="0.25">
      <c r="B67" s="48"/>
      <c r="C67" s="36"/>
      <c r="D67" s="52"/>
      <c r="E67" s="48"/>
      <c r="F67" s="36"/>
      <c r="G67" s="36"/>
      <c r="H67" s="40"/>
      <c r="I67" s="24" t="s">
        <v>16</v>
      </c>
      <c r="J67" s="26">
        <v>54544000</v>
      </c>
      <c r="K67" s="26">
        <v>5118145</v>
      </c>
      <c r="L67" s="29">
        <f t="shared" si="0"/>
        <v>10.656986076009961</v>
      </c>
      <c r="M67" s="31">
        <f t="shared" si="1"/>
        <v>10.276343983461853</v>
      </c>
      <c r="N67" s="6">
        <v>7.5578770000000004</v>
      </c>
      <c r="O67" s="61"/>
      <c r="P67" s="64"/>
      <c r="Q67" s="73"/>
      <c r="R67" s="75"/>
      <c r="S67" s="67"/>
      <c r="T67" s="70"/>
    </row>
    <row r="68" spans="2:21" x14ac:dyDescent="0.25">
      <c r="B68" s="48"/>
      <c r="C68" s="36"/>
      <c r="D68" s="52"/>
      <c r="E68" s="48"/>
      <c r="F68" s="36"/>
      <c r="G68" s="36"/>
      <c r="H68" s="40"/>
      <c r="I68" s="24" t="s">
        <v>17</v>
      </c>
      <c r="J68" s="26">
        <v>46194000</v>
      </c>
      <c r="K68" s="26">
        <v>5740893</v>
      </c>
      <c r="L68" s="29">
        <f t="shared" si="0"/>
        <v>8.0464833606897042</v>
      </c>
      <c r="M68" s="31">
        <f t="shared" si="1"/>
        <v>9.0560611754360671</v>
      </c>
      <c r="N68" s="6">
        <v>5.0440459999999998</v>
      </c>
      <c r="O68" s="61"/>
      <c r="P68" s="64"/>
      <c r="Q68" s="73"/>
      <c r="R68" s="75"/>
      <c r="S68" s="67"/>
      <c r="T68" s="70"/>
    </row>
    <row r="69" spans="2:21" x14ac:dyDescent="0.25">
      <c r="B69" s="48"/>
      <c r="C69" s="36"/>
      <c r="D69" s="52"/>
      <c r="E69" s="48"/>
      <c r="F69" s="36"/>
      <c r="G69" s="36"/>
      <c r="H69" s="40"/>
      <c r="I69" s="24" t="s">
        <v>18</v>
      </c>
      <c r="J69" s="26">
        <v>83384000</v>
      </c>
      <c r="K69" s="26">
        <v>13211990</v>
      </c>
      <c r="L69" s="29">
        <f t="shared" ref="L69:L120" si="2">J69/K69</f>
        <v>6.3112369900370799</v>
      </c>
      <c r="M69" s="31">
        <f t="shared" ref="M69:M120" si="3">10*LOG10(L69)</f>
        <v>8.0011448845126623</v>
      </c>
      <c r="N69" s="6">
        <v>6.9642460000000002</v>
      </c>
      <c r="O69" s="61"/>
      <c r="P69" s="64"/>
      <c r="Q69" s="73"/>
      <c r="R69" s="75"/>
      <c r="S69" s="67"/>
      <c r="T69" s="70"/>
    </row>
    <row r="70" spans="2:21" x14ac:dyDescent="0.25">
      <c r="B70" s="48"/>
      <c r="C70" s="36"/>
      <c r="D70" s="52"/>
      <c r="E70" s="48"/>
      <c r="F70" s="36"/>
      <c r="G70" s="36"/>
      <c r="H70" s="40"/>
      <c r="I70" s="24" t="s">
        <v>19</v>
      </c>
      <c r="J70" s="26">
        <v>125950000</v>
      </c>
      <c r="K70" s="26">
        <v>15052060</v>
      </c>
      <c r="L70" s="29">
        <f t="shared" si="2"/>
        <v>8.3676254280145042</v>
      </c>
      <c r="M70" s="31">
        <f t="shared" si="3"/>
        <v>9.2260223101323984</v>
      </c>
      <c r="N70" s="6">
        <v>4.6389800000000001</v>
      </c>
      <c r="O70" s="61"/>
      <c r="P70" s="64"/>
      <c r="Q70" s="73"/>
      <c r="R70" s="75"/>
      <c r="S70" s="67"/>
      <c r="T70" s="70"/>
    </row>
    <row r="71" spans="2:21" x14ac:dyDescent="0.25">
      <c r="B71" s="48"/>
      <c r="C71" s="36"/>
      <c r="D71" s="52"/>
      <c r="E71" s="48"/>
      <c r="F71" s="36"/>
      <c r="G71" s="36"/>
      <c r="H71" s="40"/>
      <c r="I71" s="24"/>
      <c r="J71" s="24"/>
      <c r="K71" s="26"/>
      <c r="L71" s="29"/>
      <c r="M71" s="31"/>
      <c r="N71" s="6"/>
      <c r="O71" s="61"/>
      <c r="P71" s="64"/>
      <c r="Q71" s="73"/>
      <c r="R71" s="75"/>
      <c r="S71" s="67"/>
      <c r="T71" s="70"/>
    </row>
    <row r="72" spans="2:21" x14ac:dyDescent="0.25">
      <c r="B72" s="48"/>
      <c r="C72" s="36"/>
      <c r="D72" s="52"/>
      <c r="E72" s="48"/>
      <c r="F72" s="36"/>
      <c r="G72" s="39"/>
      <c r="H72" s="41"/>
      <c r="I72" s="24"/>
      <c r="J72" s="24"/>
      <c r="K72" s="24"/>
      <c r="L72" s="29"/>
      <c r="M72" s="31"/>
      <c r="N72" s="6"/>
      <c r="O72" s="61"/>
      <c r="P72" s="64"/>
      <c r="Q72" s="73"/>
      <c r="R72" s="75"/>
      <c r="S72" s="67"/>
      <c r="T72" s="70"/>
    </row>
    <row r="73" spans="2:21" x14ac:dyDescent="0.25">
      <c r="B73" s="48"/>
      <c r="C73" s="36"/>
      <c r="D73" s="52"/>
      <c r="E73" s="48"/>
      <c r="F73" s="45" t="s">
        <v>10</v>
      </c>
      <c r="G73" s="38">
        <v>0.472194</v>
      </c>
      <c r="H73" s="35">
        <v>33111130</v>
      </c>
      <c r="I73" s="24" t="s">
        <v>11</v>
      </c>
      <c r="J73" s="26">
        <v>4682500</v>
      </c>
      <c r="K73" s="26">
        <v>1336042</v>
      </c>
      <c r="L73" s="29">
        <f t="shared" si="2"/>
        <v>3.5047550900345947</v>
      </c>
      <c r="M73" s="31">
        <f t="shared" si="3"/>
        <v>5.4465767515210919</v>
      </c>
      <c r="N73" s="6">
        <v>0.757969</v>
      </c>
      <c r="O73" s="61">
        <f>AVERAGE(N74:N82)</f>
        <v>6.65076</v>
      </c>
      <c r="P73" s="64"/>
      <c r="Q73" s="73">
        <f>AVERAGE(K74:K82)</f>
        <v>3876676.5714285714</v>
      </c>
      <c r="R73" s="75"/>
      <c r="S73" s="67">
        <f>AVERAGE(M74:M82)</f>
        <v>11.565865243299879</v>
      </c>
      <c r="T73" s="70"/>
      <c r="U73" s="50">
        <f>(M73+M63+M83)/3</f>
        <v>10.09602632719443</v>
      </c>
    </row>
    <row r="74" spans="2:21" x14ac:dyDescent="0.25">
      <c r="B74" s="48"/>
      <c r="C74" s="36"/>
      <c r="D74" s="52"/>
      <c r="E74" s="48"/>
      <c r="F74" s="45"/>
      <c r="G74" s="36"/>
      <c r="H74" s="36"/>
      <c r="I74" s="24" t="s">
        <v>10</v>
      </c>
      <c r="J74" s="26">
        <v>47216000</v>
      </c>
      <c r="K74" s="26">
        <v>3805833</v>
      </c>
      <c r="L74" s="29">
        <f t="shared" si="2"/>
        <v>12.406219610792171</v>
      </c>
      <c r="M74" s="31">
        <f t="shared" si="3"/>
        <v>10.936394646341263</v>
      </c>
      <c r="N74" s="6">
        <v>8.016686</v>
      </c>
      <c r="O74" s="61"/>
      <c r="P74" s="64"/>
      <c r="Q74" s="73"/>
      <c r="R74" s="75"/>
      <c r="S74" s="67"/>
      <c r="T74" s="70"/>
    </row>
    <row r="75" spans="2:21" x14ac:dyDescent="0.25">
      <c r="B75" s="48"/>
      <c r="C75" s="36"/>
      <c r="D75" s="52"/>
      <c r="E75" s="48"/>
      <c r="F75" s="45"/>
      <c r="G75" s="36"/>
      <c r="H75" s="36"/>
      <c r="I75" s="24" t="s">
        <v>14</v>
      </c>
      <c r="J75" s="26">
        <v>14333000</v>
      </c>
      <c r="K75" s="26">
        <v>1259887</v>
      </c>
      <c r="L75" s="29">
        <f t="shared" si="2"/>
        <v>11.376417091374067</v>
      </c>
      <c r="M75" s="31">
        <f t="shared" si="3"/>
        <v>10.560055061319646</v>
      </c>
      <c r="N75" s="6">
        <v>6.6183490000000003</v>
      </c>
      <c r="O75" s="61"/>
      <c r="P75" s="64"/>
      <c r="Q75" s="73"/>
      <c r="R75" s="75"/>
      <c r="S75" s="67"/>
      <c r="T75" s="70"/>
    </row>
    <row r="76" spans="2:21" x14ac:dyDescent="0.25">
      <c r="B76" s="48"/>
      <c r="C76" s="36"/>
      <c r="D76" s="52"/>
      <c r="E76" s="48"/>
      <c r="F76" s="45"/>
      <c r="G76" s="36"/>
      <c r="H76" s="36"/>
      <c r="I76" s="24" t="s">
        <v>15</v>
      </c>
      <c r="J76" s="26">
        <v>36544000</v>
      </c>
      <c r="K76" s="26">
        <v>2582398</v>
      </c>
      <c r="L76" s="29">
        <f t="shared" si="2"/>
        <v>14.151188159222553</v>
      </c>
      <c r="M76" s="31">
        <f t="shared" si="3"/>
        <v>11.50792905537395</v>
      </c>
      <c r="N76" s="34">
        <v>7.9898790000000002</v>
      </c>
      <c r="O76" s="61"/>
      <c r="P76" s="64"/>
      <c r="Q76" s="73"/>
      <c r="R76" s="75"/>
      <c r="S76" s="67"/>
      <c r="T76" s="70"/>
    </row>
    <row r="77" spans="2:21" x14ac:dyDescent="0.25">
      <c r="B77" s="48"/>
      <c r="C77" s="36"/>
      <c r="D77" s="52"/>
      <c r="E77" s="48"/>
      <c r="F77" s="45"/>
      <c r="G77" s="36"/>
      <c r="H77" s="36"/>
      <c r="I77" s="24" t="s">
        <v>16</v>
      </c>
      <c r="J77" s="26">
        <v>54544000</v>
      </c>
      <c r="K77" s="26">
        <v>2993559</v>
      </c>
      <c r="L77" s="29">
        <f t="shared" si="2"/>
        <v>18.220452645162496</v>
      </c>
      <c r="M77" s="31">
        <f t="shared" si="3"/>
        <v>12.605591618167001</v>
      </c>
      <c r="N77" s="6">
        <v>7.1455599999999997</v>
      </c>
      <c r="O77" s="61"/>
      <c r="P77" s="64"/>
      <c r="Q77" s="73"/>
      <c r="R77" s="75"/>
      <c r="S77" s="67"/>
      <c r="T77" s="70"/>
    </row>
    <row r="78" spans="2:21" x14ac:dyDescent="0.25">
      <c r="B78" s="48"/>
      <c r="C78" s="36"/>
      <c r="D78" s="52"/>
      <c r="E78" s="48"/>
      <c r="F78" s="45"/>
      <c r="G78" s="36"/>
      <c r="H78" s="36"/>
      <c r="I78" s="24" t="s">
        <v>17</v>
      </c>
      <c r="J78" s="26">
        <v>46194000</v>
      </c>
      <c r="K78" s="26">
        <v>3204333</v>
      </c>
      <c r="L78" s="29">
        <f t="shared" si="2"/>
        <v>14.416104693238811</v>
      </c>
      <c r="M78" s="31">
        <f t="shared" si="3"/>
        <v>11.588479275980017</v>
      </c>
      <c r="N78" s="6">
        <v>5.30783</v>
      </c>
      <c r="O78" s="61"/>
      <c r="P78" s="64"/>
      <c r="Q78" s="73"/>
      <c r="R78" s="75"/>
      <c r="S78" s="67"/>
      <c r="T78" s="70"/>
    </row>
    <row r="79" spans="2:21" x14ac:dyDescent="0.25">
      <c r="B79" s="48"/>
      <c r="C79" s="36"/>
      <c r="D79" s="52"/>
      <c r="E79" s="48"/>
      <c r="F79" s="45"/>
      <c r="G79" s="36"/>
      <c r="H79" s="36"/>
      <c r="I79" s="24" t="s">
        <v>18</v>
      </c>
      <c r="J79" s="26">
        <v>83384000</v>
      </c>
      <c r="K79" s="26">
        <v>6603511</v>
      </c>
      <c r="L79" s="29">
        <f t="shared" si="2"/>
        <v>12.627222094428252</v>
      </c>
      <c r="M79" s="31">
        <f t="shared" si="3"/>
        <v>11.013078191416692</v>
      </c>
      <c r="N79" s="6">
        <v>6.4029360000000004</v>
      </c>
      <c r="O79" s="61"/>
      <c r="P79" s="64"/>
      <c r="Q79" s="73"/>
      <c r="R79" s="75"/>
      <c r="S79" s="67"/>
      <c r="T79" s="70"/>
    </row>
    <row r="80" spans="2:21" x14ac:dyDescent="0.25">
      <c r="B80" s="48"/>
      <c r="C80" s="36"/>
      <c r="D80" s="52"/>
      <c r="E80" s="48"/>
      <c r="F80" s="45"/>
      <c r="G80" s="36"/>
      <c r="H80" s="36"/>
      <c r="I80" s="24" t="s">
        <v>19</v>
      </c>
      <c r="J80" s="26">
        <v>125950000</v>
      </c>
      <c r="K80" s="26">
        <v>6687215</v>
      </c>
      <c r="L80" s="29">
        <f t="shared" si="2"/>
        <v>18.834447524118787</v>
      </c>
      <c r="M80" s="31">
        <f t="shared" si="3"/>
        <v>12.749528854500571</v>
      </c>
      <c r="N80" s="6">
        <v>5.0740800000000004</v>
      </c>
      <c r="O80" s="61"/>
      <c r="P80" s="64"/>
      <c r="Q80" s="73"/>
      <c r="R80" s="75"/>
      <c r="S80" s="67"/>
      <c r="T80" s="70"/>
    </row>
    <row r="81" spans="2:20" x14ac:dyDescent="0.25">
      <c r="B81" s="48"/>
      <c r="C81" s="36"/>
      <c r="D81" s="52"/>
      <c r="E81" s="48"/>
      <c r="F81" s="45"/>
      <c r="G81" s="36"/>
      <c r="H81" s="36"/>
      <c r="I81" s="24"/>
      <c r="J81" s="24"/>
      <c r="K81" s="26"/>
      <c r="L81" s="29"/>
      <c r="M81" s="31"/>
      <c r="N81" s="6"/>
      <c r="O81" s="61"/>
      <c r="P81" s="64"/>
      <c r="Q81" s="73"/>
      <c r="R81" s="75"/>
      <c r="S81" s="67"/>
      <c r="T81" s="70"/>
    </row>
    <row r="82" spans="2:20" x14ac:dyDescent="0.25">
      <c r="B82" s="48"/>
      <c r="C82" s="36"/>
      <c r="D82" s="52"/>
      <c r="E82" s="48"/>
      <c r="F82" s="45"/>
      <c r="G82" s="39"/>
      <c r="H82" s="39"/>
      <c r="I82" s="24"/>
      <c r="J82" s="24"/>
      <c r="K82" s="24"/>
      <c r="L82" s="29"/>
      <c r="M82" s="31"/>
      <c r="N82" s="6"/>
      <c r="O82" s="61"/>
      <c r="P82" s="64"/>
      <c r="Q82" s="73"/>
      <c r="R82" s="75"/>
      <c r="S82" s="67"/>
      <c r="T82" s="70"/>
    </row>
    <row r="83" spans="2:20" x14ac:dyDescent="0.25">
      <c r="B83" s="48"/>
      <c r="C83" s="36"/>
      <c r="D83" s="52"/>
      <c r="E83" s="48"/>
      <c r="F83" s="44" t="s">
        <v>12</v>
      </c>
      <c r="G83" s="38">
        <v>1.206914</v>
      </c>
      <c r="H83" s="35">
        <v>9698399</v>
      </c>
      <c r="I83" s="24" t="s">
        <v>11</v>
      </c>
      <c r="J83" s="26">
        <v>4682500</v>
      </c>
      <c r="K83" s="26">
        <v>361041.4</v>
      </c>
      <c r="L83" s="29">
        <f t="shared" si="2"/>
        <v>12.969426774879556</v>
      </c>
      <c r="M83" s="31">
        <f t="shared" si="3"/>
        <v>11.129207814805218</v>
      </c>
      <c r="N83" s="6">
        <v>0.70852899999999996</v>
      </c>
      <c r="O83" s="61">
        <f>AVERAGE(N84:N92)</f>
        <v>6.8407604285714294</v>
      </c>
      <c r="P83" s="64"/>
      <c r="Q83" s="73">
        <f>AVERAGE(K84:K92)</f>
        <v>1987739.7571428572</v>
      </c>
      <c r="R83" s="75"/>
      <c r="S83" s="67">
        <f>AVERAGE(M84:M92)</f>
        <v>14.16920287691558</v>
      </c>
      <c r="T83" s="70"/>
    </row>
    <row r="84" spans="2:20" x14ac:dyDescent="0.25">
      <c r="B84" s="48"/>
      <c r="C84" s="36"/>
      <c r="D84" s="52"/>
      <c r="E84" s="48"/>
      <c r="F84" s="44"/>
      <c r="G84" s="36"/>
      <c r="H84" s="36"/>
      <c r="I84" s="24" t="s">
        <v>10</v>
      </c>
      <c r="J84" s="26">
        <v>47216000</v>
      </c>
      <c r="K84" s="26">
        <v>2154991</v>
      </c>
      <c r="L84" s="29">
        <f t="shared" si="2"/>
        <v>21.91006830190938</v>
      </c>
      <c r="M84" s="31">
        <f t="shared" si="3"/>
        <v>13.406437314217785</v>
      </c>
      <c r="N84" s="6">
        <v>7.3678229999999996</v>
      </c>
      <c r="O84" s="61"/>
      <c r="P84" s="64"/>
      <c r="Q84" s="73"/>
      <c r="R84" s="75"/>
      <c r="S84" s="67"/>
      <c r="T84" s="70"/>
    </row>
    <row r="85" spans="2:20" x14ac:dyDescent="0.25">
      <c r="B85" s="48"/>
      <c r="C85" s="36"/>
      <c r="D85" s="52"/>
      <c r="E85" s="48"/>
      <c r="F85" s="44"/>
      <c r="G85" s="36"/>
      <c r="H85" s="36"/>
      <c r="I85" s="24" t="s">
        <v>14</v>
      </c>
      <c r="J85" s="26">
        <v>14333000</v>
      </c>
      <c r="K85" s="26">
        <v>820967.3</v>
      </c>
      <c r="L85" s="29">
        <f t="shared" si="2"/>
        <v>17.458673445336981</v>
      </c>
      <c r="M85" s="31">
        <f t="shared" si="3"/>
        <v>12.420112418176094</v>
      </c>
      <c r="N85" s="6">
        <v>7.2086810000000003</v>
      </c>
      <c r="O85" s="61"/>
      <c r="P85" s="64"/>
      <c r="Q85" s="73"/>
      <c r="R85" s="75"/>
      <c r="S85" s="67"/>
      <c r="T85" s="70"/>
    </row>
    <row r="86" spans="2:20" x14ac:dyDescent="0.25">
      <c r="B86" s="48"/>
      <c r="C86" s="36"/>
      <c r="D86" s="52"/>
      <c r="E86" s="48"/>
      <c r="F86" s="44"/>
      <c r="G86" s="36"/>
      <c r="H86" s="36"/>
      <c r="I86" s="24" t="s">
        <v>15</v>
      </c>
      <c r="J86" s="26">
        <v>36544000</v>
      </c>
      <c r="K86" s="26">
        <v>1906710</v>
      </c>
      <c r="L86" s="29">
        <f t="shared" si="2"/>
        <v>19.165997975570484</v>
      </c>
      <c r="M86" s="31">
        <f t="shared" si="3"/>
        <v>12.825314379394005</v>
      </c>
      <c r="N86" s="6">
        <v>8.2397080000000003</v>
      </c>
      <c r="O86" s="61"/>
      <c r="P86" s="64"/>
      <c r="Q86" s="73"/>
      <c r="R86" s="75"/>
      <c r="S86" s="67"/>
      <c r="T86" s="70"/>
    </row>
    <row r="87" spans="2:20" x14ac:dyDescent="0.25">
      <c r="B87" s="48"/>
      <c r="C87" s="36"/>
      <c r="D87" s="52"/>
      <c r="E87" s="48"/>
      <c r="F87" s="44"/>
      <c r="G87" s="36"/>
      <c r="H87" s="36"/>
      <c r="I87" s="24" t="s">
        <v>16</v>
      </c>
      <c r="J87" s="26">
        <v>54544000</v>
      </c>
      <c r="K87" s="26">
        <v>2205914</v>
      </c>
      <c r="L87" s="29">
        <f t="shared" si="2"/>
        <v>24.726258593943371</v>
      </c>
      <c r="M87" s="31">
        <f t="shared" si="3"/>
        <v>13.931584069018983</v>
      </c>
      <c r="N87" s="6">
        <v>8.2393210000000003</v>
      </c>
      <c r="O87" s="61"/>
      <c r="P87" s="64"/>
      <c r="Q87" s="73"/>
      <c r="R87" s="75"/>
      <c r="S87" s="67"/>
      <c r="T87" s="70"/>
    </row>
    <row r="88" spans="2:20" x14ac:dyDescent="0.25">
      <c r="B88" s="48"/>
      <c r="C88" s="36"/>
      <c r="D88" s="52"/>
      <c r="E88" s="48"/>
      <c r="F88" s="44"/>
      <c r="G88" s="36"/>
      <c r="H88" s="36"/>
      <c r="I88" s="24" t="s">
        <v>17</v>
      </c>
      <c r="J88" s="26">
        <v>46194000</v>
      </c>
      <c r="K88" s="26">
        <v>1496041</v>
      </c>
      <c r="L88" s="29">
        <f t="shared" si="2"/>
        <v>30.877496004454425</v>
      </c>
      <c r="M88" s="31">
        <f t="shared" si="3"/>
        <v>14.896420741915177</v>
      </c>
      <c r="N88" s="6">
        <v>5.0682270000000003</v>
      </c>
      <c r="O88" s="61"/>
      <c r="P88" s="64"/>
      <c r="Q88" s="73"/>
      <c r="R88" s="75"/>
      <c r="S88" s="67"/>
      <c r="T88" s="70"/>
    </row>
    <row r="89" spans="2:20" x14ac:dyDescent="0.25">
      <c r="B89" s="48"/>
      <c r="C89" s="36"/>
      <c r="D89" s="52"/>
      <c r="E89" s="48"/>
      <c r="F89" s="44"/>
      <c r="G89" s="36"/>
      <c r="H89" s="36"/>
      <c r="I89" s="24" t="s">
        <v>18</v>
      </c>
      <c r="J89" s="26">
        <v>83384000</v>
      </c>
      <c r="K89" s="26">
        <v>2574736</v>
      </c>
      <c r="L89" s="29">
        <f t="shared" si="2"/>
        <v>32.385456217647167</v>
      </c>
      <c r="M89" s="31">
        <f t="shared" si="3"/>
        <v>15.103500193893298</v>
      </c>
      <c r="N89" s="6">
        <v>6.5038429999999998</v>
      </c>
      <c r="O89" s="61"/>
      <c r="P89" s="64"/>
      <c r="Q89" s="73"/>
      <c r="R89" s="75"/>
      <c r="S89" s="67"/>
      <c r="T89" s="70"/>
    </row>
    <row r="90" spans="2:20" x14ac:dyDescent="0.25">
      <c r="B90" s="48"/>
      <c r="C90" s="36"/>
      <c r="D90" s="52"/>
      <c r="E90" s="48"/>
      <c r="F90" s="44"/>
      <c r="G90" s="36"/>
      <c r="H90" s="36"/>
      <c r="I90" s="24" t="s">
        <v>19</v>
      </c>
      <c r="J90" s="26">
        <v>125950000</v>
      </c>
      <c r="K90" s="26">
        <v>2754819</v>
      </c>
      <c r="L90" s="29">
        <f t="shared" si="2"/>
        <v>45.719882141077143</v>
      </c>
      <c r="M90" s="31">
        <f t="shared" si="3"/>
        <v>16.601051021793726</v>
      </c>
      <c r="N90" s="6">
        <v>5.2577199999999999</v>
      </c>
      <c r="O90" s="61"/>
      <c r="P90" s="64"/>
      <c r="Q90" s="73"/>
      <c r="R90" s="75"/>
      <c r="S90" s="67"/>
      <c r="T90" s="70"/>
    </row>
    <row r="91" spans="2:20" x14ac:dyDescent="0.25">
      <c r="B91" s="48"/>
      <c r="C91" s="36"/>
      <c r="D91" s="52"/>
      <c r="E91" s="48"/>
      <c r="F91" s="44"/>
      <c r="G91" s="36"/>
      <c r="H91" s="36"/>
      <c r="I91" s="24"/>
      <c r="J91" s="24"/>
      <c r="K91" s="24"/>
      <c r="L91" s="29"/>
      <c r="M91" s="31"/>
      <c r="N91" s="6"/>
      <c r="O91" s="61"/>
      <c r="P91" s="64"/>
      <c r="Q91" s="73"/>
      <c r="R91" s="75"/>
      <c r="S91" s="67"/>
      <c r="T91" s="70"/>
    </row>
    <row r="92" spans="2:20" ht="15.75" thickBot="1" x14ac:dyDescent="0.3">
      <c r="B92" s="48"/>
      <c r="C92" s="36"/>
      <c r="D92" s="52"/>
      <c r="E92" s="49"/>
      <c r="F92" s="46"/>
      <c r="G92" s="37"/>
      <c r="H92" s="37"/>
      <c r="I92" s="25"/>
      <c r="J92" s="25"/>
      <c r="K92" s="25"/>
      <c r="L92" s="32"/>
      <c r="M92" s="33"/>
      <c r="N92" s="57"/>
      <c r="O92" s="63"/>
      <c r="P92" s="66"/>
      <c r="Q92" s="78"/>
      <c r="R92" s="77"/>
      <c r="S92" s="69"/>
      <c r="T92" s="72"/>
    </row>
    <row r="93" spans="2:20" x14ac:dyDescent="0.25">
      <c r="B93" s="48"/>
      <c r="C93" s="36"/>
      <c r="D93" s="38">
        <v>2</v>
      </c>
      <c r="E93" s="36">
        <v>256</v>
      </c>
      <c r="F93" s="36" t="s">
        <v>6</v>
      </c>
      <c r="G93" s="36">
        <v>86.017674</v>
      </c>
      <c r="H93" s="40">
        <v>3148237</v>
      </c>
      <c r="I93" s="20" t="s">
        <v>11</v>
      </c>
      <c r="J93" s="21">
        <v>4682500</v>
      </c>
      <c r="K93" s="26">
        <v>42132.17</v>
      </c>
      <c r="L93" s="29">
        <f t="shared" si="2"/>
        <v>111.13835342447351</v>
      </c>
      <c r="M93" s="31">
        <f t="shared" si="3"/>
        <v>20.458639581866066</v>
      </c>
      <c r="N93" s="6">
        <v>10.798170000000001</v>
      </c>
      <c r="O93" s="62">
        <f>AVERAGE(N94:N102)</f>
        <v>95.277363714285713</v>
      </c>
      <c r="P93" s="65">
        <f>AVERAGE(O93:O116)</f>
        <v>95.412201666666661</v>
      </c>
      <c r="Q93" s="74">
        <f>AVERAGE(K94:K102)</f>
        <v>1342252.0999999999</v>
      </c>
      <c r="R93" s="76">
        <f>AVERAGE(Q93:Q116)</f>
        <v>729780.77619047614</v>
      </c>
      <c r="S93" s="68">
        <f>AVERAGE(M94:M102)</f>
        <v>17.251473648487512</v>
      </c>
      <c r="T93" s="71">
        <f>AVERAGE(S93:S116)</f>
        <v>19.681315897547329</v>
      </c>
    </row>
    <row r="94" spans="2:20" x14ac:dyDescent="0.25">
      <c r="B94" s="48"/>
      <c r="C94" s="36"/>
      <c r="D94" s="36"/>
      <c r="E94" s="36"/>
      <c r="F94" s="36"/>
      <c r="G94" s="36"/>
      <c r="H94" s="40"/>
      <c r="I94" s="20" t="s">
        <v>10</v>
      </c>
      <c r="J94" s="21">
        <v>47216000</v>
      </c>
      <c r="K94" s="26">
        <v>1443354</v>
      </c>
      <c r="L94" s="29">
        <f t="shared" si="2"/>
        <v>32.712695568793244</v>
      </c>
      <c r="M94" s="31">
        <f t="shared" si="3"/>
        <v>15.147163320313947</v>
      </c>
      <c r="N94" s="6">
        <v>109.05508</v>
      </c>
      <c r="O94" s="61"/>
      <c r="P94" s="64"/>
      <c r="Q94" s="73"/>
      <c r="R94" s="75"/>
      <c r="S94" s="67"/>
      <c r="T94" s="70"/>
    </row>
    <row r="95" spans="2:20" x14ac:dyDescent="0.25">
      <c r="B95" s="48"/>
      <c r="C95" s="36"/>
      <c r="D95" s="36"/>
      <c r="E95" s="36"/>
      <c r="F95" s="36"/>
      <c r="G95" s="36"/>
      <c r="H95" s="40"/>
      <c r="I95" s="20" t="s">
        <v>14</v>
      </c>
      <c r="J95" s="21">
        <v>14333000</v>
      </c>
      <c r="K95" s="21">
        <v>110511.3</v>
      </c>
      <c r="L95" s="29">
        <f t="shared" si="2"/>
        <v>129.69714409295702</v>
      </c>
      <c r="M95" s="31">
        <f t="shared" si="3"/>
        <v>21.129304131054745</v>
      </c>
      <c r="N95" s="6">
        <v>92.174993999999998</v>
      </c>
      <c r="O95" s="61"/>
      <c r="P95" s="64"/>
      <c r="Q95" s="73"/>
      <c r="R95" s="75"/>
      <c r="S95" s="67"/>
      <c r="T95" s="70"/>
    </row>
    <row r="96" spans="2:20" x14ac:dyDescent="0.25">
      <c r="B96" s="48"/>
      <c r="C96" s="36"/>
      <c r="D96" s="36"/>
      <c r="E96" s="36"/>
      <c r="F96" s="36"/>
      <c r="G96" s="36"/>
      <c r="H96" s="40"/>
      <c r="I96" s="20" t="s">
        <v>15</v>
      </c>
      <c r="J96" s="21">
        <v>36544000</v>
      </c>
      <c r="K96" s="26">
        <v>656193.30000000005</v>
      </c>
      <c r="L96" s="29">
        <f t="shared" si="2"/>
        <v>55.690906932454197</v>
      </c>
      <c r="M96" s="31">
        <f t="shared" si="3"/>
        <v>17.457842904800472</v>
      </c>
      <c r="N96" s="6">
        <v>118.505728</v>
      </c>
      <c r="O96" s="61"/>
      <c r="P96" s="64"/>
      <c r="Q96" s="73"/>
      <c r="R96" s="75"/>
      <c r="S96" s="67"/>
      <c r="T96" s="70"/>
    </row>
    <row r="97" spans="2:21" x14ac:dyDescent="0.25">
      <c r="B97" s="48"/>
      <c r="C97" s="36"/>
      <c r="D97" s="36"/>
      <c r="E97" s="36"/>
      <c r="F97" s="36"/>
      <c r="G97" s="36"/>
      <c r="H97" s="40"/>
      <c r="I97" s="20" t="s">
        <v>16</v>
      </c>
      <c r="J97" s="21">
        <v>54544000</v>
      </c>
      <c r="K97" s="26">
        <v>701016.3</v>
      </c>
      <c r="L97" s="29">
        <f t="shared" si="2"/>
        <v>77.807035300035096</v>
      </c>
      <c r="M97" s="31">
        <f t="shared" si="3"/>
        <v>18.910188676046708</v>
      </c>
      <c r="N97" s="6">
        <v>109.10365</v>
      </c>
      <c r="O97" s="61"/>
      <c r="P97" s="64"/>
      <c r="Q97" s="73"/>
      <c r="R97" s="75"/>
      <c r="S97" s="67"/>
      <c r="T97" s="70"/>
    </row>
    <row r="98" spans="2:21" x14ac:dyDescent="0.25">
      <c r="B98" s="48"/>
      <c r="C98" s="36"/>
      <c r="D98" s="36"/>
      <c r="E98" s="36"/>
      <c r="F98" s="36"/>
      <c r="G98" s="36"/>
      <c r="H98" s="40"/>
      <c r="I98" s="20" t="s">
        <v>17</v>
      </c>
      <c r="J98" s="21">
        <v>46194000</v>
      </c>
      <c r="K98" s="26">
        <v>995268.8</v>
      </c>
      <c r="L98" s="29">
        <f t="shared" si="2"/>
        <v>46.413591986406082</v>
      </c>
      <c r="M98" s="31">
        <f t="shared" si="3"/>
        <v>16.666451801300752</v>
      </c>
      <c r="N98" s="6">
        <v>70.263121999999996</v>
      </c>
      <c r="O98" s="61"/>
      <c r="P98" s="64"/>
      <c r="Q98" s="73"/>
      <c r="R98" s="75"/>
      <c r="S98" s="67"/>
      <c r="T98" s="70"/>
    </row>
    <row r="99" spans="2:21" x14ac:dyDescent="0.25">
      <c r="B99" s="48"/>
      <c r="C99" s="36"/>
      <c r="D99" s="36"/>
      <c r="E99" s="36"/>
      <c r="F99" s="36"/>
      <c r="G99" s="36"/>
      <c r="H99" s="40"/>
      <c r="I99" s="20" t="s">
        <v>18</v>
      </c>
      <c r="J99" s="21">
        <v>83384000</v>
      </c>
      <c r="K99" s="26">
        <v>2850746</v>
      </c>
      <c r="L99" s="29">
        <f t="shared" si="2"/>
        <v>29.249887573287833</v>
      </c>
      <c r="M99" s="31">
        <f t="shared" si="3"/>
        <v>14.66124201139753</v>
      </c>
      <c r="N99" s="6">
        <v>94.931640000000002</v>
      </c>
      <c r="O99" s="61"/>
      <c r="P99" s="64"/>
      <c r="Q99" s="73"/>
      <c r="R99" s="75"/>
      <c r="S99" s="67"/>
      <c r="T99" s="70"/>
    </row>
    <row r="100" spans="2:21" x14ac:dyDescent="0.25">
      <c r="B100" s="48"/>
      <c r="C100" s="36"/>
      <c r="D100" s="36"/>
      <c r="E100" s="36"/>
      <c r="F100" s="36"/>
      <c r="G100" s="36"/>
      <c r="H100" s="40"/>
      <c r="I100" s="20" t="s">
        <v>19</v>
      </c>
      <c r="J100" s="21">
        <v>125950000</v>
      </c>
      <c r="K100" s="26">
        <v>2638675</v>
      </c>
      <c r="L100" s="29">
        <f t="shared" si="2"/>
        <v>47.732289880337667</v>
      </c>
      <c r="M100" s="31">
        <f t="shared" si="3"/>
        <v>16.788122694498419</v>
      </c>
      <c r="N100" s="6">
        <v>72.907331999999997</v>
      </c>
      <c r="O100" s="61"/>
      <c r="P100" s="64"/>
      <c r="Q100" s="73"/>
      <c r="R100" s="75"/>
      <c r="S100" s="67"/>
      <c r="T100" s="70"/>
    </row>
    <row r="101" spans="2:21" x14ac:dyDescent="0.25">
      <c r="B101" s="48"/>
      <c r="C101" s="36"/>
      <c r="D101" s="36"/>
      <c r="E101" s="36"/>
      <c r="F101" s="36"/>
      <c r="G101" s="36"/>
      <c r="H101" s="40"/>
      <c r="I101" s="20"/>
      <c r="J101" s="20"/>
      <c r="K101" s="20"/>
      <c r="L101" s="29"/>
      <c r="M101" s="31"/>
      <c r="N101" s="6"/>
      <c r="O101" s="61"/>
      <c r="P101" s="64"/>
      <c r="Q101" s="73"/>
      <c r="R101" s="75"/>
      <c r="S101" s="67"/>
      <c r="T101" s="70"/>
    </row>
    <row r="102" spans="2:21" x14ac:dyDescent="0.25">
      <c r="B102" s="48"/>
      <c r="C102" s="36"/>
      <c r="D102" s="36"/>
      <c r="E102" s="36"/>
      <c r="F102" s="39"/>
      <c r="G102" s="39"/>
      <c r="H102" s="41"/>
      <c r="I102" s="20"/>
      <c r="J102" s="20"/>
      <c r="K102" s="20"/>
      <c r="L102" s="29"/>
      <c r="M102" s="31"/>
      <c r="N102" s="6"/>
      <c r="O102" s="61"/>
      <c r="P102" s="64"/>
      <c r="Q102" s="73"/>
      <c r="R102" s="75"/>
      <c r="S102" s="67"/>
      <c r="T102" s="70"/>
    </row>
    <row r="103" spans="2:21" x14ac:dyDescent="0.25">
      <c r="B103" s="48"/>
      <c r="C103" s="36"/>
      <c r="D103" s="36"/>
      <c r="E103" s="36"/>
      <c r="F103" s="45" t="s">
        <v>10</v>
      </c>
      <c r="G103" s="38">
        <v>55.812477000000001</v>
      </c>
      <c r="H103" s="35">
        <v>27047460</v>
      </c>
      <c r="I103" s="20" t="s">
        <v>11</v>
      </c>
      <c r="J103" s="21">
        <v>4682500</v>
      </c>
      <c r="K103" s="26">
        <v>117226.2</v>
      </c>
      <c r="L103" s="29">
        <f t="shared" si="2"/>
        <v>39.94414217981987</v>
      </c>
      <c r="M103" s="31">
        <f t="shared" si="3"/>
        <v>16.014530989062891</v>
      </c>
      <c r="N103" s="6">
        <v>8.3059370000000001</v>
      </c>
      <c r="O103" s="61">
        <f>AVERAGE(N104:N112)</f>
        <v>97.632773428571426</v>
      </c>
      <c r="P103" s="64"/>
      <c r="Q103" s="73">
        <f>AVERAGE(K104:K112)</f>
        <v>433290.51428571431</v>
      </c>
      <c r="R103" s="75"/>
      <c r="S103" s="67">
        <f>AVERAGE(M104:M112)</f>
        <v>20.740394886881766</v>
      </c>
      <c r="T103" s="70"/>
      <c r="U103" s="50">
        <f>(M103+M93+M113)/3</f>
        <v>18.330234417468926</v>
      </c>
    </row>
    <row r="104" spans="2:21" x14ac:dyDescent="0.25">
      <c r="B104" s="48"/>
      <c r="C104" s="36"/>
      <c r="D104" s="36"/>
      <c r="E104" s="36"/>
      <c r="F104" s="45"/>
      <c r="G104" s="36"/>
      <c r="H104" s="36"/>
      <c r="I104" s="20" t="s">
        <v>10</v>
      </c>
      <c r="J104" s="21">
        <v>47216000</v>
      </c>
      <c r="K104" s="26">
        <v>439398.40000000002</v>
      </c>
      <c r="L104" s="29">
        <f t="shared" si="2"/>
        <v>107.45601258447914</v>
      </c>
      <c r="M104" s="31">
        <f t="shared" si="3"/>
        <v>20.312307209834003</v>
      </c>
      <c r="N104" s="6">
        <v>111.363974</v>
      </c>
      <c r="O104" s="61"/>
      <c r="P104" s="64"/>
      <c r="Q104" s="73"/>
      <c r="R104" s="75"/>
      <c r="S104" s="67"/>
      <c r="T104" s="70"/>
    </row>
    <row r="105" spans="2:21" x14ac:dyDescent="0.25">
      <c r="B105" s="48"/>
      <c r="C105" s="36"/>
      <c r="D105" s="36"/>
      <c r="E105" s="36"/>
      <c r="F105" s="45"/>
      <c r="G105" s="36"/>
      <c r="H105" s="36"/>
      <c r="I105" s="20" t="s">
        <v>14</v>
      </c>
      <c r="J105" s="21">
        <v>14333000</v>
      </c>
      <c r="K105" s="26">
        <v>198683.4</v>
      </c>
      <c r="L105" s="29">
        <f t="shared" si="2"/>
        <v>72.139896941566334</v>
      </c>
      <c r="M105" s="31">
        <f t="shared" si="3"/>
        <v>18.581755175534418</v>
      </c>
      <c r="N105" s="6">
        <v>90.218546000000003</v>
      </c>
      <c r="O105" s="61"/>
      <c r="P105" s="64"/>
      <c r="Q105" s="73"/>
      <c r="R105" s="75"/>
      <c r="S105" s="67"/>
      <c r="T105" s="70"/>
    </row>
    <row r="106" spans="2:21" x14ac:dyDescent="0.25">
      <c r="B106" s="48"/>
      <c r="C106" s="36"/>
      <c r="D106" s="36"/>
      <c r="E106" s="36"/>
      <c r="F106" s="45"/>
      <c r="G106" s="36"/>
      <c r="H106" s="36"/>
      <c r="I106" s="20" t="s">
        <v>15</v>
      </c>
      <c r="J106" s="21">
        <v>36544000</v>
      </c>
      <c r="K106" s="26">
        <v>399060.8</v>
      </c>
      <c r="L106" s="29">
        <f t="shared" si="2"/>
        <v>91.575018142598822</v>
      </c>
      <c r="M106" s="31">
        <f t="shared" si="3"/>
        <v>19.617770133778578</v>
      </c>
      <c r="N106" s="6">
        <v>123.81653900000001</v>
      </c>
      <c r="O106" s="61"/>
      <c r="P106" s="64"/>
      <c r="Q106" s="73"/>
      <c r="R106" s="75"/>
      <c r="S106" s="67"/>
      <c r="T106" s="70"/>
    </row>
    <row r="107" spans="2:21" x14ac:dyDescent="0.25">
      <c r="B107" s="48"/>
      <c r="C107" s="36"/>
      <c r="D107" s="36"/>
      <c r="E107" s="36"/>
      <c r="F107" s="45"/>
      <c r="G107" s="36"/>
      <c r="H107" s="36"/>
      <c r="I107" s="20" t="s">
        <v>16</v>
      </c>
      <c r="J107" s="21">
        <v>54544000</v>
      </c>
      <c r="K107" s="21">
        <v>455785.9</v>
      </c>
      <c r="L107" s="29">
        <f t="shared" si="2"/>
        <v>119.6702223565933</v>
      </c>
      <c r="M107" s="31">
        <f t="shared" si="3"/>
        <v>20.779860979832229</v>
      </c>
      <c r="N107" s="6">
        <v>108.558559</v>
      </c>
      <c r="O107" s="61"/>
      <c r="P107" s="64"/>
      <c r="Q107" s="73"/>
      <c r="R107" s="75"/>
      <c r="S107" s="67"/>
      <c r="T107" s="70"/>
    </row>
    <row r="108" spans="2:21" x14ac:dyDescent="0.25">
      <c r="B108" s="48"/>
      <c r="C108" s="36"/>
      <c r="D108" s="36"/>
      <c r="E108" s="36"/>
      <c r="F108" s="45"/>
      <c r="G108" s="36"/>
      <c r="H108" s="36"/>
      <c r="I108" s="20" t="s">
        <v>17</v>
      </c>
      <c r="J108" s="21">
        <v>46194000</v>
      </c>
      <c r="K108" s="26">
        <v>362195.20000000001</v>
      </c>
      <c r="L108" s="29">
        <f t="shared" si="2"/>
        <v>127.53896241584648</v>
      </c>
      <c r="M108" s="31">
        <f t="shared" si="3"/>
        <v>21.056428794937535</v>
      </c>
      <c r="N108" s="6">
        <v>67.955517</v>
      </c>
      <c r="O108" s="61"/>
      <c r="P108" s="64"/>
      <c r="Q108" s="73"/>
      <c r="R108" s="75"/>
      <c r="S108" s="67"/>
      <c r="T108" s="70"/>
    </row>
    <row r="109" spans="2:21" x14ac:dyDescent="0.25">
      <c r="B109" s="48"/>
      <c r="C109" s="36"/>
      <c r="D109" s="36"/>
      <c r="E109" s="36"/>
      <c r="F109" s="45"/>
      <c r="G109" s="36"/>
      <c r="H109" s="36"/>
      <c r="I109" s="20" t="s">
        <v>18</v>
      </c>
      <c r="J109" s="21">
        <v>83384000</v>
      </c>
      <c r="K109" s="26">
        <v>545713.4</v>
      </c>
      <c r="L109" s="29">
        <f t="shared" si="2"/>
        <v>152.79815375616579</v>
      </c>
      <c r="M109" s="31">
        <f t="shared" si="3"/>
        <v>21.841181067373576</v>
      </c>
      <c r="N109" s="6">
        <v>98.894293000000005</v>
      </c>
      <c r="O109" s="61"/>
      <c r="P109" s="64"/>
      <c r="Q109" s="73"/>
      <c r="R109" s="75"/>
      <c r="S109" s="67"/>
      <c r="T109" s="70"/>
    </row>
    <row r="110" spans="2:21" x14ac:dyDescent="0.25">
      <c r="B110" s="48"/>
      <c r="C110" s="36"/>
      <c r="D110" s="36"/>
      <c r="E110" s="36"/>
      <c r="F110" s="45"/>
      <c r="G110" s="36"/>
      <c r="H110" s="36"/>
      <c r="I110" s="20" t="s">
        <v>19</v>
      </c>
      <c r="J110" s="21">
        <v>125950000</v>
      </c>
      <c r="K110" s="26">
        <v>632196.5</v>
      </c>
      <c r="L110" s="29">
        <f t="shared" si="2"/>
        <v>199.22603177967611</v>
      </c>
      <c r="M110" s="31">
        <f t="shared" si="3"/>
        <v>22.993460846882023</v>
      </c>
      <c r="N110" s="6">
        <v>82.621986000000007</v>
      </c>
      <c r="O110" s="61"/>
      <c r="P110" s="64"/>
      <c r="Q110" s="73"/>
      <c r="R110" s="75"/>
      <c r="S110" s="67"/>
      <c r="T110" s="70"/>
    </row>
    <row r="111" spans="2:21" x14ac:dyDescent="0.25">
      <c r="B111" s="48"/>
      <c r="C111" s="36"/>
      <c r="D111" s="36"/>
      <c r="E111" s="36"/>
      <c r="F111" s="45"/>
      <c r="G111" s="36"/>
      <c r="H111" s="36"/>
      <c r="I111" s="20"/>
      <c r="J111" s="20"/>
      <c r="K111" s="21"/>
      <c r="L111" s="29"/>
      <c r="M111" s="31"/>
      <c r="N111" s="6"/>
      <c r="O111" s="61"/>
      <c r="P111" s="64"/>
      <c r="Q111" s="73"/>
      <c r="R111" s="75"/>
      <c r="S111" s="67"/>
      <c r="T111" s="70"/>
    </row>
    <row r="112" spans="2:21" x14ac:dyDescent="0.25">
      <c r="B112" s="48"/>
      <c r="C112" s="36"/>
      <c r="D112" s="36"/>
      <c r="E112" s="36"/>
      <c r="F112" s="45"/>
      <c r="G112" s="39"/>
      <c r="H112" s="39"/>
      <c r="I112" s="20"/>
      <c r="J112" s="20"/>
      <c r="K112" s="20"/>
      <c r="L112" s="29"/>
      <c r="M112" s="31"/>
      <c r="N112" s="6"/>
      <c r="O112" s="61"/>
      <c r="P112" s="64"/>
      <c r="Q112" s="73"/>
      <c r="R112" s="75"/>
      <c r="S112" s="67"/>
      <c r="T112" s="70"/>
    </row>
    <row r="113" spans="2:20" x14ac:dyDescent="0.25">
      <c r="B113" s="48"/>
      <c r="C113" s="36"/>
      <c r="D113" s="36"/>
      <c r="E113" s="36"/>
      <c r="F113" s="44" t="s">
        <v>12</v>
      </c>
      <c r="G113" s="38">
        <v>266.737977</v>
      </c>
      <c r="H113" s="35">
        <v>14246790</v>
      </c>
      <c r="I113" s="20" t="s">
        <v>11</v>
      </c>
      <c r="J113" s="21">
        <v>4682500</v>
      </c>
      <c r="K113" s="26">
        <v>65875.59</v>
      </c>
      <c r="L113" s="29">
        <f t="shared" si="2"/>
        <v>71.080957301482997</v>
      </c>
      <c r="M113" s="31">
        <f t="shared" si="3"/>
        <v>18.517532681477821</v>
      </c>
      <c r="N113" s="6">
        <v>11.611152000000001</v>
      </c>
      <c r="O113" s="61">
        <f>AVERAGE(N114:N122)</f>
        <v>93.326467857142845</v>
      </c>
      <c r="P113" s="64"/>
      <c r="Q113" s="73">
        <f>AVERAGE(K114:K122)</f>
        <v>413799.71428571426</v>
      </c>
      <c r="R113" s="75"/>
      <c r="S113" s="67">
        <f>AVERAGE(M114:M122)</f>
        <v>21.052079157272708</v>
      </c>
      <c r="T113" s="70"/>
    </row>
    <row r="114" spans="2:20" x14ac:dyDescent="0.25">
      <c r="B114" s="48"/>
      <c r="C114" s="36"/>
      <c r="D114" s="36"/>
      <c r="E114" s="36"/>
      <c r="F114" s="44"/>
      <c r="G114" s="36"/>
      <c r="H114" s="36"/>
      <c r="I114" s="20" t="s">
        <v>10</v>
      </c>
      <c r="J114" s="21">
        <v>47216000</v>
      </c>
      <c r="K114" s="26">
        <v>464312.1</v>
      </c>
      <c r="L114" s="29">
        <f t="shared" si="2"/>
        <v>101.69022086652491</v>
      </c>
      <c r="M114" s="31">
        <f t="shared" si="3"/>
        <v>20.072791906030893</v>
      </c>
      <c r="N114" s="6">
        <v>104.094043</v>
      </c>
      <c r="O114" s="61"/>
      <c r="P114" s="64"/>
      <c r="Q114" s="73"/>
      <c r="R114" s="75"/>
      <c r="S114" s="67"/>
      <c r="T114" s="70"/>
    </row>
    <row r="115" spans="2:20" x14ac:dyDescent="0.25">
      <c r="B115" s="48"/>
      <c r="C115" s="36"/>
      <c r="D115" s="36"/>
      <c r="E115" s="36"/>
      <c r="F115" s="44"/>
      <c r="G115" s="36"/>
      <c r="H115" s="36"/>
      <c r="I115" s="20" t="s">
        <v>14</v>
      </c>
      <c r="J115" s="21">
        <v>14333000</v>
      </c>
      <c r="K115" s="26">
        <v>149541.9</v>
      </c>
      <c r="L115" s="29">
        <f t="shared" si="2"/>
        <v>95.84604716136414</v>
      </c>
      <c r="M115" s="31">
        <f t="shared" si="3"/>
        <v>19.815742066099446</v>
      </c>
      <c r="N115" s="6">
        <v>91.560816000000003</v>
      </c>
      <c r="O115" s="61"/>
      <c r="P115" s="64"/>
      <c r="Q115" s="73"/>
      <c r="R115" s="75"/>
      <c r="S115" s="67"/>
      <c r="T115" s="70"/>
    </row>
    <row r="116" spans="2:20" x14ac:dyDescent="0.25">
      <c r="B116" s="48"/>
      <c r="C116" s="36"/>
      <c r="D116" s="36"/>
      <c r="E116" s="36"/>
      <c r="F116" s="44"/>
      <c r="G116" s="36"/>
      <c r="H116" s="36"/>
      <c r="I116" s="20" t="s">
        <v>15</v>
      </c>
      <c r="J116" s="21">
        <v>36544000</v>
      </c>
      <c r="K116" s="26">
        <v>358518.1</v>
      </c>
      <c r="L116" s="29">
        <f t="shared" si="2"/>
        <v>101.93069750174399</v>
      </c>
      <c r="M116" s="31">
        <f t="shared" si="3"/>
        <v>20.083049960566211</v>
      </c>
      <c r="N116" s="6">
        <v>119.385496</v>
      </c>
      <c r="O116" s="61"/>
      <c r="P116" s="64"/>
      <c r="Q116" s="73"/>
      <c r="R116" s="75"/>
      <c r="S116" s="67"/>
      <c r="T116" s="70"/>
    </row>
    <row r="117" spans="2:20" x14ac:dyDescent="0.25">
      <c r="B117" s="48"/>
      <c r="C117" s="36"/>
      <c r="D117" s="36"/>
      <c r="E117" s="36"/>
      <c r="F117" s="44"/>
      <c r="G117" s="36"/>
      <c r="H117" s="36"/>
      <c r="I117" s="20" t="s">
        <v>16</v>
      </c>
      <c r="J117" s="21">
        <v>54544000</v>
      </c>
      <c r="K117" s="21">
        <v>430959.9</v>
      </c>
      <c r="L117" s="29">
        <f t="shared" si="2"/>
        <v>126.56397961852134</v>
      </c>
      <c r="M117" s="31">
        <f t="shared" si="3"/>
        <v>21.023101221206627</v>
      </c>
      <c r="N117" s="6">
        <v>110.454609</v>
      </c>
      <c r="O117" s="61"/>
      <c r="P117" s="64"/>
      <c r="Q117" s="73"/>
      <c r="R117" s="75"/>
      <c r="S117" s="67"/>
      <c r="T117" s="70"/>
    </row>
    <row r="118" spans="2:20" x14ac:dyDescent="0.25">
      <c r="B118" s="48"/>
      <c r="C118" s="36"/>
      <c r="D118" s="36"/>
      <c r="E118" s="36"/>
      <c r="F118" s="44"/>
      <c r="G118" s="36"/>
      <c r="H118" s="36"/>
      <c r="I118" s="20" t="s">
        <v>17</v>
      </c>
      <c r="J118" s="21">
        <v>46194000</v>
      </c>
      <c r="K118" s="26">
        <v>344152.5</v>
      </c>
      <c r="L118" s="29">
        <f t="shared" si="2"/>
        <v>134.22537973718048</v>
      </c>
      <c r="M118" s="31">
        <f t="shared" si="3"/>
        <v>21.278346413000456</v>
      </c>
      <c r="N118" s="6">
        <v>66.617474999999999</v>
      </c>
      <c r="O118" s="61"/>
      <c r="P118" s="64"/>
      <c r="Q118" s="73"/>
      <c r="R118" s="75"/>
      <c r="S118" s="67"/>
      <c r="T118" s="70"/>
    </row>
    <row r="119" spans="2:20" x14ac:dyDescent="0.25">
      <c r="B119" s="48"/>
      <c r="C119" s="36"/>
      <c r="D119" s="36"/>
      <c r="E119" s="36"/>
      <c r="F119" s="44"/>
      <c r="G119" s="36"/>
      <c r="H119" s="36"/>
      <c r="I119" s="20" t="s">
        <v>18</v>
      </c>
      <c r="J119" s="21">
        <v>83384000</v>
      </c>
      <c r="K119" s="26">
        <v>504329.6</v>
      </c>
      <c r="L119" s="29">
        <f t="shared" si="2"/>
        <v>165.33631974010649</v>
      </c>
      <c r="M119" s="31">
        <f t="shared" si="3"/>
        <v>22.183682663366771</v>
      </c>
      <c r="N119" s="6">
        <v>88.424206999999996</v>
      </c>
      <c r="O119" s="61"/>
      <c r="P119" s="64"/>
      <c r="Q119" s="73"/>
      <c r="R119" s="75"/>
      <c r="S119" s="67"/>
      <c r="T119" s="70"/>
    </row>
    <row r="120" spans="2:20" x14ac:dyDescent="0.25">
      <c r="B120" s="48"/>
      <c r="C120" s="36"/>
      <c r="D120" s="36"/>
      <c r="E120" s="36"/>
      <c r="F120" s="44"/>
      <c r="G120" s="36"/>
      <c r="H120" s="36"/>
      <c r="I120" s="20" t="s">
        <v>19</v>
      </c>
      <c r="J120" s="21">
        <v>125950000</v>
      </c>
      <c r="K120" s="26">
        <v>644783.9</v>
      </c>
      <c r="L120" s="29">
        <f t="shared" si="2"/>
        <v>195.3367632163272</v>
      </c>
      <c r="M120" s="31">
        <f t="shared" si="3"/>
        <v>22.907839870638554</v>
      </c>
      <c r="N120" s="6">
        <v>72.748628999999994</v>
      </c>
      <c r="O120" s="61"/>
      <c r="P120" s="64"/>
      <c r="Q120" s="73"/>
      <c r="R120" s="75"/>
      <c r="S120" s="67"/>
      <c r="T120" s="70"/>
    </row>
    <row r="121" spans="2:20" x14ac:dyDescent="0.25">
      <c r="B121" s="48"/>
      <c r="C121" s="36"/>
      <c r="D121" s="36"/>
      <c r="E121" s="36"/>
      <c r="F121" s="44"/>
      <c r="G121" s="36"/>
      <c r="H121" s="36"/>
      <c r="I121" s="20"/>
      <c r="J121" s="20"/>
      <c r="K121" s="20"/>
      <c r="L121" s="29"/>
      <c r="M121" s="31"/>
      <c r="N121" s="6"/>
      <c r="O121" s="61"/>
      <c r="P121" s="64"/>
      <c r="Q121" s="73"/>
      <c r="R121" s="75"/>
      <c r="S121" s="67"/>
      <c r="T121" s="70"/>
    </row>
    <row r="122" spans="2:20" ht="15.75" thickBot="1" x14ac:dyDescent="0.3">
      <c r="B122" s="49"/>
      <c r="C122" s="37"/>
      <c r="D122" s="37"/>
      <c r="E122" s="37"/>
      <c r="F122" s="46"/>
      <c r="G122" s="37"/>
      <c r="H122" s="37"/>
      <c r="I122" s="19"/>
      <c r="J122" s="19"/>
      <c r="K122" s="8"/>
      <c r="L122" s="32"/>
      <c r="M122" s="33"/>
      <c r="N122" s="9"/>
      <c r="O122" s="63"/>
      <c r="P122" s="66"/>
      <c r="Q122" s="78"/>
      <c r="R122" s="77"/>
      <c r="S122" s="69"/>
      <c r="T122" s="72"/>
    </row>
  </sheetData>
  <mergeCells count="95">
    <mergeCell ref="R63:R92"/>
    <mergeCell ref="P63:P92"/>
    <mergeCell ref="T63:T92"/>
    <mergeCell ref="S63:S72"/>
    <mergeCell ref="S73:S82"/>
    <mergeCell ref="S83:S92"/>
    <mergeCell ref="Q73:Q82"/>
    <mergeCell ref="Q63:Q72"/>
    <mergeCell ref="Q83:Q92"/>
    <mergeCell ref="T33:T62"/>
    <mergeCell ref="O43:O52"/>
    <mergeCell ref="O53:O62"/>
    <mergeCell ref="Q33:Q42"/>
    <mergeCell ref="Q43:Q52"/>
    <mergeCell ref="Q53:Q62"/>
    <mergeCell ref="S33:S42"/>
    <mergeCell ref="S43:S52"/>
    <mergeCell ref="S53:S62"/>
    <mergeCell ref="Q3:Q12"/>
    <mergeCell ref="Q13:Q22"/>
    <mergeCell ref="Q23:Q32"/>
    <mergeCell ref="R3:R32"/>
    <mergeCell ref="O33:O42"/>
    <mergeCell ref="P33:P62"/>
    <mergeCell ref="R33:R62"/>
    <mergeCell ref="Q93:Q102"/>
    <mergeCell ref="P93:P122"/>
    <mergeCell ref="R93:R122"/>
    <mergeCell ref="T93:T122"/>
    <mergeCell ref="S93:S102"/>
    <mergeCell ref="S103:S112"/>
    <mergeCell ref="S113:S122"/>
    <mergeCell ref="Q103:Q112"/>
    <mergeCell ref="Q113:Q122"/>
    <mergeCell ref="S3:S12"/>
    <mergeCell ref="S13:S22"/>
    <mergeCell ref="S23:S32"/>
    <mergeCell ref="T3:T32"/>
    <mergeCell ref="P3:P32"/>
    <mergeCell ref="G113:G122"/>
    <mergeCell ref="H113:H122"/>
    <mergeCell ref="G83:G92"/>
    <mergeCell ref="H83:H92"/>
    <mergeCell ref="O3:O12"/>
    <mergeCell ref="O13:O22"/>
    <mergeCell ref="O23:O32"/>
    <mergeCell ref="O93:O102"/>
    <mergeCell ref="O103:O112"/>
    <mergeCell ref="O113:O122"/>
    <mergeCell ref="O63:O72"/>
    <mergeCell ref="O83:O92"/>
    <mergeCell ref="O73:O82"/>
    <mergeCell ref="G93:G102"/>
    <mergeCell ref="H93:H102"/>
    <mergeCell ref="F103:F112"/>
    <mergeCell ref="G103:G112"/>
    <mergeCell ref="H103:H112"/>
    <mergeCell ref="H63:H72"/>
    <mergeCell ref="F73:F82"/>
    <mergeCell ref="G73:G82"/>
    <mergeCell ref="H73:H82"/>
    <mergeCell ref="F83:F92"/>
    <mergeCell ref="F63:F72"/>
    <mergeCell ref="G63:G72"/>
    <mergeCell ref="H33:H42"/>
    <mergeCell ref="F43:F52"/>
    <mergeCell ref="G43:G52"/>
    <mergeCell ref="H43:H52"/>
    <mergeCell ref="F53:F62"/>
    <mergeCell ref="G53:G62"/>
    <mergeCell ref="H53:H62"/>
    <mergeCell ref="G33:G42"/>
    <mergeCell ref="H3:H12"/>
    <mergeCell ref="F13:F22"/>
    <mergeCell ref="G13:G22"/>
    <mergeCell ref="H13:H22"/>
    <mergeCell ref="F23:F32"/>
    <mergeCell ref="G23:G32"/>
    <mergeCell ref="H23:H32"/>
    <mergeCell ref="G3:G12"/>
    <mergeCell ref="B3:B122"/>
    <mergeCell ref="C3:C62"/>
    <mergeCell ref="D3:D32"/>
    <mergeCell ref="E3:E32"/>
    <mergeCell ref="F3:F12"/>
    <mergeCell ref="D33:D62"/>
    <mergeCell ref="E33:E62"/>
    <mergeCell ref="F33:F42"/>
    <mergeCell ref="C63:C122"/>
    <mergeCell ref="D63:D92"/>
    <mergeCell ref="E63:E92"/>
    <mergeCell ref="D93:D122"/>
    <mergeCell ref="E93:E122"/>
    <mergeCell ref="F93:F102"/>
    <mergeCell ref="F113:F122"/>
  </mergeCells>
  <conditionalFormatting sqref="N97:N116 N17:N26 N2:N15 N118:N1048576 N28:N35 N37:N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7:K116 K17:K26 K1:M4 N1 K123:M1048576 K28:K35 K118:K122 K5:K15 L5:M122 K37:K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FIxedT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2022-01-10T17:00:10Z</dcterms:created>
  <dcterms:modified xsi:type="dcterms:W3CDTF">2022-01-12T19:16:20Z</dcterms:modified>
</cp:coreProperties>
</file>