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lio/Downloads/"/>
    </mc:Choice>
  </mc:AlternateContent>
  <bookViews>
    <workbookView xWindow="0" yWindow="460" windowWidth="25600" windowHeight="15460" tabRatio="760"/>
  </bookViews>
  <sheets>
    <sheet name="Produtividade-geral" sheetId="4" r:id="rId1"/>
    <sheet name="Ligações" sheetId="7" r:id="rId2"/>
    <sheet name="Reuniões" sheetId="9" r:id="rId3"/>
    <sheet name="Propostas" sheetId="10" r:id="rId4"/>
    <sheet name="Vendas" sheetId="11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4" l="1"/>
  <c r="O8" i="4"/>
  <c r="N8" i="4"/>
  <c r="L6" i="4"/>
  <c r="H7" i="4"/>
  <c r="G7" i="4"/>
  <c r="F7" i="4"/>
  <c r="E6" i="4"/>
  <c r="E10" i="7"/>
  <c r="P10" i="11"/>
  <c r="P9" i="4"/>
  <c r="O10" i="11"/>
  <c r="O9" i="4"/>
  <c r="N10" i="11"/>
  <c r="N9" i="4"/>
  <c r="M10" i="11"/>
  <c r="M9" i="4"/>
  <c r="L10" i="11"/>
  <c r="L9" i="4"/>
  <c r="K10" i="11"/>
  <c r="K9" i="4"/>
  <c r="J10" i="11"/>
  <c r="J9" i="4"/>
  <c r="I10" i="11"/>
  <c r="I9" i="4"/>
  <c r="H10" i="11"/>
  <c r="H9" i="4"/>
  <c r="G10" i="11"/>
  <c r="G9" i="4"/>
  <c r="F10" i="11"/>
  <c r="F9" i="4"/>
  <c r="P10" i="10"/>
  <c r="O10" i="10"/>
  <c r="N10" i="10"/>
  <c r="M10" i="10"/>
  <c r="M8" i="4"/>
  <c r="L10" i="10"/>
  <c r="L8" i="4"/>
  <c r="K10" i="10"/>
  <c r="K8" i="4"/>
  <c r="J10" i="10"/>
  <c r="J8" i="4"/>
  <c r="I10" i="10"/>
  <c r="I8" i="4"/>
  <c r="H10" i="10"/>
  <c r="H8" i="4"/>
  <c r="G10" i="10"/>
  <c r="G8" i="4"/>
  <c r="F10" i="10"/>
  <c r="F8" i="4"/>
  <c r="E10" i="10"/>
  <c r="E8" i="4"/>
  <c r="P10" i="9"/>
  <c r="P7" i="4"/>
  <c r="O10" i="9"/>
  <c r="O7" i="4"/>
  <c r="N10" i="9"/>
  <c r="N7" i="4"/>
  <c r="M10" i="9"/>
  <c r="M7" i="4"/>
  <c r="L10" i="9"/>
  <c r="L7" i="4"/>
  <c r="K10" i="9"/>
  <c r="K7" i="4"/>
  <c r="J10" i="9"/>
  <c r="J7" i="4"/>
  <c r="I10" i="9"/>
  <c r="I7" i="4"/>
  <c r="H10" i="9"/>
  <c r="G10" i="9"/>
  <c r="F10" i="9"/>
  <c r="E10" i="9"/>
  <c r="E7" i="4"/>
  <c r="P10" i="7"/>
  <c r="P6" i="4"/>
  <c r="O10" i="7"/>
  <c r="N10" i="7"/>
  <c r="N6" i="4"/>
  <c r="M10" i="7"/>
  <c r="M6" i="4"/>
  <c r="L10" i="7"/>
  <c r="K10" i="7"/>
  <c r="K6" i="4"/>
  <c r="J10" i="7"/>
  <c r="J6" i="4"/>
  <c r="I10" i="7"/>
  <c r="I6" i="4"/>
  <c r="H10" i="7"/>
  <c r="H6" i="4"/>
  <c r="G10" i="7"/>
  <c r="G6" i="4"/>
  <c r="F10" i="7"/>
  <c r="F6" i="4"/>
  <c r="R6" i="4"/>
  <c r="V8" i="11"/>
  <c r="R8" i="11"/>
  <c r="V7" i="11"/>
  <c r="R7" i="11"/>
  <c r="V6" i="11"/>
  <c r="R6" i="11"/>
  <c r="V9" i="10"/>
  <c r="R9" i="10"/>
  <c r="V8" i="10"/>
  <c r="R8" i="10"/>
  <c r="V7" i="10"/>
  <c r="R7" i="10"/>
  <c r="V6" i="10"/>
  <c r="R6" i="10"/>
  <c r="V8" i="9"/>
  <c r="V9" i="9"/>
  <c r="R9" i="9"/>
  <c r="R8" i="9"/>
  <c r="V7" i="9"/>
  <c r="R7" i="9"/>
  <c r="V6" i="9"/>
  <c r="R6" i="9"/>
  <c r="V6" i="4"/>
  <c r="V10" i="9"/>
  <c r="V10" i="10"/>
  <c r="R10" i="9"/>
  <c r="R10" i="10"/>
  <c r="V9" i="7"/>
  <c r="R9" i="7"/>
  <c r="V8" i="7"/>
  <c r="R8" i="7"/>
  <c r="V7" i="7"/>
  <c r="R7" i="7"/>
  <c r="V6" i="7"/>
  <c r="R6" i="7"/>
  <c r="V10" i="7"/>
  <c r="R10" i="7"/>
  <c r="V8" i="4"/>
  <c r="V7" i="4"/>
  <c r="R7" i="4"/>
  <c r="R8" i="4"/>
  <c r="E10" i="11"/>
  <c r="E9" i="4"/>
  <c r="V9" i="4"/>
  <c r="R9" i="11"/>
  <c r="R10" i="11"/>
  <c r="V9" i="11"/>
  <c r="V10" i="11"/>
  <c r="R9" i="4"/>
</calcChain>
</file>

<file path=xl/sharedStrings.xml><?xml version="1.0" encoding="utf-8"?>
<sst xmlns="http://schemas.openxmlformats.org/spreadsheetml/2006/main" count="140" uniqueCount="37">
  <si>
    <t>JAN</t>
  </si>
  <si>
    <t>MAR</t>
  </si>
  <si>
    <t>JUN</t>
  </si>
  <si>
    <t>JUL</t>
  </si>
  <si>
    <t>NOV</t>
  </si>
  <si>
    <t>CONTROLE DE PRODUTIVIDADE</t>
  </si>
  <si>
    <t>SOMA</t>
  </si>
  <si>
    <t>SELECIONE</t>
  </si>
  <si>
    <t>KPIs</t>
  </si>
  <si>
    <t>MÉDIA</t>
  </si>
  <si>
    <t>GRÁFICO</t>
  </si>
  <si>
    <t>CONTROLE DE LIGAÇÕES POR VENDEDOR</t>
  </si>
  <si>
    <t>Vendedor 1</t>
  </si>
  <si>
    <t>Vendedor 2</t>
  </si>
  <si>
    <t>Vendedor 3</t>
  </si>
  <si>
    <t>Vendedor 4</t>
  </si>
  <si>
    <t>FEV</t>
  </si>
  <si>
    <t>ABR</t>
  </si>
  <si>
    <t>MAI</t>
  </si>
  <si>
    <t>AGO</t>
  </si>
  <si>
    <t>SET</t>
  </si>
  <si>
    <t>OUT</t>
  </si>
  <si>
    <t>DEZ</t>
  </si>
  <si>
    <t>VEND 1</t>
  </si>
  <si>
    <t>VEND 2</t>
  </si>
  <si>
    <t>CONTROLE DE REUNIÕES POR VENDEDOR</t>
  </si>
  <si>
    <t>VEND</t>
  </si>
  <si>
    <t>CONTROLE DE PROPOTAS POR VENDEDOR</t>
  </si>
  <si>
    <t>CONTROLE DE VENDAS POR VENDEDOR</t>
  </si>
  <si>
    <t>VEND 3</t>
  </si>
  <si>
    <t>VEND 4</t>
  </si>
  <si>
    <t>Média Mês</t>
  </si>
  <si>
    <t>Ligações</t>
  </si>
  <si>
    <t>Reuniões</t>
  </si>
  <si>
    <t>Propostas</t>
  </si>
  <si>
    <t>Vendas</t>
  </si>
  <si>
    <r>
      <t>INSTRUÇÕES: A aba</t>
    </r>
    <r>
      <rPr>
        <b/>
        <sz val="10"/>
        <color theme="1"/>
        <rFont val="Century Gothic"/>
        <family val="2"/>
      </rPr>
      <t xml:space="preserve"> Produtividade-geral</t>
    </r>
    <r>
      <rPr>
        <sz val="10"/>
        <color theme="1"/>
        <rFont val="Century Gothic"/>
        <family val="2"/>
      </rPr>
      <t xml:space="preserve"> será preenchida automaticamente com os dados que forem inseridos nas abas seguintes (</t>
    </r>
    <r>
      <rPr>
        <b/>
        <sz val="10"/>
        <color theme="1"/>
        <rFont val="Century Gothic"/>
        <family val="2"/>
      </rPr>
      <t xml:space="preserve">Ligações, Reuniões, Propostas </t>
    </r>
    <r>
      <rPr>
        <sz val="10"/>
        <color theme="1"/>
        <rFont val="Century Gothic"/>
        <family val="2"/>
      </rPr>
      <t>e</t>
    </r>
    <r>
      <rPr>
        <b/>
        <sz val="10"/>
        <color theme="1"/>
        <rFont val="Century Gothic"/>
        <family val="2"/>
      </rPr>
      <t xml:space="preserve"> Vendas</t>
    </r>
    <r>
      <rPr>
        <sz val="10"/>
        <color theme="1"/>
        <rFont val="Century Gothic"/>
        <family val="2"/>
      </rPr>
      <t xml:space="preserve">). Use o menu flutuante ao lado direiro da palavra SELECIONE para consultar o total do KPI desejado até determinado mês, por exemplo </t>
    </r>
    <r>
      <rPr>
        <b/>
        <sz val="10"/>
        <color theme="1"/>
        <rFont val="Century Gothic"/>
        <family val="2"/>
      </rPr>
      <t>OUT</t>
    </r>
    <r>
      <rPr>
        <sz val="10"/>
        <color theme="1"/>
        <rFont val="Century Gothic"/>
        <family val="2"/>
      </rPr>
      <t xml:space="preserve">. Um gráfico apontando o maior resultado (ponto verde) entre Janeiro e Dezembro é apresentado ao lado. Já a MÉDIA anual dos KPIs está apresentada acima, à direita (vide números grifados). Pelas abas seguintes Ligações, Reuniões, Propostas e Vendas, você pode comparar a </t>
    </r>
    <r>
      <rPr>
        <b/>
        <sz val="10"/>
        <color theme="1"/>
        <rFont val="Century Gothic"/>
        <family val="2"/>
      </rPr>
      <t>performance por vendedor</t>
    </r>
    <r>
      <rPr>
        <sz val="10"/>
        <color theme="1"/>
        <rFont val="Century Gothic"/>
        <family val="2"/>
      </rPr>
      <t xml:space="preserve"> e analisar os profissionais que, com menos ações e esforços, fecham o maior número de vendas. Com base nos resultados deles, estabeleça metas para o restante do time (considere sempre fatores como experiência do profissional, condições de trabalho, perfis dos clientes atendidos por cada vendedor etc. para estabelecer metas reais e adequadas). Atualize cada campo com os dados de sua equipe e complete com ZEROS os meses que ainda não têm dados.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</si>
</sst>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entury Gothic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1"/>
      <name val="Century Gothic"/>
      <family val="2"/>
    </font>
    <font>
      <b/>
      <sz val="18"/>
      <color theme="0"/>
      <name val="Century Gothic"/>
      <family val="2"/>
    </font>
    <font>
      <b/>
      <sz val="12"/>
      <color theme="0"/>
      <name val="Century Gothic"/>
      <family val="2"/>
    </font>
    <font>
      <b/>
      <sz val="1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b/>
      <sz val="14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/>
    <xf numFmtId="0" fontId="6" fillId="4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8" fillId="4" borderId="0" xfId="0" applyFont="1" applyFill="1" applyBorder="1"/>
    <xf numFmtId="0" fontId="8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8" fillId="6" borderId="0" xfId="0" applyFont="1" applyFill="1" applyBorder="1"/>
    <xf numFmtId="0" fontId="6" fillId="6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164" fontId="10" fillId="4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4" fontId="12" fillId="3" borderId="0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4" fillId="2" borderId="0" xfId="0" applyFont="1" applyFill="1" applyBorder="1"/>
    <xf numFmtId="0" fontId="15" fillId="4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7" fillId="4" borderId="0" xfId="0" applyFont="1" applyFill="1" applyBorder="1"/>
    <xf numFmtId="0" fontId="17" fillId="6" borderId="0" xfId="0" applyFont="1" applyFill="1" applyBorder="1"/>
    <xf numFmtId="0" fontId="13" fillId="3" borderId="0" xfId="0" applyFont="1" applyFill="1" applyBorder="1" applyAlignment="1">
      <alignment horizontal="left" vertical="center"/>
    </xf>
    <xf numFmtId="0" fontId="8" fillId="8" borderId="0" xfId="0" applyFont="1" applyFill="1" applyBorder="1"/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</dxfs>
  <tableStyles count="0" defaultTableStyle="TableStyleMedium9" defaultPivotStyle="PivotStyleLight16"/>
  <colors>
    <mruColors>
      <color rgb="FFFF3333"/>
      <color rgb="FF3D3D3D"/>
      <color rgb="FF3F3F3F"/>
      <color rgb="FF00FF00"/>
      <color rgb="FFFF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Ligações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Ligações!$C$6</c:f>
              <c:strCache>
                <c:ptCount val="1"/>
                <c:pt idx="0">
                  <c:v>Vendedor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Ligações!$D$5:$P$5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Ligações!$D$6:$P$6</c:f>
              <c:numCache>
                <c:formatCode>General</c:formatCode>
                <c:ptCount val="13"/>
                <c:pt idx="1">
                  <c:v>100.0</c:v>
                </c:pt>
                <c:pt idx="2">
                  <c:v>85.0</c:v>
                </c:pt>
                <c:pt idx="3">
                  <c:v>166.0</c:v>
                </c:pt>
                <c:pt idx="4">
                  <c:v>89.0</c:v>
                </c:pt>
                <c:pt idx="5">
                  <c:v>90.0</c:v>
                </c:pt>
                <c:pt idx="6">
                  <c:v>75.0</c:v>
                </c:pt>
                <c:pt idx="7">
                  <c:v>89.0</c:v>
                </c:pt>
                <c:pt idx="8">
                  <c:v>126.0</c:v>
                </c:pt>
                <c:pt idx="9">
                  <c:v>30.0</c:v>
                </c:pt>
                <c:pt idx="10">
                  <c:v>192.0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B0-46CF-9355-17E6AE3BC7C8}"/>
            </c:ext>
          </c:extLst>
        </c:ser>
        <c:ser>
          <c:idx val="1"/>
          <c:order val="1"/>
          <c:tx>
            <c:strRef>
              <c:f>Ligações!$C$7</c:f>
              <c:strCache>
                <c:ptCount val="1"/>
                <c:pt idx="0">
                  <c:v>Vendedor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Ligações!$D$5:$P$5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Ligações!$D$7:$P$7</c:f>
              <c:numCache>
                <c:formatCode>General</c:formatCode>
                <c:ptCount val="13"/>
                <c:pt idx="1">
                  <c:v>100.0</c:v>
                </c:pt>
                <c:pt idx="2">
                  <c:v>56.0</c:v>
                </c:pt>
                <c:pt idx="3">
                  <c:v>6.0</c:v>
                </c:pt>
                <c:pt idx="4">
                  <c:v>45.0</c:v>
                </c:pt>
                <c:pt idx="5">
                  <c:v>98.0</c:v>
                </c:pt>
                <c:pt idx="6">
                  <c:v>58.0</c:v>
                </c:pt>
                <c:pt idx="7">
                  <c:v>89.0</c:v>
                </c:pt>
                <c:pt idx="8">
                  <c:v>102.0</c:v>
                </c:pt>
                <c:pt idx="9">
                  <c:v>99.0</c:v>
                </c:pt>
                <c:pt idx="10">
                  <c:v>85.0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B0-46CF-9355-17E6AE3BC7C8}"/>
            </c:ext>
          </c:extLst>
        </c:ser>
        <c:ser>
          <c:idx val="2"/>
          <c:order val="2"/>
          <c:tx>
            <c:strRef>
              <c:f>Ligações!$C$8</c:f>
              <c:strCache>
                <c:ptCount val="1"/>
                <c:pt idx="0">
                  <c:v>Vendedor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Ligações!$D$5:$P$5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Ligações!$D$8:$P$8</c:f>
              <c:numCache>
                <c:formatCode>General</c:formatCode>
                <c:ptCount val="13"/>
                <c:pt idx="1">
                  <c:v>66.0</c:v>
                </c:pt>
                <c:pt idx="2">
                  <c:v>70.0</c:v>
                </c:pt>
                <c:pt idx="3">
                  <c:v>82.0</c:v>
                </c:pt>
                <c:pt idx="4">
                  <c:v>96.0</c:v>
                </c:pt>
                <c:pt idx="5">
                  <c:v>89.0</c:v>
                </c:pt>
                <c:pt idx="6">
                  <c:v>95.0</c:v>
                </c:pt>
                <c:pt idx="7">
                  <c:v>102.0</c:v>
                </c:pt>
                <c:pt idx="8">
                  <c:v>78.0</c:v>
                </c:pt>
                <c:pt idx="9">
                  <c:v>73.0</c:v>
                </c:pt>
                <c:pt idx="10">
                  <c:v>65.0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B0-46CF-9355-17E6AE3BC7C8}"/>
            </c:ext>
          </c:extLst>
        </c:ser>
        <c:ser>
          <c:idx val="3"/>
          <c:order val="3"/>
          <c:tx>
            <c:strRef>
              <c:f>Ligações!$C$9</c:f>
              <c:strCache>
                <c:ptCount val="1"/>
                <c:pt idx="0">
                  <c:v>Vendedor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Ligações!$D$5:$P$5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Ligações!$D$9:$P$9</c:f>
              <c:numCache>
                <c:formatCode>General</c:formatCode>
                <c:ptCount val="13"/>
                <c:pt idx="1">
                  <c:v>95.0</c:v>
                </c:pt>
                <c:pt idx="2">
                  <c:v>31.0</c:v>
                </c:pt>
                <c:pt idx="3">
                  <c:v>133.0</c:v>
                </c:pt>
                <c:pt idx="4">
                  <c:v>85.0</c:v>
                </c:pt>
                <c:pt idx="5">
                  <c:v>166.0</c:v>
                </c:pt>
                <c:pt idx="6">
                  <c:v>80.0</c:v>
                </c:pt>
                <c:pt idx="7">
                  <c:v>142.0</c:v>
                </c:pt>
                <c:pt idx="8">
                  <c:v>69.0</c:v>
                </c:pt>
                <c:pt idx="9">
                  <c:v>76.0</c:v>
                </c:pt>
                <c:pt idx="10">
                  <c:v>55.0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B0-46CF-9355-17E6AE3B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65168"/>
        <c:axId val="2099583936"/>
      </c:lineChart>
      <c:catAx>
        <c:axId val="21146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83936"/>
        <c:crosses val="autoZero"/>
        <c:auto val="1"/>
        <c:lblAlgn val="ctr"/>
        <c:lblOffset val="100"/>
        <c:noMultiLvlLbl val="0"/>
      </c:catAx>
      <c:valAx>
        <c:axId val="20995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Reuniões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Reuniões!$C$6</c:f>
              <c:strCache>
                <c:ptCount val="1"/>
                <c:pt idx="0">
                  <c:v>Vendedor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Reuniões!$D$5:$P$5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Reuniões!$D$6:$P$6</c:f>
              <c:numCache>
                <c:formatCode>General</c:formatCode>
                <c:ptCount val="13"/>
                <c:pt idx="1">
                  <c:v>70.0</c:v>
                </c:pt>
                <c:pt idx="2">
                  <c:v>85.0</c:v>
                </c:pt>
                <c:pt idx="3">
                  <c:v>166.0</c:v>
                </c:pt>
                <c:pt idx="4">
                  <c:v>89.0</c:v>
                </c:pt>
                <c:pt idx="5">
                  <c:v>95.0</c:v>
                </c:pt>
                <c:pt idx="6">
                  <c:v>10.0</c:v>
                </c:pt>
                <c:pt idx="7">
                  <c:v>112.0</c:v>
                </c:pt>
                <c:pt idx="8">
                  <c:v>126.0</c:v>
                </c:pt>
                <c:pt idx="9">
                  <c:v>30.0</c:v>
                </c:pt>
                <c:pt idx="10">
                  <c:v>192.0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53-4D88-8DC1-960667D7329C}"/>
            </c:ext>
          </c:extLst>
        </c:ser>
        <c:ser>
          <c:idx val="1"/>
          <c:order val="1"/>
          <c:tx>
            <c:strRef>
              <c:f>Reuniões!$C$7</c:f>
              <c:strCache>
                <c:ptCount val="1"/>
                <c:pt idx="0">
                  <c:v>Vendedor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Reuniões!$D$5:$P$5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Reuniões!$D$7:$P$7</c:f>
              <c:numCache>
                <c:formatCode>General</c:formatCode>
                <c:ptCount val="13"/>
                <c:pt idx="1">
                  <c:v>72.0</c:v>
                </c:pt>
                <c:pt idx="2">
                  <c:v>79.0</c:v>
                </c:pt>
                <c:pt idx="3">
                  <c:v>100.0</c:v>
                </c:pt>
                <c:pt idx="4">
                  <c:v>90.0</c:v>
                </c:pt>
                <c:pt idx="5">
                  <c:v>102.0</c:v>
                </c:pt>
                <c:pt idx="6">
                  <c:v>58.0</c:v>
                </c:pt>
                <c:pt idx="7">
                  <c:v>89.0</c:v>
                </c:pt>
                <c:pt idx="8">
                  <c:v>23.0</c:v>
                </c:pt>
                <c:pt idx="9">
                  <c:v>70.0</c:v>
                </c:pt>
                <c:pt idx="10">
                  <c:v>85.0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53-4D88-8DC1-960667D7329C}"/>
            </c:ext>
          </c:extLst>
        </c:ser>
        <c:ser>
          <c:idx val="2"/>
          <c:order val="2"/>
          <c:tx>
            <c:strRef>
              <c:f>Reuniões!$C$8</c:f>
              <c:strCache>
                <c:ptCount val="1"/>
                <c:pt idx="0">
                  <c:v>Vendedor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Reuniões!$D$5:$P$5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Reuniões!$D$8:$P$8</c:f>
              <c:numCache>
                <c:formatCode>General</c:formatCode>
                <c:ptCount val="13"/>
                <c:pt idx="1">
                  <c:v>81.0</c:v>
                </c:pt>
                <c:pt idx="2">
                  <c:v>75.0</c:v>
                </c:pt>
                <c:pt idx="3">
                  <c:v>82.0</c:v>
                </c:pt>
                <c:pt idx="4">
                  <c:v>96.0</c:v>
                </c:pt>
                <c:pt idx="5">
                  <c:v>89.0</c:v>
                </c:pt>
                <c:pt idx="6">
                  <c:v>95.0</c:v>
                </c:pt>
                <c:pt idx="7">
                  <c:v>12.0</c:v>
                </c:pt>
                <c:pt idx="8">
                  <c:v>78.0</c:v>
                </c:pt>
                <c:pt idx="9">
                  <c:v>69.0</c:v>
                </c:pt>
                <c:pt idx="10">
                  <c:v>65.0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53-4D88-8DC1-960667D7329C}"/>
            </c:ext>
          </c:extLst>
        </c:ser>
        <c:ser>
          <c:idx val="3"/>
          <c:order val="3"/>
          <c:tx>
            <c:strRef>
              <c:f>Reuniões!$C$9</c:f>
              <c:strCache>
                <c:ptCount val="1"/>
                <c:pt idx="0">
                  <c:v>Vendedor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Reuniões!$D$5:$P$5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Reuniões!$D$9:$P$9</c:f>
              <c:numCache>
                <c:formatCode>General</c:formatCode>
                <c:ptCount val="13"/>
                <c:pt idx="1">
                  <c:v>95.0</c:v>
                </c:pt>
                <c:pt idx="2">
                  <c:v>80.0</c:v>
                </c:pt>
                <c:pt idx="3">
                  <c:v>133.0</c:v>
                </c:pt>
                <c:pt idx="4">
                  <c:v>85.0</c:v>
                </c:pt>
                <c:pt idx="5">
                  <c:v>166.0</c:v>
                </c:pt>
                <c:pt idx="6">
                  <c:v>80.0</c:v>
                </c:pt>
                <c:pt idx="7">
                  <c:v>142.0</c:v>
                </c:pt>
                <c:pt idx="8">
                  <c:v>69.0</c:v>
                </c:pt>
                <c:pt idx="9">
                  <c:v>76.0</c:v>
                </c:pt>
                <c:pt idx="10">
                  <c:v>55.0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53-4D88-8DC1-960667D7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44768"/>
        <c:axId val="2114429616"/>
      </c:lineChart>
      <c:catAx>
        <c:axId val="20788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9616"/>
        <c:crosses val="autoZero"/>
        <c:auto val="1"/>
        <c:lblAlgn val="ctr"/>
        <c:lblOffset val="100"/>
        <c:noMultiLvlLbl val="0"/>
      </c:catAx>
      <c:valAx>
        <c:axId val="21144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Propostas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Propostas!$C$6</c:f>
              <c:strCache>
                <c:ptCount val="1"/>
                <c:pt idx="0">
                  <c:v>Vendedor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Propostas!$D$5:$P$5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Propostas!$D$6:$P$6</c:f>
              <c:numCache>
                <c:formatCode>General</c:formatCode>
                <c:ptCount val="13"/>
                <c:pt idx="1">
                  <c:v>10.0</c:v>
                </c:pt>
                <c:pt idx="2">
                  <c:v>15.0</c:v>
                </c:pt>
                <c:pt idx="3">
                  <c:v>13.0</c:v>
                </c:pt>
                <c:pt idx="4">
                  <c:v>14.0</c:v>
                </c:pt>
                <c:pt idx="5">
                  <c:v>10.0</c:v>
                </c:pt>
                <c:pt idx="6">
                  <c:v>13.0</c:v>
                </c:pt>
                <c:pt idx="7">
                  <c:v>15.0</c:v>
                </c:pt>
                <c:pt idx="8">
                  <c:v>11.0</c:v>
                </c:pt>
                <c:pt idx="9">
                  <c:v>9.0</c:v>
                </c:pt>
                <c:pt idx="10">
                  <c:v>12.0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6-4A5C-864B-9318B48CB5A4}"/>
            </c:ext>
          </c:extLst>
        </c:ser>
        <c:ser>
          <c:idx val="1"/>
          <c:order val="1"/>
          <c:tx>
            <c:strRef>
              <c:f>Propostas!$C$7</c:f>
              <c:strCache>
                <c:ptCount val="1"/>
                <c:pt idx="0">
                  <c:v>Vendedor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Propostas!$D$5:$P$5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Propostas!$D$7:$P$7</c:f>
              <c:numCache>
                <c:formatCode>General</c:formatCode>
                <c:ptCount val="13"/>
                <c:pt idx="1">
                  <c:v>9.0</c:v>
                </c:pt>
                <c:pt idx="2">
                  <c:v>12.0</c:v>
                </c:pt>
                <c:pt idx="3">
                  <c:v>10.0</c:v>
                </c:pt>
                <c:pt idx="4">
                  <c:v>14.0</c:v>
                </c:pt>
                <c:pt idx="5">
                  <c:v>15.0</c:v>
                </c:pt>
                <c:pt idx="6">
                  <c:v>7.0</c:v>
                </c:pt>
                <c:pt idx="7">
                  <c:v>15.0</c:v>
                </c:pt>
                <c:pt idx="8">
                  <c:v>9.0</c:v>
                </c:pt>
                <c:pt idx="9">
                  <c:v>13.0</c:v>
                </c:pt>
                <c:pt idx="10">
                  <c:v>12.0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E6-4A5C-864B-9318B48CB5A4}"/>
            </c:ext>
          </c:extLst>
        </c:ser>
        <c:ser>
          <c:idx val="2"/>
          <c:order val="2"/>
          <c:tx>
            <c:strRef>
              <c:f>Propostas!$C$8</c:f>
              <c:strCache>
                <c:ptCount val="1"/>
                <c:pt idx="0">
                  <c:v>Vendedor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Propostas!$D$5:$P$5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Propostas!$D$8:$P$8</c:f>
              <c:numCache>
                <c:formatCode>General</c:formatCode>
                <c:ptCount val="13"/>
                <c:pt idx="1">
                  <c:v>9.0</c:v>
                </c:pt>
                <c:pt idx="2">
                  <c:v>13.0</c:v>
                </c:pt>
                <c:pt idx="3">
                  <c:v>8.0</c:v>
                </c:pt>
                <c:pt idx="4">
                  <c:v>12.0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E6-4A5C-864B-9318B48CB5A4}"/>
            </c:ext>
          </c:extLst>
        </c:ser>
        <c:ser>
          <c:idx val="3"/>
          <c:order val="3"/>
          <c:tx>
            <c:strRef>
              <c:f>Propostas!$C$9</c:f>
              <c:strCache>
                <c:ptCount val="1"/>
                <c:pt idx="0">
                  <c:v>Vendedor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Propostas!$D$5:$P$5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Propostas!$D$9:$P$9</c:f>
              <c:numCache>
                <c:formatCode>General</c:formatCode>
                <c:ptCount val="13"/>
                <c:pt idx="1">
                  <c:v>14.0</c:v>
                </c:pt>
                <c:pt idx="2">
                  <c:v>12.0</c:v>
                </c:pt>
                <c:pt idx="3">
                  <c:v>15.0</c:v>
                </c:pt>
                <c:pt idx="4">
                  <c:v>5.0</c:v>
                </c:pt>
                <c:pt idx="5">
                  <c:v>10.0</c:v>
                </c:pt>
                <c:pt idx="6">
                  <c:v>12.0</c:v>
                </c:pt>
                <c:pt idx="7">
                  <c:v>16.0</c:v>
                </c:pt>
                <c:pt idx="8">
                  <c:v>13.0</c:v>
                </c:pt>
                <c:pt idx="9">
                  <c:v>7.0</c:v>
                </c:pt>
                <c:pt idx="10">
                  <c:v>15.0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E6-4A5C-864B-9318B48C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29072"/>
        <c:axId val="-2147036528"/>
      </c:lineChart>
      <c:catAx>
        <c:axId val="20982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36528"/>
        <c:crosses val="autoZero"/>
        <c:auto val="1"/>
        <c:lblAlgn val="ctr"/>
        <c:lblOffset val="100"/>
        <c:noMultiLvlLbl val="0"/>
      </c:catAx>
      <c:valAx>
        <c:axId val="-2147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Vendas!$C$6</c:f>
              <c:strCache>
                <c:ptCount val="1"/>
                <c:pt idx="0">
                  <c:v>Vendedor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Vendas!$D$5:$P$5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Vendas!$D$6:$P$6</c:f>
              <c:numCache>
                <c:formatCode>General</c:formatCode>
                <c:ptCount val="13"/>
                <c:pt idx="1">
                  <c:v>5.0</c:v>
                </c:pt>
                <c:pt idx="2">
                  <c:v>8.0</c:v>
                </c:pt>
                <c:pt idx="3">
                  <c:v>4.0</c:v>
                </c:pt>
                <c:pt idx="4">
                  <c:v>8.0</c:v>
                </c:pt>
                <c:pt idx="5">
                  <c:v>7.0</c:v>
                </c:pt>
                <c:pt idx="6">
                  <c:v>5.0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12.0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5-4DF4-8070-6F6353202ED3}"/>
            </c:ext>
          </c:extLst>
        </c:ser>
        <c:ser>
          <c:idx val="1"/>
          <c:order val="1"/>
          <c:tx>
            <c:strRef>
              <c:f>Vendas!$C$7</c:f>
              <c:strCache>
                <c:ptCount val="1"/>
                <c:pt idx="0">
                  <c:v>Vendedor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Vendas!$D$5:$P$5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Vendas!$D$7:$P$7</c:f>
              <c:numCache>
                <c:formatCode>General</c:formatCode>
                <c:ptCount val="13"/>
                <c:pt idx="1">
                  <c:v>4.0</c:v>
                </c:pt>
                <c:pt idx="2">
                  <c:v>9.0</c:v>
                </c:pt>
                <c:pt idx="3">
                  <c:v>5.0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11.0</c:v>
                </c:pt>
                <c:pt idx="8">
                  <c:v>14.0</c:v>
                </c:pt>
                <c:pt idx="9">
                  <c:v>17.0</c:v>
                </c:pt>
                <c:pt idx="10">
                  <c:v>15.0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5-4DF4-8070-6F6353202ED3}"/>
            </c:ext>
          </c:extLst>
        </c:ser>
        <c:ser>
          <c:idx val="2"/>
          <c:order val="2"/>
          <c:tx>
            <c:strRef>
              <c:f>Vendas!$C$8</c:f>
              <c:strCache>
                <c:ptCount val="1"/>
                <c:pt idx="0">
                  <c:v>Vendedor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Vendas!$D$5:$P$5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Vendas!$D$8:$P$8</c:f>
              <c:numCache>
                <c:formatCode>General</c:formatCode>
                <c:ptCount val="13"/>
                <c:pt idx="1">
                  <c:v>5.0</c:v>
                </c:pt>
                <c:pt idx="2">
                  <c:v>8.0</c:v>
                </c:pt>
                <c:pt idx="3">
                  <c:v>3.0</c:v>
                </c:pt>
                <c:pt idx="4">
                  <c:v>7.0</c:v>
                </c:pt>
                <c:pt idx="5">
                  <c:v>8.0</c:v>
                </c:pt>
                <c:pt idx="6">
                  <c:v>6.0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5-4DF4-8070-6F6353202ED3}"/>
            </c:ext>
          </c:extLst>
        </c:ser>
        <c:ser>
          <c:idx val="3"/>
          <c:order val="3"/>
          <c:tx>
            <c:strRef>
              <c:f>Vendas!$C$9</c:f>
              <c:strCache>
                <c:ptCount val="1"/>
                <c:pt idx="0">
                  <c:v>Vendedor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Vendas!$D$5:$P$5</c:f>
              <c:strCache>
                <c:ptCount val="13"/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Vendas!$D$9:$P$9</c:f>
              <c:numCache>
                <c:formatCode>General</c:formatCode>
                <c:ptCount val="13"/>
                <c:pt idx="1">
                  <c:v>7.0</c:v>
                </c:pt>
                <c:pt idx="2">
                  <c:v>7.0</c:v>
                </c:pt>
                <c:pt idx="3">
                  <c:v>5.0</c:v>
                </c:pt>
                <c:pt idx="4">
                  <c:v>11.0</c:v>
                </c:pt>
                <c:pt idx="5">
                  <c:v>10.0</c:v>
                </c:pt>
                <c:pt idx="6">
                  <c:v>8.0</c:v>
                </c:pt>
                <c:pt idx="7">
                  <c:v>14.0</c:v>
                </c:pt>
                <c:pt idx="8">
                  <c:v>15.0</c:v>
                </c:pt>
                <c:pt idx="9">
                  <c:v>20.0</c:v>
                </c:pt>
                <c:pt idx="10">
                  <c:v>16.0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55-4DF4-8070-6F635320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24720"/>
        <c:axId val="2136141808"/>
      </c:lineChart>
      <c:catAx>
        <c:axId val="2105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1808"/>
        <c:crosses val="autoZero"/>
        <c:auto val="1"/>
        <c:lblAlgn val="ctr"/>
        <c:lblOffset val="100"/>
        <c:noMultiLvlLbl val="0"/>
      </c:catAx>
      <c:valAx>
        <c:axId val="2136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gendor.com.br/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://www.agendor.com.br/" TargetMode="External"/><Relationship Id="rId3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hyperlink" Target="http://www.agendor.com.br/" TargetMode="External"/><Relationship Id="rId3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hyperlink" Target="http://www.agendor.com.br/" TargetMode="External"/><Relationship Id="rId3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hyperlink" Target="http://www.agendor.com.br/" TargetMode="Externa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66676</xdr:colOff>
      <xdr:row>8</xdr:row>
      <xdr:rowOff>9525</xdr:rowOff>
    </xdr:from>
    <xdr:to>
      <xdr:col>30</xdr:col>
      <xdr:colOff>312818</xdr:colOff>
      <xdr:row>19</xdr:row>
      <xdr:rowOff>0</xdr:rowOff>
    </xdr:to>
    <xdr:sp macro="" textlink="">
      <xdr:nvSpPr>
        <xdr:cNvPr id="499" name="Background Box 2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SpPr/>
      </xdr:nvSpPr>
      <xdr:spPr>
        <a:xfrm>
          <a:off x="12363451" y="1866900"/>
          <a:ext cx="855742" cy="297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247651</xdr:colOff>
      <xdr:row>2</xdr:row>
      <xdr:rowOff>50224</xdr:rowOff>
    </xdr:from>
    <xdr:to>
      <xdr:col>4</xdr:col>
      <xdr:colOff>259769</xdr:colOff>
      <xdr:row>2</xdr:row>
      <xdr:rowOff>510886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AF4DFCF-2512-40D1-BCE2-CBEDB2F4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333" y="439883"/>
          <a:ext cx="921322" cy="460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66676</xdr:colOff>
      <xdr:row>8</xdr:row>
      <xdr:rowOff>9525</xdr:rowOff>
    </xdr:from>
    <xdr:to>
      <xdr:col>30</xdr:col>
      <xdr:colOff>312818</xdr:colOff>
      <xdr:row>20</xdr:row>
      <xdr:rowOff>0</xdr:rowOff>
    </xdr:to>
    <xdr:sp macro="" textlink="">
      <xdr:nvSpPr>
        <xdr:cNvPr id="3" name="Background 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2306301" y="1971675"/>
          <a:ext cx="941467" cy="3409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121227</xdr:colOff>
      <xdr:row>10</xdr:row>
      <xdr:rowOff>43295</xdr:rowOff>
    </xdr:from>
    <xdr:to>
      <xdr:col>22</xdr:col>
      <xdr:colOff>0</xdr:colOff>
      <xdr:row>17</xdr:row>
      <xdr:rowOff>8660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147203</xdr:colOff>
      <xdr:row>2</xdr:row>
      <xdr:rowOff>60613</xdr:rowOff>
    </xdr:from>
    <xdr:to>
      <xdr:col>4</xdr:col>
      <xdr:colOff>245912</xdr:colOff>
      <xdr:row>2</xdr:row>
      <xdr:rowOff>521275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4A9BD5-8B86-42C1-98C9-89F243457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85" y="450272"/>
          <a:ext cx="921322" cy="4606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308831</xdr:colOff>
      <xdr:row>8</xdr:row>
      <xdr:rowOff>41711</xdr:rowOff>
    </xdr:from>
    <xdr:to>
      <xdr:col>24</xdr:col>
      <xdr:colOff>434016</xdr:colOff>
      <xdr:row>12</xdr:row>
      <xdr:rowOff>0</xdr:rowOff>
    </xdr:to>
    <xdr:sp macro="" textlink="">
      <xdr:nvSpPr>
        <xdr:cNvPr id="2" name="Red Light Off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8376506" y="2003861"/>
          <a:ext cx="820510" cy="425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endParaRPr lang="en-US" sz="6000" b="1" cap="none" spc="0">
            <a:ln>
              <a:prstDash val="solid"/>
            </a:ln>
            <a:solidFill>
              <a:srgbClr val="FF0000"/>
            </a:solidFill>
            <a:effectLst/>
            <a:latin typeface="Wingdings" pitchFamily="2" charset="2"/>
          </a:endParaRPr>
        </a:p>
      </xdr:txBody>
    </xdr:sp>
    <xdr:clientData/>
  </xdr:twoCellAnchor>
  <xdr:twoCellAnchor>
    <xdr:from>
      <xdr:col>29</xdr:col>
      <xdr:colOff>66676</xdr:colOff>
      <xdr:row>8</xdr:row>
      <xdr:rowOff>9525</xdr:rowOff>
    </xdr:from>
    <xdr:to>
      <xdr:col>30</xdr:col>
      <xdr:colOff>312818</xdr:colOff>
      <xdr:row>20</xdr:row>
      <xdr:rowOff>0</xdr:rowOff>
    </xdr:to>
    <xdr:sp macro="" textlink="">
      <xdr:nvSpPr>
        <xdr:cNvPr id="3" name="Background 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2306301" y="1971675"/>
          <a:ext cx="941467" cy="3409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121227</xdr:colOff>
      <xdr:row>10</xdr:row>
      <xdr:rowOff>43295</xdr:rowOff>
    </xdr:from>
    <xdr:to>
      <xdr:col>22</xdr:col>
      <xdr:colOff>0</xdr:colOff>
      <xdr:row>17</xdr:row>
      <xdr:rowOff>8660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138544</xdr:colOff>
      <xdr:row>2</xdr:row>
      <xdr:rowOff>51954</xdr:rowOff>
    </xdr:from>
    <xdr:to>
      <xdr:col>4</xdr:col>
      <xdr:colOff>271889</xdr:colOff>
      <xdr:row>2</xdr:row>
      <xdr:rowOff>512616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BFE44C7-B4F5-4A21-BF88-90BA97118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441613"/>
          <a:ext cx="921322" cy="460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308831</xdr:colOff>
      <xdr:row>8</xdr:row>
      <xdr:rowOff>41711</xdr:rowOff>
    </xdr:from>
    <xdr:to>
      <xdr:col>24</xdr:col>
      <xdr:colOff>434016</xdr:colOff>
      <xdr:row>12</xdr:row>
      <xdr:rowOff>0</xdr:rowOff>
    </xdr:to>
    <xdr:sp macro="" textlink="">
      <xdr:nvSpPr>
        <xdr:cNvPr id="2" name="Red Light Off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8376506" y="2003861"/>
          <a:ext cx="820510" cy="425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endParaRPr lang="en-US" sz="6000" b="1" cap="none" spc="0">
            <a:ln>
              <a:prstDash val="solid"/>
            </a:ln>
            <a:solidFill>
              <a:srgbClr val="FF0000"/>
            </a:solidFill>
            <a:effectLst/>
            <a:latin typeface="Wingdings" pitchFamily="2" charset="2"/>
          </a:endParaRPr>
        </a:p>
      </xdr:txBody>
    </xdr:sp>
    <xdr:clientData/>
  </xdr:twoCellAnchor>
  <xdr:twoCellAnchor>
    <xdr:from>
      <xdr:col>29</xdr:col>
      <xdr:colOff>66676</xdr:colOff>
      <xdr:row>8</xdr:row>
      <xdr:rowOff>9525</xdr:rowOff>
    </xdr:from>
    <xdr:to>
      <xdr:col>30</xdr:col>
      <xdr:colOff>312818</xdr:colOff>
      <xdr:row>20</xdr:row>
      <xdr:rowOff>0</xdr:rowOff>
    </xdr:to>
    <xdr:sp macro="" textlink="">
      <xdr:nvSpPr>
        <xdr:cNvPr id="3" name="Background Box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2306301" y="1971675"/>
          <a:ext cx="941467" cy="3409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121227</xdr:colOff>
      <xdr:row>10</xdr:row>
      <xdr:rowOff>43295</xdr:rowOff>
    </xdr:from>
    <xdr:to>
      <xdr:col>22</xdr:col>
      <xdr:colOff>0</xdr:colOff>
      <xdr:row>17</xdr:row>
      <xdr:rowOff>8660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86590</xdr:colOff>
      <xdr:row>2</xdr:row>
      <xdr:rowOff>60613</xdr:rowOff>
    </xdr:from>
    <xdr:to>
      <xdr:col>4</xdr:col>
      <xdr:colOff>193958</xdr:colOff>
      <xdr:row>2</xdr:row>
      <xdr:rowOff>521275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4BF7618-E02B-4F4B-BBEE-7CC0CD9AE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72" y="450272"/>
          <a:ext cx="921322" cy="4606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308831</xdr:colOff>
      <xdr:row>8</xdr:row>
      <xdr:rowOff>41711</xdr:rowOff>
    </xdr:from>
    <xdr:to>
      <xdr:col>24</xdr:col>
      <xdr:colOff>434016</xdr:colOff>
      <xdr:row>12</xdr:row>
      <xdr:rowOff>0</xdr:rowOff>
    </xdr:to>
    <xdr:sp macro="" textlink="">
      <xdr:nvSpPr>
        <xdr:cNvPr id="2" name="Red Light Off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8376506" y="2003861"/>
          <a:ext cx="820510" cy="425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endParaRPr lang="en-US" sz="6000" b="1" cap="none" spc="0">
            <a:ln>
              <a:prstDash val="solid"/>
            </a:ln>
            <a:solidFill>
              <a:srgbClr val="FF0000"/>
            </a:solidFill>
            <a:effectLst/>
            <a:latin typeface="Wingdings" pitchFamily="2" charset="2"/>
          </a:endParaRPr>
        </a:p>
      </xdr:txBody>
    </xdr:sp>
    <xdr:clientData/>
  </xdr:twoCellAnchor>
  <xdr:twoCellAnchor>
    <xdr:from>
      <xdr:col>29</xdr:col>
      <xdr:colOff>66676</xdr:colOff>
      <xdr:row>8</xdr:row>
      <xdr:rowOff>9525</xdr:rowOff>
    </xdr:from>
    <xdr:to>
      <xdr:col>30</xdr:col>
      <xdr:colOff>312818</xdr:colOff>
      <xdr:row>20</xdr:row>
      <xdr:rowOff>0</xdr:rowOff>
    </xdr:to>
    <xdr:sp macro="" textlink="">
      <xdr:nvSpPr>
        <xdr:cNvPr id="3" name="Background 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2306301" y="1971675"/>
          <a:ext cx="941467" cy="3409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121227</xdr:colOff>
      <xdr:row>10</xdr:row>
      <xdr:rowOff>43295</xdr:rowOff>
    </xdr:from>
    <xdr:to>
      <xdr:col>22</xdr:col>
      <xdr:colOff>0</xdr:colOff>
      <xdr:row>17</xdr:row>
      <xdr:rowOff>8660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103909</xdr:colOff>
      <xdr:row>2</xdr:row>
      <xdr:rowOff>51954</xdr:rowOff>
    </xdr:from>
    <xdr:to>
      <xdr:col>4</xdr:col>
      <xdr:colOff>228595</xdr:colOff>
      <xdr:row>2</xdr:row>
      <xdr:rowOff>512616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44F277B-0111-4E7A-8D1E-B289CD20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591" y="441613"/>
          <a:ext cx="921322" cy="460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W19"/>
  <sheetViews>
    <sheetView showGridLines="0" tabSelected="1" zoomScale="110" zoomScaleNormal="110" zoomScalePageLayoutView="110" workbookViewId="0">
      <selection activeCell="L11" sqref="L11:V16"/>
    </sheetView>
  </sheetViews>
  <sheetFormatPr baseColWidth="10" defaultColWidth="9.1640625" defaultRowHeight="15" x14ac:dyDescent="0.2"/>
  <cols>
    <col min="1" max="1" width="2.83203125" style="2" customWidth="1"/>
    <col min="2" max="2" width="2.5" style="2" customWidth="1"/>
    <col min="3" max="3" width="13.1640625" style="3" customWidth="1"/>
    <col min="4" max="4" width="0.5" style="3" customWidth="1"/>
    <col min="5" max="5" width="5.5" style="3" customWidth="1"/>
    <col min="6" max="6" width="5.6640625" style="3" customWidth="1"/>
    <col min="7" max="7" width="5" style="3" customWidth="1"/>
    <col min="8" max="8" width="6.33203125" style="3" customWidth="1"/>
    <col min="9" max="9" width="5.1640625" style="3" customWidth="1"/>
    <col min="10" max="10" width="6.33203125" style="3" customWidth="1"/>
    <col min="11" max="11" width="5.33203125" style="3" customWidth="1"/>
    <col min="12" max="12" width="5.1640625" style="3" customWidth="1"/>
    <col min="13" max="13" width="5.5" style="3" customWidth="1"/>
    <col min="14" max="14" width="5.83203125" style="2" customWidth="1"/>
    <col min="15" max="15" width="5.6640625" style="2" customWidth="1"/>
    <col min="16" max="16" width="5.83203125" style="2" customWidth="1"/>
    <col min="17" max="17" width="0.6640625" style="2" customWidth="1"/>
    <col min="18" max="18" width="4.83203125" style="2" customWidth="1"/>
    <col min="19" max="19" width="0.5" style="2" customWidth="1"/>
    <col min="20" max="20" width="4.83203125" style="2" customWidth="1"/>
    <col min="21" max="21" width="0.5" style="2" customWidth="1"/>
    <col min="22" max="22" width="10.83203125" style="2" customWidth="1"/>
    <col min="23" max="23" width="2.5" style="2" customWidth="1"/>
    <col min="24" max="16384" width="9.1640625" style="2"/>
  </cols>
  <sheetData>
    <row r="1" spans="2:23" customFormat="1" ht="16" thickBot="1" x14ac:dyDescent="0.25"/>
    <row r="2" spans="2:23" s="1" customForma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23" s="5" customFormat="1" ht="42.75" customHeight="1" x14ac:dyDescent="0.25">
      <c r="B3" s="34"/>
      <c r="C3" s="61" t="s">
        <v>5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35"/>
    </row>
    <row r="4" spans="2:23" s="1" customFormat="1" ht="4.5" customHeight="1" x14ac:dyDescent="0.2">
      <c r="B4" s="36"/>
      <c r="C4" s="14"/>
      <c r="D4" s="14"/>
      <c r="E4" s="17"/>
      <c r="F4" s="17"/>
      <c r="G4" s="17"/>
      <c r="H4" s="17"/>
      <c r="I4" s="14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27"/>
      <c r="W4" s="37"/>
    </row>
    <row r="5" spans="2:23" s="1" customFormat="1" ht="26.25" customHeight="1" x14ac:dyDescent="0.2">
      <c r="B5" s="36"/>
      <c r="C5" s="22" t="s">
        <v>8</v>
      </c>
      <c r="D5" s="15"/>
      <c r="E5" s="24" t="s">
        <v>0</v>
      </c>
      <c r="F5" s="24" t="s">
        <v>16</v>
      </c>
      <c r="G5" s="24" t="s">
        <v>1</v>
      </c>
      <c r="H5" s="24" t="s">
        <v>17</v>
      </c>
      <c r="I5" s="24" t="s">
        <v>18</v>
      </c>
      <c r="J5" s="24" t="s">
        <v>2</v>
      </c>
      <c r="K5" s="24" t="s">
        <v>3</v>
      </c>
      <c r="L5" s="24" t="s">
        <v>19</v>
      </c>
      <c r="M5" s="24" t="s">
        <v>20</v>
      </c>
      <c r="N5" s="24" t="s">
        <v>21</v>
      </c>
      <c r="O5" s="24" t="s">
        <v>4</v>
      </c>
      <c r="P5" s="24" t="s">
        <v>22</v>
      </c>
      <c r="Q5" s="25"/>
      <c r="R5" s="59" t="s">
        <v>6</v>
      </c>
      <c r="S5" s="59"/>
      <c r="T5" s="59"/>
      <c r="U5" s="26"/>
      <c r="V5" s="21" t="s">
        <v>9</v>
      </c>
      <c r="W5" s="37"/>
    </row>
    <row r="6" spans="2:23" s="1" customFormat="1" ht="16.5" customHeight="1" x14ac:dyDescent="0.2">
      <c r="B6" s="36"/>
      <c r="C6" s="8" t="s">
        <v>32</v>
      </c>
      <c r="D6" s="9"/>
      <c r="E6" s="6">
        <f>(Ligações!E10)</f>
        <v>90.25</v>
      </c>
      <c r="F6" s="6">
        <f>(Ligações!F10)</f>
        <v>60.5</v>
      </c>
      <c r="G6" s="6">
        <f>(Ligações!G10)</f>
        <v>96.75</v>
      </c>
      <c r="H6" s="6">
        <f>(Ligações!H10)</f>
        <v>78.75</v>
      </c>
      <c r="I6" s="6">
        <f>(Ligações!I10)</f>
        <v>110.75</v>
      </c>
      <c r="J6" s="6">
        <f>(Ligações!J10)</f>
        <v>77</v>
      </c>
      <c r="K6" s="6">
        <f>(Ligações!K10)</f>
        <v>105.5</v>
      </c>
      <c r="L6" s="6">
        <f>(Ligações!L10)</f>
        <v>93.75</v>
      </c>
      <c r="M6" s="6">
        <f>(Ligações!M10)</f>
        <v>69.5</v>
      </c>
      <c r="N6" s="6">
        <f>(Ligações!N10)</f>
        <v>99.25</v>
      </c>
      <c r="O6" s="6">
        <v>0</v>
      </c>
      <c r="P6" s="6">
        <f>(Ligações!P10)</f>
        <v>0</v>
      </c>
      <c r="Q6" s="10"/>
      <c r="R6" s="60">
        <f ca="1">SUM(OFFSET(E6,0,0,1,MATCH($E$11,$E$5:$R$5,0)))</f>
        <v>882</v>
      </c>
      <c r="S6" s="60"/>
      <c r="T6" s="60"/>
      <c r="U6" s="23"/>
      <c r="V6" s="28">
        <f>MEDIAN(E6:P6)</f>
        <v>84.5</v>
      </c>
      <c r="W6" s="37"/>
    </row>
    <row r="7" spans="2:23" s="1" customFormat="1" ht="16.5" customHeight="1" x14ac:dyDescent="0.2">
      <c r="B7" s="36"/>
      <c r="C7" s="11" t="s">
        <v>33</v>
      </c>
      <c r="D7" s="9"/>
      <c r="E7" s="12">
        <f>Reuniões!E10</f>
        <v>79.5</v>
      </c>
      <c r="F7" s="12">
        <f>Reuniões!F10</f>
        <v>79.75</v>
      </c>
      <c r="G7" s="12">
        <f>Reuniões!G10</f>
        <v>120.25</v>
      </c>
      <c r="H7" s="12">
        <f>Reuniões!H10</f>
        <v>90</v>
      </c>
      <c r="I7" s="12">
        <f>Reuniões!I10</f>
        <v>113</v>
      </c>
      <c r="J7" s="12">
        <f>Reuniões!J10</f>
        <v>60.75</v>
      </c>
      <c r="K7" s="12">
        <f>Reuniões!K10</f>
        <v>88.75</v>
      </c>
      <c r="L7" s="12">
        <f>Reuniões!L10</f>
        <v>74</v>
      </c>
      <c r="M7" s="12">
        <f>Reuniões!M10</f>
        <v>61.25</v>
      </c>
      <c r="N7" s="12">
        <f>Reuniões!N10</f>
        <v>99.25</v>
      </c>
      <c r="O7" s="12">
        <f>Reuniões!O10</f>
        <v>0</v>
      </c>
      <c r="P7" s="12">
        <f>Reuniões!P10</f>
        <v>0</v>
      </c>
      <c r="Q7" s="10"/>
      <c r="R7" s="55">
        <f ca="1">SUM(OFFSET(E7,0,0,1,MATCH($E$11,$E$5:$R$5,0)))</f>
        <v>866.5</v>
      </c>
      <c r="S7" s="55"/>
      <c r="T7" s="55"/>
      <c r="U7" s="23"/>
      <c r="V7" s="29">
        <f>MEDIAN(E7:P7)</f>
        <v>79.625</v>
      </c>
      <c r="W7" s="37"/>
    </row>
    <row r="8" spans="2:23" s="1" customFormat="1" ht="17.25" customHeight="1" x14ac:dyDescent="0.2">
      <c r="B8" s="36"/>
      <c r="C8" s="8" t="s">
        <v>34</v>
      </c>
      <c r="D8" s="9"/>
      <c r="E8" s="6">
        <f>(Propostas!E10)</f>
        <v>10.5</v>
      </c>
      <c r="F8" s="6">
        <f>(Propostas!F10)</f>
        <v>13</v>
      </c>
      <c r="G8" s="6">
        <f>(Propostas!G10)</f>
        <v>11.5</v>
      </c>
      <c r="H8" s="6">
        <f>(Propostas!H10)</f>
        <v>11.25</v>
      </c>
      <c r="I8" s="6">
        <f>(Propostas!I10)</f>
        <v>13.25</v>
      </c>
      <c r="J8" s="6">
        <f>(Propostas!J10)</f>
        <v>11</v>
      </c>
      <c r="K8" s="6">
        <f>(Propostas!K10)</f>
        <v>13.5</v>
      </c>
      <c r="L8" s="6">
        <f>(Propostas!L10)</f>
        <v>12</v>
      </c>
      <c r="M8" s="6">
        <f>(Propostas!M10)</f>
        <v>11.25</v>
      </c>
      <c r="N8" s="6">
        <f>(Propostas!N10)</f>
        <v>14.25</v>
      </c>
      <c r="O8" s="6">
        <f>(Propostas!O10)</f>
        <v>0</v>
      </c>
      <c r="P8" s="6">
        <f>(Propostas!P10)</f>
        <v>0</v>
      </c>
      <c r="Q8" s="10"/>
      <c r="R8" s="60">
        <f ca="1">SUM(OFFSET(E8,0,0,1,MATCH($E$11,$E$5:$R$5,0)))</f>
        <v>121.5</v>
      </c>
      <c r="S8" s="60"/>
      <c r="T8" s="60"/>
      <c r="U8" s="23"/>
      <c r="V8" s="28">
        <f>MEDIAN(E8:P8)</f>
        <v>11.375</v>
      </c>
      <c r="W8" s="37"/>
    </row>
    <row r="9" spans="2:23" s="1" customFormat="1" ht="16.5" customHeight="1" x14ac:dyDescent="0.2">
      <c r="B9" s="36"/>
      <c r="C9" s="11" t="s">
        <v>35</v>
      </c>
      <c r="D9" s="9"/>
      <c r="E9" s="12">
        <f>(Vendas!E10)</f>
        <v>5.25</v>
      </c>
      <c r="F9" s="12">
        <f>(Vendas!F10)</f>
        <v>8</v>
      </c>
      <c r="G9" s="12">
        <f>(Vendas!G10)</f>
        <v>4.25</v>
      </c>
      <c r="H9" s="12">
        <f>(Vendas!H10)</f>
        <v>8.75</v>
      </c>
      <c r="I9" s="12">
        <f>(Vendas!I10)</f>
        <v>8.25</v>
      </c>
      <c r="J9" s="12">
        <f>(Vendas!J10)</f>
        <v>6.5</v>
      </c>
      <c r="K9" s="12">
        <f>(Vendas!K10)</f>
        <v>12.25</v>
      </c>
      <c r="L9" s="12">
        <f>(Vendas!L10)</f>
        <v>13.75</v>
      </c>
      <c r="M9" s="12">
        <f>(Vendas!M10)</f>
        <v>16.75</v>
      </c>
      <c r="N9" s="12">
        <f>(Vendas!N10)</f>
        <v>14.5</v>
      </c>
      <c r="O9" s="12">
        <f>(Vendas!O10)</f>
        <v>0</v>
      </c>
      <c r="P9" s="12">
        <f>(Vendas!P10)</f>
        <v>0</v>
      </c>
      <c r="Q9" s="10"/>
      <c r="R9" s="55">
        <f ca="1">SUM(OFFSET(E9,0,0,1,MATCH($E$11,$E$5:$R$5,0)))</f>
        <v>98.25</v>
      </c>
      <c r="S9" s="55"/>
      <c r="T9" s="55"/>
      <c r="U9" s="23"/>
      <c r="V9" s="29">
        <f>MEDIAN(E9:P9)</f>
        <v>8.125</v>
      </c>
      <c r="W9" s="37"/>
    </row>
    <row r="10" spans="2:23" s="1" customFormat="1" ht="3.75" customHeight="1" x14ac:dyDescent="0.2">
      <c r="B10" s="3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8"/>
      <c r="U10" s="18"/>
      <c r="V10" s="27"/>
      <c r="W10" s="37"/>
    </row>
    <row r="11" spans="2:23" s="1" customFormat="1" ht="18.75" customHeight="1" x14ac:dyDescent="0.2">
      <c r="B11" s="36"/>
      <c r="C11" s="7" t="s">
        <v>7</v>
      </c>
      <c r="D11" s="15"/>
      <c r="E11" s="19" t="s">
        <v>21</v>
      </c>
      <c r="F11" s="20"/>
      <c r="G11" s="56" t="s">
        <v>10</v>
      </c>
      <c r="H11" s="56"/>
      <c r="I11" s="56"/>
      <c r="J11" s="56"/>
      <c r="K11" s="13"/>
      <c r="L11" s="57" t="s">
        <v>36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7"/>
    </row>
    <row r="12" spans="2:23" s="1" customFormat="1" ht="3.75" customHeight="1" x14ac:dyDescent="0.2">
      <c r="B12" s="36"/>
      <c r="C12" s="13"/>
      <c r="D12" s="13"/>
      <c r="E12" s="13"/>
      <c r="F12" s="13"/>
      <c r="G12" s="13"/>
      <c r="H12" s="13"/>
      <c r="I12" s="13"/>
      <c r="J12" s="13"/>
      <c r="K12" s="13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7"/>
    </row>
    <row r="13" spans="2:23" s="1" customFormat="1" ht="65" customHeight="1" x14ac:dyDescent="0.2">
      <c r="B13" s="36"/>
      <c r="C13" s="51" t="s">
        <v>32</v>
      </c>
      <c r="D13" s="16"/>
      <c r="E13" s="53"/>
      <c r="F13" s="53"/>
      <c r="G13" s="53"/>
      <c r="H13" s="53"/>
      <c r="I13" s="53"/>
      <c r="J13" s="53"/>
      <c r="K13" s="13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7"/>
    </row>
    <row r="14" spans="2:23" s="1" customFormat="1" ht="65" customHeight="1" x14ac:dyDescent="0.2">
      <c r="B14" s="36"/>
      <c r="C14" s="52" t="s">
        <v>33</v>
      </c>
      <c r="D14" s="16"/>
      <c r="E14" s="54"/>
      <c r="F14" s="54"/>
      <c r="G14" s="54"/>
      <c r="H14" s="54"/>
      <c r="I14" s="54"/>
      <c r="J14" s="54"/>
      <c r="K14" s="13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7"/>
    </row>
    <row r="15" spans="2:23" s="1" customFormat="1" ht="65" customHeight="1" x14ac:dyDescent="0.2">
      <c r="B15" s="36"/>
      <c r="C15" s="51" t="s">
        <v>34</v>
      </c>
      <c r="D15" s="16"/>
      <c r="E15" s="53"/>
      <c r="F15" s="53"/>
      <c r="G15" s="53"/>
      <c r="H15" s="53"/>
      <c r="I15" s="53"/>
      <c r="J15" s="53"/>
      <c r="K15" s="13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7"/>
    </row>
    <row r="16" spans="2:23" s="1" customFormat="1" ht="65" customHeight="1" x14ac:dyDescent="0.2">
      <c r="B16" s="36"/>
      <c r="C16" s="52" t="s">
        <v>35</v>
      </c>
      <c r="D16" s="16"/>
      <c r="E16" s="54"/>
      <c r="F16" s="54"/>
      <c r="G16" s="54"/>
      <c r="H16" s="54"/>
      <c r="I16" s="54"/>
      <c r="J16" s="54"/>
      <c r="K16" s="13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7"/>
    </row>
    <row r="17" spans="2:23" s="1" customFormat="1" ht="17.25" customHeight="1" thickBot="1" x14ac:dyDescent="0.25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  <c r="U17" s="40"/>
      <c r="V17" s="41"/>
      <c r="W17" s="42"/>
    </row>
    <row r="18" spans="2:23" x14ac:dyDescent="0.2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8"/>
      <c r="U18" s="18"/>
    </row>
    <row r="19" spans="2:23" ht="1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/>
      <c r="O19" s="1"/>
      <c r="P19" s="1"/>
      <c r="Q19" s="1"/>
      <c r="R19" s="1"/>
      <c r="S19" s="1"/>
    </row>
  </sheetData>
  <mergeCells count="12">
    <mergeCell ref="R5:T5"/>
    <mergeCell ref="R6:T6"/>
    <mergeCell ref="R7:T7"/>
    <mergeCell ref="R8:T8"/>
    <mergeCell ref="C3:V3"/>
    <mergeCell ref="E15:J15"/>
    <mergeCell ref="E16:J16"/>
    <mergeCell ref="R9:T9"/>
    <mergeCell ref="G11:J11"/>
    <mergeCell ref="E13:J13"/>
    <mergeCell ref="E14:J14"/>
    <mergeCell ref="L11:V16"/>
  </mergeCells>
  <conditionalFormatting sqref="Q5">
    <cfRule type="cellIs" dxfId="5" priority="2" operator="equal">
      <formula>$E$11</formula>
    </cfRule>
  </conditionalFormatting>
  <conditionalFormatting sqref="E5:P5">
    <cfRule type="cellIs" dxfId="4" priority="1" operator="equal">
      <formula>$E$11</formula>
    </cfRule>
  </conditionalFormatting>
  <dataValidations count="1">
    <dataValidation type="list" allowBlank="1" showInputMessage="1" showErrorMessage="1" sqref="E11">
      <formula1>$E$5:$P$5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'Produtividade-geral'!E7:P7</xm:f>
              <xm:sqref>E14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'Produtividade-geral'!E8:P8</xm:f>
              <xm:sqref>E15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'Produtividade-geral'!E9:P9</xm:f>
              <xm:sqref>E16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'Produtividade-geral'!E6:P6</xm:f>
              <xm:sqref>E13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showGridLines="0" zoomScale="110" zoomScaleNormal="110" zoomScalePageLayoutView="110" workbookViewId="0">
      <selection activeCell="E7" sqref="E7"/>
    </sheetView>
  </sheetViews>
  <sheetFormatPr baseColWidth="10" defaultColWidth="9.1640625" defaultRowHeight="15" x14ac:dyDescent="0.2"/>
  <cols>
    <col min="1" max="1" width="2.83203125" style="2" customWidth="1"/>
    <col min="2" max="2" width="2.5" style="2" customWidth="1"/>
    <col min="3" max="3" width="11.83203125" style="3" customWidth="1"/>
    <col min="4" max="4" width="0.5" style="3" customWidth="1"/>
    <col min="5" max="5" width="5.5" style="3" customWidth="1"/>
    <col min="6" max="6" width="5.6640625" style="3" customWidth="1"/>
    <col min="7" max="7" width="5" style="3" customWidth="1"/>
    <col min="8" max="8" width="6.33203125" style="3" customWidth="1"/>
    <col min="9" max="9" width="5.1640625" style="3" customWidth="1"/>
    <col min="10" max="10" width="6.33203125" style="3" customWidth="1"/>
    <col min="11" max="11" width="5.33203125" style="3" customWidth="1"/>
    <col min="12" max="12" width="5.6640625" style="3" customWidth="1"/>
    <col min="13" max="13" width="5.5" style="3" customWidth="1"/>
    <col min="14" max="14" width="5.33203125" style="2" customWidth="1"/>
    <col min="15" max="15" width="5.6640625" style="2" customWidth="1"/>
    <col min="16" max="16" width="5.5" style="2" customWidth="1"/>
    <col min="17" max="17" width="0.6640625" style="2" customWidth="1"/>
    <col min="18" max="18" width="4.83203125" style="2" customWidth="1"/>
    <col min="19" max="19" width="0.5" style="2" customWidth="1"/>
    <col min="20" max="20" width="4.83203125" style="2" customWidth="1"/>
    <col min="21" max="21" width="0.5" style="2" customWidth="1"/>
    <col min="22" max="22" width="10.83203125" style="2" customWidth="1"/>
    <col min="23" max="23" width="2.5" style="2" customWidth="1"/>
    <col min="24" max="16384" width="9.1640625" style="2"/>
  </cols>
  <sheetData>
    <row r="1" spans="2:23" customFormat="1" ht="16" thickBot="1" x14ac:dyDescent="0.25"/>
    <row r="2" spans="2:23" s="1" customForma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23" s="5" customFormat="1" ht="42.75" customHeight="1" x14ac:dyDescent="0.25">
      <c r="B3" s="34"/>
      <c r="C3" s="63" t="s">
        <v>11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35"/>
    </row>
    <row r="4" spans="2:23" s="1" customFormat="1" ht="4.5" customHeight="1" x14ac:dyDescent="0.2">
      <c r="B4" s="36"/>
      <c r="C4" s="14"/>
      <c r="D4" s="14"/>
      <c r="E4" s="17"/>
      <c r="F4" s="17"/>
      <c r="G4" s="17"/>
      <c r="H4" s="17"/>
      <c r="I4" s="14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27"/>
      <c r="W4" s="37"/>
    </row>
    <row r="5" spans="2:23" s="1" customFormat="1" ht="26.25" customHeight="1" x14ac:dyDescent="0.2">
      <c r="B5" s="36"/>
      <c r="C5" s="22" t="s">
        <v>26</v>
      </c>
      <c r="D5" s="15"/>
      <c r="E5" s="24" t="s">
        <v>0</v>
      </c>
      <c r="F5" s="24" t="s">
        <v>16</v>
      </c>
      <c r="G5" s="24" t="s">
        <v>1</v>
      </c>
      <c r="H5" s="24" t="s">
        <v>17</v>
      </c>
      <c r="I5" s="24" t="s">
        <v>18</v>
      </c>
      <c r="J5" s="24" t="s">
        <v>2</v>
      </c>
      <c r="K5" s="24" t="s">
        <v>3</v>
      </c>
      <c r="L5" s="24" t="s">
        <v>19</v>
      </c>
      <c r="M5" s="24" t="s">
        <v>20</v>
      </c>
      <c r="N5" s="24" t="s">
        <v>21</v>
      </c>
      <c r="O5" s="24" t="s">
        <v>4</v>
      </c>
      <c r="P5" s="24" t="s">
        <v>22</v>
      </c>
      <c r="Q5" s="25"/>
      <c r="R5" s="59" t="s">
        <v>6</v>
      </c>
      <c r="S5" s="59"/>
      <c r="T5" s="59"/>
      <c r="U5" s="26"/>
      <c r="V5" s="43" t="s">
        <v>9</v>
      </c>
      <c r="W5" s="37"/>
    </row>
    <row r="6" spans="2:23" s="1" customFormat="1" ht="16.5" customHeight="1" x14ac:dyDescent="0.2">
      <c r="B6" s="36"/>
      <c r="C6" s="45" t="s">
        <v>12</v>
      </c>
      <c r="D6" s="9"/>
      <c r="E6" s="6">
        <v>100</v>
      </c>
      <c r="F6" s="6">
        <v>85</v>
      </c>
      <c r="G6" s="6">
        <v>166</v>
      </c>
      <c r="H6" s="6">
        <v>89</v>
      </c>
      <c r="I6" s="6">
        <v>90</v>
      </c>
      <c r="J6" s="6">
        <v>75</v>
      </c>
      <c r="K6" s="6">
        <v>89</v>
      </c>
      <c r="L6" s="6">
        <v>126</v>
      </c>
      <c r="M6" s="6">
        <v>30</v>
      </c>
      <c r="N6" s="6">
        <v>192</v>
      </c>
      <c r="O6" s="6">
        <v>0</v>
      </c>
      <c r="P6" s="6">
        <v>0</v>
      </c>
      <c r="Q6" s="10"/>
      <c r="R6" s="60">
        <f ca="1">SUM(OFFSET(E6,0,0,1,MATCH($E$12,$E$5:$R$5,0)))</f>
        <v>1042</v>
      </c>
      <c r="S6" s="60"/>
      <c r="T6" s="60"/>
      <c r="U6" s="23"/>
      <c r="V6" s="28">
        <f>MEDIAN(E6:P6)</f>
        <v>89</v>
      </c>
      <c r="W6" s="37"/>
    </row>
    <row r="7" spans="2:23" s="1" customFormat="1" ht="16.5" customHeight="1" x14ac:dyDescent="0.2">
      <c r="B7" s="36"/>
      <c r="C7" s="46" t="s">
        <v>13</v>
      </c>
      <c r="D7" s="9"/>
      <c r="E7" s="12">
        <v>100</v>
      </c>
      <c r="F7" s="12">
        <v>56</v>
      </c>
      <c r="G7" s="12">
        <v>6</v>
      </c>
      <c r="H7" s="12">
        <v>45</v>
      </c>
      <c r="I7" s="12">
        <v>98</v>
      </c>
      <c r="J7" s="12">
        <v>58</v>
      </c>
      <c r="K7" s="12">
        <v>89</v>
      </c>
      <c r="L7" s="12">
        <v>102</v>
      </c>
      <c r="M7" s="12">
        <v>99</v>
      </c>
      <c r="N7" s="12">
        <v>85</v>
      </c>
      <c r="O7" s="12">
        <v>0</v>
      </c>
      <c r="P7" s="12">
        <v>0</v>
      </c>
      <c r="Q7" s="10"/>
      <c r="R7" s="55">
        <f ca="1">SUM(OFFSET(E7,0,0,1,MATCH($E$12,$E$5:$R$5,0)))</f>
        <v>738</v>
      </c>
      <c r="S7" s="55"/>
      <c r="T7" s="55"/>
      <c r="U7" s="23"/>
      <c r="V7" s="29">
        <f>MEDIAN(E7:P7)</f>
        <v>71.5</v>
      </c>
      <c r="W7" s="37"/>
    </row>
    <row r="8" spans="2:23" s="1" customFormat="1" ht="17.25" customHeight="1" x14ac:dyDescent="0.2">
      <c r="B8" s="36"/>
      <c r="C8" s="45" t="s">
        <v>14</v>
      </c>
      <c r="D8" s="9"/>
      <c r="E8" s="6">
        <v>66</v>
      </c>
      <c r="F8" s="6">
        <v>70</v>
      </c>
      <c r="G8" s="6">
        <v>82</v>
      </c>
      <c r="H8" s="6">
        <v>96</v>
      </c>
      <c r="I8" s="6">
        <v>89</v>
      </c>
      <c r="J8" s="6">
        <v>95</v>
      </c>
      <c r="K8" s="6">
        <v>102</v>
      </c>
      <c r="L8" s="6">
        <v>78</v>
      </c>
      <c r="M8" s="6">
        <v>73</v>
      </c>
      <c r="N8" s="6">
        <v>65</v>
      </c>
      <c r="O8" s="6">
        <v>0</v>
      </c>
      <c r="P8" s="6">
        <v>0</v>
      </c>
      <c r="Q8" s="10"/>
      <c r="R8" s="60">
        <f ca="1">SUM(OFFSET(E8,0,0,1,MATCH($E$12,$E$5:$R$5,0)))</f>
        <v>816</v>
      </c>
      <c r="S8" s="60"/>
      <c r="T8" s="60"/>
      <c r="U8" s="23"/>
      <c r="V8" s="28">
        <f>MEDIAN(E8:P8)</f>
        <v>75.5</v>
      </c>
      <c r="W8" s="37"/>
    </row>
    <row r="9" spans="2:23" s="1" customFormat="1" ht="16.5" customHeight="1" x14ac:dyDescent="0.2">
      <c r="B9" s="36"/>
      <c r="C9" s="46" t="s">
        <v>15</v>
      </c>
      <c r="D9" s="9"/>
      <c r="E9" s="12">
        <v>95</v>
      </c>
      <c r="F9" s="12">
        <v>31</v>
      </c>
      <c r="G9" s="12">
        <v>133</v>
      </c>
      <c r="H9" s="12">
        <v>85</v>
      </c>
      <c r="I9" s="12">
        <v>166</v>
      </c>
      <c r="J9" s="12">
        <v>80</v>
      </c>
      <c r="K9" s="12">
        <v>142</v>
      </c>
      <c r="L9" s="12">
        <v>69</v>
      </c>
      <c r="M9" s="12">
        <v>76</v>
      </c>
      <c r="N9" s="12">
        <v>55</v>
      </c>
      <c r="O9" s="12">
        <v>0</v>
      </c>
      <c r="P9" s="12">
        <v>0</v>
      </c>
      <c r="Q9" s="10"/>
      <c r="R9" s="55">
        <f ca="1">SUM(OFFSET(E9,0,0,1,MATCH($E$12,$E$5:$R$5,0)))</f>
        <v>932</v>
      </c>
      <c r="S9" s="55"/>
      <c r="T9" s="55"/>
      <c r="U9" s="23"/>
      <c r="V9" s="29">
        <f>MEDIAN(E9:P9)</f>
        <v>78</v>
      </c>
      <c r="W9" s="37"/>
    </row>
    <row r="10" spans="2:23" s="1" customFormat="1" ht="16.5" customHeight="1" x14ac:dyDescent="0.2">
      <c r="B10" s="36"/>
      <c r="C10" s="48" t="s">
        <v>31</v>
      </c>
      <c r="D10" s="9"/>
      <c r="E10" s="49">
        <f t="shared" ref="E10:P10" si="0">(AVERAGE(E6:E9))</f>
        <v>90.25</v>
      </c>
      <c r="F10" s="49">
        <f t="shared" si="0"/>
        <v>60.5</v>
      </c>
      <c r="G10" s="49">
        <f t="shared" si="0"/>
        <v>96.75</v>
      </c>
      <c r="H10" s="49">
        <f t="shared" si="0"/>
        <v>78.75</v>
      </c>
      <c r="I10" s="49">
        <f t="shared" si="0"/>
        <v>110.75</v>
      </c>
      <c r="J10" s="49">
        <f t="shared" si="0"/>
        <v>77</v>
      </c>
      <c r="K10" s="49">
        <f t="shared" si="0"/>
        <v>105.5</v>
      </c>
      <c r="L10" s="49">
        <f t="shared" si="0"/>
        <v>93.75</v>
      </c>
      <c r="M10" s="49">
        <f t="shared" si="0"/>
        <v>69.5</v>
      </c>
      <c r="N10" s="49">
        <f t="shared" si="0"/>
        <v>99.25</v>
      </c>
      <c r="O10" s="49">
        <f t="shared" si="0"/>
        <v>0</v>
      </c>
      <c r="P10" s="49">
        <f t="shared" si="0"/>
        <v>0</v>
      </c>
      <c r="Q10" s="10"/>
      <c r="R10" s="62">
        <f ca="1">(AVERAGE(R6:T9))</f>
        <v>882</v>
      </c>
      <c r="S10" s="62"/>
      <c r="T10" s="62"/>
      <c r="U10" s="23"/>
      <c r="V10" s="50">
        <f>(AVERAGE(V6:V9))</f>
        <v>78.5</v>
      </c>
      <c r="W10" s="37"/>
    </row>
    <row r="11" spans="2:23" s="1" customFormat="1" ht="3.75" customHeight="1" x14ac:dyDescent="0.2">
      <c r="B11" s="3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27"/>
      <c r="W11" s="37"/>
    </row>
    <row r="12" spans="2:23" s="1" customFormat="1" ht="16.5" customHeight="1" x14ac:dyDescent="0.2">
      <c r="B12" s="36"/>
      <c r="C12" s="7" t="s">
        <v>7</v>
      </c>
      <c r="D12" s="15"/>
      <c r="E12" s="19" t="s">
        <v>21</v>
      </c>
      <c r="F12" s="20"/>
      <c r="G12" s="56" t="s">
        <v>10</v>
      </c>
      <c r="H12" s="56"/>
      <c r="I12" s="56"/>
      <c r="J12" s="56"/>
      <c r="K12" s="13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37"/>
    </row>
    <row r="13" spans="2:23" s="1" customFormat="1" ht="3.75" customHeight="1" x14ac:dyDescent="0.2">
      <c r="B13" s="36"/>
      <c r="C13" s="13"/>
      <c r="D13" s="13"/>
      <c r="E13" s="13"/>
      <c r="F13" s="13"/>
      <c r="G13" s="13"/>
      <c r="H13" s="13"/>
      <c r="I13" s="13"/>
      <c r="J13" s="13"/>
      <c r="K13" s="13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37"/>
    </row>
    <row r="14" spans="2:23" s="1" customFormat="1" ht="46.5" customHeight="1" x14ac:dyDescent="0.2">
      <c r="B14" s="36"/>
      <c r="C14" s="47" t="s">
        <v>23</v>
      </c>
      <c r="D14" s="16"/>
      <c r="E14" s="53"/>
      <c r="F14" s="53"/>
      <c r="G14" s="53"/>
      <c r="H14" s="53"/>
      <c r="I14" s="53"/>
      <c r="J14" s="53"/>
      <c r="K14" s="13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37"/>
    </row>
    <row r="15" spans="2:23" s="1" customFormat="1" ht="42.75" customHeight="1" x14ac:dyDescent="0.2">
      <c r="B15" s="36"/>
      <c r="C15" s="47" t="s">
        <v>24</v>
      </c>
      <c r="D15" s="16"/>
      <c r="E15" s="54"/>
      <c r="F15" s="54"/>
      <c r="G15" s="54"/>
      <c r="H15" s="54"/>
      <c r="I15" s="54"/>
      <c r="J15" s="54"/>
      <c r="K15" s="13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37"/>
    </row>
    <row r="16" spans="2:23" s="1" customFormat="1" ht="45" customHeight="1" x14ac:dyDescent="0.2">
      <c r="B16" s="36"/>
      <c r="C16" s="47" t="s">
        <v>29</v>
      </c>
      <c r="D16" s="16"/>
      <c r="E16" s="53"/>
      <c r="F16" s="53"/>
      <c r="G16" s="53"/>
      <c r="H16" s="53"/>
      <c r="I16" s="53"/>
      <c r="J16" s="53"/>
      <c r="K16" s="13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37"/>
    </row>
    <row r="17" spans="2:23" s="1" customFormat="1" ht="45.75" customHeight="1" x14ac:dyDescent="0.2">
      <c r="B17" s="36"/>
      <c r="C17" s="47" t="s">
        <v>30</v>
      </c>
      <c r="D17" s="16"/>
      <c r="E17" s="54"/>
      <c r="F17" s="54"/>
      <c r="G17" s="54"/>
      <c r="H17" s="54"/>
      <c r="I17" s="54"/>
      <c r="J17" s="54"/>
      <c r="K17" s="13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37"/>
    </row>
    <row r="18" spans="2:23" s="1" customFormat="1" ht="16" thickBo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1"/>
      <c r="W18" s="42"/>
    </row>
    <row r="19" spans="2:23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</row>
    <row r="20" spans="2:23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/>
      <c r="O20" s="1"/>
      <c r="P20" s="1"/>
      <c r="Q20" s="1"/>
      <c r="R20" s="1"/>
      <c r="S20" s="1"/>
    </row>
  </sheetData>
  <mergeCells count="13">
    <mergeCell ref="L12:V17"/>
    <mergeCell ref="R10:T10"/>
    <mergeCell ref="R9:T9"/>
    <mergeCell ref="C3:V3"/>
    <mergeCell ref="R5:T5"/>
    <mergeCell ref="R6:T6"/>
    <mergeCell ref="R7:T7"/>
    <mergeCell ref="R8:T8"/>
    <mergeCell ref="G12:J12"/>
    <mergeCell ref="E14:J14"/>
    <mergeCell ref="E15:J15"/>
    <mergeCell ref="E16:J16"/>
    <mergeCell ref="E17:J17"/>
  </mergeCells>
  <conditionalFormatting sqref="E5:Q5">
    <cfRule type="cellIs" dxfId="3" priority="1" operator="equal">
      <formula>$E$12</formula>
    </cfRule>
  </conditionalFormatting>
  <dataValidations count="1">
    <dataValidation type="list" allowBlank="1" showInputMessage="1" showErrorMessage="1" sqref="E12">
      <formula1>$E$5:$P$5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Ligações!E6:P6</xm:f>
              <xm:sqref>E14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Ligações!E9:P9</xm:f>
              <xm:sqref>E17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Ligações!E8:P8</xm:f>
              <xm:sqref>E16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Ligações!E7:P7</xm:f>
              <xm:sqref>E15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showGridLines="0" zoomScale="110" zoomScaleNormal="110" zoomScalePageLayoutView="110" workbookViewId="0">
      <selection activeCell="AA14" sqref="AA14"/>
    </sheetView>
  </sheetViews>
  <sheetFormatPr baseColWidth="10" defaultColWidth="9.1640625" defaultRowHeight="15" x14ac:dyDescent="0.2"/>
  <cols>
    <col min="1" max="1" width="2.83203125" style="2" customWidth="1"/>
    <col min="2" max="2" width="2.5" style="2" customWidth="1"/>
    <col min="3" max="3" width="11.33203125" style="3" customWidth="1"/>
    <col min="4" max="4" width="0.5" style="3" customWidth="1"/>
    <col min="5" max="5" width="5.5" style="3" customWidth="1"/>
    <col min="6" max="6" width="5.6640625" style="3" customWidth="1"/>
    <col min="7" max="7" width="5" style="3" customWidth="1"/>
    <col min="8" max="8" width="6.33203125" style="3" customWidth="1"/>
    <col min="9" max="9" width="5.1640625" style="3" customWidth="1"/>
    <col min="10" max="10" width="6.33203125" style="3" customWidth="1"/>
    <col min="11" max="11" width="5.33203125" style="3" customWidth="1"/>
    <col min="12" max="12" width="5.1640625" style="3" customWidth="1"/>
    <col min="13" max="13" width="5.5" style="3" customWidth="1"/>
    <col min="14" max="15" width="5.33203125" style="2" customWidth="1"/>
    <col min="16" max="16" width="5.1640625" style="2" customWidth="1"/>
    <col min="17" max="17" width="0.6640625" style="2" customWidth="1"/>
    <col min="18" max="18" width="4.83203125" style="2" customWidth="1"/>
    <col min="19" max="19" width="0.5" style="2" customWidth="1"/>
    <col min="20" max="20" width="4.83203125" style="2" customWidth="1"/>
    <col min="21" max="21" width="0.5" style="2" customWidth="1"/>
    <col min="22" max="22" width="10.83203125" style="2" customWidth="1"/>
    <col min="23" max="23" width="2.5" style="2" customWidth="1"/>
    <col min="24" max="16384" width="9.1640625" style="2"/>
  </cols>
  <sheetData>
    <row r="1" spans="2:23" customFormat="1" ht="16" thickBot="1" x14ac:dyDescent="0.25"/>
    <row r="2" spans="2:23" s="1" customForma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23" s="5" customFormat="1" ht="42.75" customHeight="1" x14ac:dyDescent="0.25">
      <c r="B3" s="34"/>
      <c r="C3" s="64" t="s">
        <v>25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35"/>
    </row>
    <row r="4" spans="2:23" s="1" customFormat="1" ht="4.5" customHeight="1" x14ac:dyDescent="0.2">
      <c r="B4" s="36"/>
      <c r="C4" s="14"/>
      <c r="D4" s="14"/>
      <c r="E4" s="17"/>
      <c r="F4" s="17"/>
      <c r="G4" s="17"/>
      <c r="H4" s="17"/>
      <c r="I4" s="14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27"/>
      <c r="W4" s="37"/>
    </row>
    <row r="5" spans="2:23" s="1" customFormat="1" ht="26.25" customHeight="1" x14ac:dyDescent="0.2">
      <c r="B5" s="36"/>
      <c r="C5" s="22" t="s">
        <v>26</v>
      </c>
      <c r="D5" s="15"/>
      <c r="E5" s="24" t="s">
        <v>0</v>
      </c>
      <c r="F5" s="24" t="s">
        <v>16</v>
      </c>
      <c r="G5" s="24" t="s">
        <v>1</v>
      </c>
      <c r="H5" s="24" t="s">
        <v>17</v>
      </c>
      <c r="I5" s="24" t="s">
        <v>18</v>
      </c>
      <c r="J5" s="24" t="s">
        <v>2</v>
      </c>
      <c r="K5" s="24" t="s">
        <v>3</v>
      </c>
      <c r="L5" s="24" t="s">
        <v>19</v>
      </c>
      <c r="M5" s="24" t="s">
        <v>20</v>
      </c>
      <c r="N5" s="24" t="s">
        <v>21</v>
      </c>
      <c r="O5" s="24" t="s">
        <v>4</v>
      </c>
      <c r="P5" s="24" t="s">
        <v>22</v>
      </c>
      <c r="Q5" s="25"/>
      <c r="R5" s="59" t="s">
        <v>6</v>
      </c>
      <c r="S5" s="59"/>
      <c r="T5" s="59"/>
      <c r="U5" s="26"/>
      <c r="V5" s="44" t="s">
        <v>9</v>
      </c>
      <c r="W5" s="37"/>
    </row>
    <row r="6" spans="2:23" s="1" customFormat="1" ht="16.5" customHeight="1" x14ac:dyDescent="0.2">
      <c r="B6" s="36"/>
      <c r="C6" s="45" t="s">
        <v>12</v>
      </c>
      <c r="D6" s="9"/>
      <c r="E6" s="6">
        <v>70</v>
      </c>
      <c r="F6" s="6">
        <v>85</v>
      </c>
      <c r="G6" s="6">
        <v>166</v>
      </c>
      <c r="H6" s="6">
        <v>89</v>
      </c>
      <c r="I6" s="6">
        <v>95</v>
      </c>
      <c r="J6" s="6">
        <v>10</v>
      </c>
      <c r="K6" s="6">
        <v>112</v>
      </c>
      <c r="L6" s="6">
        <v>126</v>
      </c>
      <c r="M6" s="6">
        <v>30</v>
      </c>
      <c r="N6" s="6">
        <v>192</v>
      </c>
      <c r="O6" s="6">
        <v>0</v>
      </c>
      <c r="P6" s="6">
        <v>0</v>
      </c>
      <c r="Q6" s="10"/>
      <c r="R6" s="60">
        <f ca="1">SUM(OFFSET(E6,0,0,1,MATCH($E$12,$E$5:$R$5,0)))</f>
        <v>975</v>
      </c>
      <c r="S6" s="60"/>
      <c r="T6" s="60"/>
      <c r="U6" s="23"/>
      <c r="V6" s="28">
        <f>MEDIAN(E6:P6)</f>
        <v>87</v>
      </c>
      <c r="W6" s="37"/>
    </row>
    <row r="7" spans="2:23" s="1" customFormat="1" ht="16.5" customHeight="1" x14ac:dyDescent="0.2">
      <c r="B7" s="36"/>
      <c r="C7" s="46" t="s">
        <v>13</v>
      </c>
      <c r="D7" s="9"/>
      <c r="E7" s="12">
        <v>72</v>
      </c>
      <c r="F7" s="12">
        <v>79</v>
      </c>
      <c r="G7" s="12">
        <v>100</v>
      </c>
      <c r="H7" s="12">
        <v>90</v>
      </c>
      <c r="I7" s="12">
        <v>102</v>
      </c>
      <c r="J7" s="12">
        <v>58</v>
      </c>
      <c r="K7" s="12">
        <v>89</v>
      </c>
      <c r="L7" s="12">
        <v>23</v>
      </c>
      <c r="M7" s="12">
        <v>70</v>
      </c>
      <c r="N7" s="12">
        <v>85</v>
      </c>
      <c r="O7" s="12">
        <v>0</v>
      </c>
      <c r="P7" s="12">
        <v>0</v>
      </c>
      <c r="Q7" s="10"/>
      <c r="R7" s="55">
        <f ca="1">SUM(OFFSET(E7,0,0,1,MATCH($E$12,$E$5:$R$5,0)))</f>
        <v>768</v>
      </c>
      <c r="S7" s="55"/>
      <c r="T7" s="55"/>
      <c r="U7" s="23"/>
      <c r="V7" s="29">
        <f>MEDIAN(E7:P7)</f>
        <v>75.5</v>
      </c>
      <c r="W7" s="37"/>
    </row>
    <row r="8" spans="2:23" s="1" customFormat="1" ht="17.25" customHeight="1" x14ac:dyDescent="0.2">
      <c r="B8" s="36"/>
      <c r="C8" s="45" t="s">
        <v>14</v>
      </c>
      <c r="D8" s="9"/>
      <c r="E8" s="6">
        <v>81</v>
      </c>
      <c r="F8" s="6">
        <v>75</v>
      </c>
      <c r="G8" s="6">
        <v>82</v>
      </c>
      <c r="H8" s="6">
        <v>96</v>
      </c>
      <c r="I8" s="6">
        <v>89</v>
      </c>
      <c r="J8" s="6">
        <v>95</v>
      </c>
      <c r="K8" s="6">
        <v>12</v>
      </c>
      <c r="L8" s="6">
        <v>78</v>
      </c>
      <c r="M8" s="6">
        <v>69</v>
      </c>
      <c r="N8" s="6">
        <v>65</v>
      </c>
      <c r="O8" s="6">
        <v>0</v>
      </c>
      <c r="P8" s="6">
        <v>0</v>
      </c>
      <c r="Q8" s="10"/>
      <c r="R8" s="60">
        <f ca="1">SUM(OFFSET(E8,0,0,1,MATCH($E$12,$E$5:$R$5,0)))</f>
        <v>742</v>
      </c>
      <c r="S8" s="60"/>
      <c r="T8" s="60"/>
      <c r="U8" s="23"/>
      <c r="V8" s="28">
        <f>MEDIAN(E8:P8)</f>
        <v>76.5</v>
      </c>
      <c r="W8" s="37"/>
    </row>
    <row r="9" spans="2:23" s="1" customFormat="1" ht="16.5" customHeight="1" x14ac:dyDescent="0.2">
      <c r="B9" s="36"/>
      <c r="C9" s="46" t="s">
        <v>15</v>
      </c>
      <c r="D9" s="9"/>
      <c r="E9" s="12">
        <v>95</v>
      </c>
      <c r="F9" s="12">
        <v>80</v>
      </c>
      <c r="G9" s="12">
        <v>133</v>
      </c>
      <c r="H9" s="12">
        <v>85</v>
      </c>
      <c r="I9" s="12">
        <v>166</v>
      </c>
      <c r="J9" s="12">
        <v>80</v>
      </c>
      <c r="K9" s="12">
        <v>142</v>
      </c>
      <c r="L9" s="12">
        <v>69</v>
      </c>
      <c r="M9" s="12">
        <v>76</v>
      </c>
      <c r="N9" s="12">
        <v>55</v>
      </c>
      <c r="O9" s="12">
        <v>0</v>
      </c>
      <c r="P9" s="12">
        <v>0</v>
      </c>
      <c r="Q9" s="10"/>
      <c r="R9" s="55">
        <f ca="1">SUM(OFFSET(E9,0,0,1,MATCH($E$12,$E$5:$R$5,0)))</f>
        <v>981</v>
      </c>
      <c r="S9" s="55"/>
      <c r="T9" s="55"/>
      <c r="U9" s="23"/>
      <c r="V9" s="29">
        <f>MEDIAN(E9:P9)</f>
        <v>80</v>
      </c>
      <c r="W9" s="37"/>
    </row>
    <row r="10" spans="2:23" s="1" customFormat="1" ht="16.5" customHeight="1" x14ac:dyDescent="0.2">
      <c r="B10" s="36"/>
      <c r="C10" s="48" t="s">
        <v>31</v>
      </c>
      <c r="D10" s="9"/>
      <c r="E10" s="49">
        <f t="shared" ref="E10:P10" si="0">(AVERAGE(E6:E9))</f>
        <v>79.5</v>
      </c>
      <c r="F10" s="49">
        <f t="shared" si="0"/>
        <v>79.75</v>
      </c>
      <c r="G10" s="49">
        <f t="shared" si="0"/>
        <v>120.25</v>
      </c>
      <c r="H10" s="49">
        <f t="shared" si="0"/>
        <v>90</v>
      </c>
      <c r="I10" s="49">
        <f t="shared" si="0"/>
        <v>113</v>
      </c>
      <c r="J10" s="49">
        <f t="shared" si="0"/>
        <v>60.75</v>
      </c>
      <c r="K10" s="49">
        <f t="shared" si="0"/>
        <v>88.75</v>
      </c>
      <c r="L10" s="49">
        <f t="shared" si="0"/>
        <v>74</v>
      </c>
      <c r="M10" s="49">
        <f t="shared" si="0"/>
        <v>61.25</v>
      </c>
      <c r="N10" s="49">
        <f t="shared" si="0"/>
        <v>99.25</v>
      </c>
      <c r="O10" s="49">
        <f t="shared" si="0"/>
        <v>0</v>
      </c>
      <c r="P10" s="49">
        <f t="shared" si="0"/>
        <v>0</v>
      </c>
      <c r="Q10" s="10"/>
      <c r="R10" s="62">
        <f ca="1">(AVERAGE(R6:T9))</f>
        <v>866.5</v>
      </c>
      <c r="S10" s="62"/>
      <c r="T10" s="62"/>
      <c r="U10" s="23"/>
      <c r="V10" s="50">
        <f>(AVERAGE(V6:V9))</f>
        <v>79.75</v>
      </c>
      <c r="W10" s="37"/>
    </row>
    <row r="11" spans="2:23" s="1" customFormat="1" ht="3.75" customHeight="1" x14ac:dyDescent="0.2">
      <c r="B11" s="3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27"/>
      <c r="W11" s="37"/>
    </row>
    <row r="12" spans="2:23" s="1" customFormat="1" ht="16.5" customHeight="1" x14ac:dyDescent="0.2">
      <c r="B12" s="36"/>
      <c r="C12" s="7" t="s">
        <v>7</v>
      </c>
      <c r="D12" s="15"/>
      <c r="E12" s="19" t="s">
        <v>21</v>
      </c>
      <c r="F12" s="20"/>
      <c r="G12" s="56" t="s">
        <v>10</v>
      </c>
      <c r="H12" s="56"/>
      <c r="I12" s="56"/>
      <c r="J12" s="56"/>
      <c r="K12" s="13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7"/>
    </row>
    <row r="13" spans="2:23" s="1" customFormat="1" ht="3.75" customHeight="1" x14ac:dyDescent="0.2">
      <c r="B13" s="36"/>
      <c r="C13" s="13"/>
      <c r="D13" s="13"/>
      <c r="E13" s="13"/>
      <c r="F13" s="13"/>
      <c r="G13" s="13"/>
      <c r="H13" s="13"/>
      <c r="I13" s="13"/>
      <c r="J13" s="13"/>
      <c r="K13" s="13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7"/>
    </row>
    <row r="14" spans="2:23" s="1" customFormat="1" ht="46.5" customHeight="1" x14ac:dyDescent="0.2">
      <c r="B14" s="36"/>
      <c r="C14" s="47" t="s">
        <v>23</v>
      </c>
      <c r="D14" s="16"/>
      <c r="E14" s="53"/>
      <c r="F14" s="53"/>
      <c r="G14" s="53"/>
      <c r="H14" s="53"/>
      <c r="I14" s="53"/>
      <c r="J14" s="53"/>
      <c r="K14" s="13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7"/>
    </row>
    <row r="15" spans="2:23" s="1" customFormat="1" ht="42.75" customHeight="1" x14ac:dyDescent="0.2">
      <c r="B15" s="36"/>
      <c r="C15" s="47" t="s">
        <v>24</v>
      </c>
      <c r="D15" s="16"/>
      <c r="E15" s="54"/>
      <c r="F15" s="54"/>
      <c r="G15" s="54"/>
      <c r="H15" s="54"/>
      <c r="I15" s="54"/>
      <c r="J15" s="54"/>
      <c r="K15" s="13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7"/>
    </row>
    <row r="16" spans="2:23" s="1" customFormat="1" ht="45" customHeight="1" x14ac:dyDescent="0.2">
      <c r="B16" s="36"/>
      <c r="C16" s="47" t="s">
        <v>29</v>
      </c>
      <c r="D16" s="16"/>
      <c r="E16" s="53"/>
      <c r="F16" s="53"/>
      <c r="G16" s="53"/>
      <c r="H16" s="53"/>
      <c r="I16" s="53"/>
      <c r="J16" s="53"/>
      <c r="K16" s="13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7"/>
    </row>
    <row r="17" spans="2:23" s="1" customFormat="1" ht="45.75" customHeight="1" x14ac:dyDescent="0.2">
      <c r="B17" s="36"/>
      <c r="C17" s="47" t="s">
        <v>30</v>
      </c>
      <c r="D17" s="16"/>
      <c r="E17" s="54"/>
      <c r="F17" s="54"/>
      <c r="G17" s="54"/>
      <c r="H17" s="54"/>
      <c r="I17" s="54"/>
      <c r="J17" s="54"/>
      <c r="K17" s="13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7"/>
    </row>
    <row r="18" spans="2:23" s="1" customFormat="1" ht="16" thickBo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1"/>
      <c r="W18" s="42"/>
    </row>
    <row r="19" spans="2:23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</row>
    <row r="20" spans="2:23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/>
      <c r="O20" s="1"/>
      <c r="P20" s="1"/>
      <c r="Q20" s="1"/>
      <c r="R20" s="1"/>
      <c r="S20" s="1"/>
    </row>
  </sheetData>
  <mergeCells count="13">
    <mergeCell ref="R10:T10"/>
    <mergeCell ref="G12:J12"/>
    <mergeCell ref="L12:V17"/>
    <mergeCell ref="E14:J14"/>
    <mergeCell ref="E15:J15"/>
    <mergeCell ref="E16:J16"/>
    <mergeCell ref="E17:J17"/>
    <mergeCell ref="R9:T9"/>
    <mergeCell ref="C3:V3"/>
    <mergeCell ref="R5:T5"/>
    <mergeCell ref="R6:T6"/>
    <mergeCell ref="R7:T7"/>
    <mergeCell ref="R8:T8"/>
  </mergeCells>
  <conditionalFormatting sqref="E5:Q5">
    <cfRule type="cellIs" dxfId="2" priority="1" operator="equal">
      <formula>$E$12</formula>
    </cfRule>
  </conditionalFormatting>
  <dataValidations count="1">
    <dataValidation type="list" allowBlank="1" showInputMessage="1" showErrorMessage="1" sqref="E12">
      <formula1>$E$5:$P$5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Reuniões!E6:P6</xm:f>
              <xm:sqref>E14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Reuniões!E9:P9</xm:f>
              <xm:sqref>E17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Reuniões!E8:P8</xm:f>
              <xm:sqref>E16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Reuniões!E7:P7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showGridLines="0" zoomScale="110" zoomScaleNormal="110" zoomScalePageLayoutView="110" workbookViewId="0">
      <selection activeCell="E7" sqref="E7"/>
    </sheetView>
  </sheetViews>
  <sheetFormatPr baseColWidth="10" defaultColWidth="9.1640625" defaultRowHeight="15" x14ac:dyDescent="0.2"/>
  <cols>
    <col min="1" max="1" width="2.83203125" style="2" customWidth="1"/>
    <col min="2" max="2" width="2.5" style="2" customWidth="1"/>
    <col min="3" max="3" width="11.6640625" style="3" customWidth="1"/>
    <col min="4" max="4" width="0.5" style="3" customWidth="1"/>
    <col min="5" max="5" width="5.5" style="3" customWidth="1"/>
    <col min="6" max="6" width="5.6640625" style="3" customWidth="1"/>
    <col min="7" max="7" width="5" style="3" customWidth="1"/>
    <col min="8" max="8" width="6.33203125" style="3" customWidth="1"/>
    <col min="9" max="9" width="5.1640625" style="3" customWidth="1"/>
    <col min="10" max="10" width="6.33203125" style="3" customWidth="1"/>
    <col min="11" max="11" width="5.33203125" style="3" customWidth="1"/>
    <col min="12" max="12" width="5.1640625" style="3" customWidth="1"/>
    <col min="13" max="13" width="5.5" style="3" customWidth="1"/>
    <col min="14" max="14" width="5.33203125" style="2" customWidth="1"/>
    <col min="15" max="15" width="5.5" style="2" customWidth="1"/>
    <col min="16" max="16" width="4.83203125" style="2" customWidth="1"/>
    <col min="17" max="17" width="0.6640625" style="2" customWidth="1"/>
    <col min="18" max="18" width="4.83203125" style="2" customWidth="1"/>
    <col min="19" max="19" width="0.5" style="2" customWidth="1"/>
    <col min="20" max="20" width="4.83203125" style="2" customWidth="1"/>
    <col min="21" max="21" width="0.5" style="2" customWidth="1"/>
    <col min="22" max="22" width="10.83203125" style="2" customWidth="1"/>
    <col min="23" max="23" width="2.5" style="2" customWidth="1"/>
    <col min="24" max="16384" width="9.1640625" style="2"/>
  </cols>
  <sheetData>
    <row r="1" spans="2:23" customFormat="1" ht="16" thickBot="1" x14ac:dyDescent="0.25"/>
    <row r="2" spans="2:23" s="1" customForma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23" s="5" customFormat="1" ht="42.75" customHeight="1" x14ac:dyDescent="0.25">
      <c r="B3" s="34"/>
      <c r="C3" s="65" t="s">
        <v>27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35"/>
    </row>
    <row r="4" spans="2:23" s="1" customFormat="1" ht="4.5" customHeight="1" x14ac:dyDescent="0.2">
      <c r="B4" s="36"/>
      <c r="C4" s="14"/>
      <c r="D4" s="14"/>
      <c r="E4" s="17"/>
      <c r="F4" s="17"/>
      <c r="G4" s="17"/>
      <c r="H4" s="17"/>
      <c r="I4" s="14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27"/>
      <c r="W4" s="37"/>
    </row>
    <row r="5" spans="2:23" s="1" customFormat="1" ht="26.25" customHeight="1" x14ac:dyDescent="0.2">
      <c r="B5" s="36"/>
      <c r="C5" s="22" t="s">
        <v>26</v>
      </c>
      <c r="D5" s="15"/>
      <c r="E5" s="24" t="s">
        <v>0</v>
      </c>
      <c r="F5" s="24" t="s">
        <v>16</v>
      </c>
      <c r="G5" s="24" t="s">
        <v>1</v>
      </c>
      <c r="H5" s="24" t="s">
        <v>17</v>
      </c>
      <c r="I5" s="24" t="s">
        <v>18</v>
      </c>
      <c r="J5" s="24" t="s">
        <v>2</v>
      </c>
      <c r="K5" s="24" t="s">
        <v>3</v>
      </c>
      <c r="L5" s="24" t="s">
        <v>19</v>
      </c>
      <c r="M5" s="24" t="s">
        <v>20</v>
      </c>
      <c r="N5" s="24" t="s">
        <v>21</v>
      </c>
      <c r="O5" s="24" t="s">
        <v>4</v>
      </c>
      <c r="P5" s="24" t="s">
        <v>22</v>
      </c>
      <c r="Q5" s="25"/>
      <c r="R5" s="59" t="s">
        <v>6</v>
      </c>
      <c r="S5" s="59"/>
      <c r="T5" s="59"/>
      <c r="U5" s="26"/>
      <c r="V5" s="44" t="s">
        <v>9</v>
      </c>
      <c r="W5" s="37"/>
    </row>
    <row r="6" spans="2:23" s="1" customFormat="1" ht="16.5" customHeight="1" x14ac:dyDescent="0.2">
      <c r="B6" s="36"/>
      <c r="C6" s="45" t="s">
        <v>12</v>
      </c>
      <c r="D6" s="9"/>
      <c r="E6" s="6">
        <v>10</v>
      </c>
      <c r="F6" s="6">
        <v>15</v>
      </c>
      <c r="G6" s="6">
        <v>13</v>
      </c>
      <c r="H6" s="6">
        <v>14</v>
      </c>
      <c r="I6" s="6">
        <v>10</v>
      </c>
      <c r="J6" s="6">
        <v>13</v>
      </c>
      <c r="K6" s="6">
        <v>15</v>
      </c>
      <c r="L6" s="6">
        <v>11</v>
      </c>
      <c r="M6" s="6">
        <v>9</v>
      </c>
      <c r="N6" s="6">
        <v>12</v>
      </c>
      <c r="O6" s="6">
        <v>0</v>
      </c>
      <c r="P6" s="6">
        <v>0</v>
      </c>
      <c r="Q6" s="10"/>
      <c r="R6" s="60">
        <f ca="1">SUM(OFFSET(E6,0,0,1,MATCH($E$12,$E$5:$R$5,0)))</f>
        <v>122</v>
      </c>
      <c r="S6" s="60"/>
      <c r="T6" s="60"/>
      <c r="U6" s="23"/>
      <c r="V6" s="28">
        <f>MEDIAN(E6:P6)</f>
        <v>11.5</v>
      </c>
      <c r="W6" s="37"/>
    </row>
    <row r="7" spans="2:23" s="1" customFormat="1" ht="16.5" customHeight="1" x14ac:dyDescent="0.2">
      <c r="B7" s="36"/>
      <c r="C7" s="46" t="s">
        <v>13</v>
      </c>
      <c r="D7" s="9"/>
      <c r="E7" s="12">
        <v>9</v>
      </c>
      <c r="F7" s="12">
        <v>12</v>
      </c>
      <c r="G7" s="12">
        <v>10</v>
      </c>
      <c r="H7" s="12">
        <v>14</v>
      </c>
      <c r="I7" s="12">
        <v>15</v>
      </c>
      <c r="J7" s="12">
        <v>7</v>
      </c>
      <c r="K7" s="12">
        <v>15</v>
      </c>
      <c r="L7" s="12">
        <v>9</v>
      </c>
      <c r="M7" s="12">
        <v>13</v>
      </c>
      <c r="N7" s="12">
        <v>12</v>
      </c>
      <c r="O7" s="12">
        <v>0</v>
      </c>
      <c r="P7" s="12">
        <v>0</v>
      </c>
      <c r="Q7" s="10"/>
      <c r="R7" s="55">
        <f ca="1">SUM(OFFSET(E7,0,0,1,MATCH($E$12,$E$5:$R$5,0)))</f>
        <v>116</v>
      </c>
      <c r="S7" s="55"/>
      <c r="T7" s="55"/>
      <c r="U7" s="23"/>
      <c r="V7" s="29">
        <f>MEDIAN(E7:P7)</f>
        <v>11</v>
      </c>
      <c r="W7" s="37"/>
    </row>
    <row r="8" spans="2:23" s="1" customFormat="1" ht="17.25" customHeight="1" x14ac:dyDescent="0.2">
      <c r="B8" s="36"/>
      <c r="C8" s="45" t="s">
        <v>14</v>
      </c>
      <c r="D8" s="9"/>
      <c r="E8" s="6">
        <v>9</v>
      </c>
      <c r="F8" s="6">
        <v>13</v>
      </c>
      <c r="G8" s="6">
        <v>8</v>
      </c>
      <c r="H8" s="6">
        <v>12</v>
      </c>
      <c r="I8" s="6">
        <v>18</v>
      </c>
      <c r="J8" s="6">
        <v>12</v>
      </c>
      <c r="K8" s="6">
        <v>8</v>
      </c>
      <c r="L8" s="6">
        <v>15</v>
      </c>
      <c r="M8" s="6">
        <v>16</v>
      </c>
      <c r="N8" s="6">
        <v>18</v>
      </c>
      <c r="O8" s="6">
        <v>0</v>
      </c>
      <c r="P8" s="6">
        <v>0</v>
      </c>
      <c r="Q8" s="10"/>
      <c r="R8" s="60">
        <f ca="1">SUM(OFFSET(E8,0,0,1,MATCH($E$12,$E$5:$R$5,0)))</f>
        <v>129</v>
      </c>
      <c r="S8" s="60"/>
      <c r="T8" s="60"/>
      <c r="U8" s="23"/>
      <c r="V8" s="28">
        <f>MEDIAN(E8:P8)</f>
        <v>12</v>
      </c>
      <c r="W8" s="37"/>
    </row>
    <row r="9" spans="2:23" s="1" customFormat="1" ht="16.5" customHeight="1" x14ac:dyDescent="0.2">
      <c r="B9" s="36"/>
      <c r="C9" s="46" t="s">
        <v>15</v>
      </c>
      <c r="D9" s="9"/>
      <c r="E9" s="12">
        <v>14</v>
      </c>
      <c r="F9" s="12">
        <v>12</v>
      </c>
      <c r="G9" s="12">
        <v>15</v>
      </c>
      <c r="H9" s="12">
        <v>5</v>
      </c>
      <c r="I9" s="12">
        <v>10</v>
      </c>
      <c r="J9" s="12">
        <v>12</v>
      </c>
      <c r="K9" s="12">
        <v>16</v>
      </c>
      <c r="L9" s="12">
        <v>13</v>
      </c>
      <c r="M9" s="12">
        <v>7</v>
      </c>
      <c r="N9" s="12">
        <v>15</v>
      </c>
      <c r="O9" s="12">
        <v>0</v>
      </c>
      <c r="P9" s="12">
        <v>0</v>
      </c>
      <c r="Q9" s="10"/>
      <c r="R9" s="55">
        <f ca="1">SUM(OFFSET(E9,0,0,1,MATCH($E$12,$E$5:$R$5,0)))</f>
        <v>119</v>
      </c>
      <c r="S9" s="55"/>
      <c r="T9" s="55"/>
      <c r="U9" s="23"/>
      <c r="V9" s="29">
        <f>MEDIAN(E9:P9)</f>
        <v>12</v>
      </c>
      <c r="W9" s="37"/>
    </row>
    <row r="10" spans="2:23" s="1" customFormat="1" ht="16.5" customHeight="1" x14ac:dyDescent="0.2">
      <c r="B10" s="36"/>
      <c r="C10" s="48" t="s">
        <v>31</v>
      </c>
      <c r="D10" s="9"/>
      <c r="E10" s="49">
        <f t="shared" ref="E10:P10" si="0">(AVERAGE(E6:E9))</f>
        <v>10.5</v>
      </c>
      <c r="F10" s="49">
        <f t="shared" si="0"/>
        <v>13</v>
      </c>
      <c r="G10" s="49">
        <f t="shared" si="0"/>
        <v>11.5</v>
      </c>
      <c r="H10" s="49">
        <f t="shared" si="0"/>
        <v>11.25</v>
      </c>
      <c r="I10" s="49">
        <f t="shared" si="0"/>
        <v>13.25</v>
      </c>
      <c r="J10" s="49">
        <f t="shared" si="0"/>
        <v>11</v>
      </c>
      <c r="K10" s="49">
        <f t="shared" si="0"/>
        <v>13.5</v>
      </c>
      <c r="L10" s="49">
        <f t="shared" si="0"/>
        <v>12</v>
      </c>
      <c r="M10" s="49">
        <f t="shared" si="0"/>
        <v>11.25</v>
      </c>
      <c r="N10" s="49">
        <f t="shared" si="0"/>
        <v>14.25</v>
      </c>
      <c r="O10" s="49">
        <f t="shared" si="0"/>
        <v>0</v>
      </c>
      <c r="P10" s="49">
        <f t="shared" si="0"/>
        <v>0</v>
      </c>
      <c r="Q10" s="10"/>
      <c r="R10" s="62">
        <f ca="1">(AVERAGE(R6:T9))</f>
        <v>121.5</v>
      </c>
      <c r="S10" s="62"/>
      <c r="T10" s="62"/>
      <c r="U10" s="23"/>
      <c r="V10" s="50">
        <f>(AVERAGE(V6:V9))</f>
        <v>11.625</v>
      </c>
      <c r="W10" s="37"/>
    </row>
    <row r="11" spans="2:23" s="1" customFormat="1" ht="3.75" customHeight="1" x14ac:dyDescent="0.2">
      <c r="B11" s="3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27"/>
      <c r="W11" s="37"/>
    </row>
    <row r="12" spans="2:23" s="1" customFormat="1" ht="16.5" customHeight="1" x14ac:dyDescent="0.2">
      <c r="B12" s="36"/>
      <c r="C12" s="7" t="s">
        <v>7</v>
      </c>
      <c r="D12" s="15"/>
      <c r="E12" s="19" t="s">
        <v>21</v>
      </c>
      <c r="F12" s="20"/>
      <c r="G12" s="56" t="s">
        <v>10</v>
      </c>
      <c r="H12" s="56"/>
      <c r="I12" s="56"/>
      <c r="J12" s="56"/>
      <c r="K12" s="13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7"/>
    </row>
    <row r="13" spans="2:23" s="1" customFormat="1" ht="3.75" customHeight="1" x14ac:dyDescent="0.2">
      <c r="B13" s="36"/>
      <c r="C13" s="13"/>
      <c r="D13" s="13"/>
      <c r="E13" s="13"/>
      <c r="F13" s="13"/>
      <c r="G13" s="13"/>
      <c r="H13" s="13"/>
      <c r="I13" s="13"/>
      <c r="J13" s="13"/>
      <c r="K13" s="13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7"/>
    </row>
    <row r="14" spans="2:23" s="1" customFormat="1" ht="46.5" customHeight="1" x14ac:dyDescent="0.2">
      <c r="B14" s="36"/>
      <c r="C14" s="47" t="s">
        <v>23</v>
      </c>
      <c r="D14" s="16"/>
      <c r="E14" s="53"/>
      <c r="F14" s="53"/>
      <c r="G14" s="53"/>
      <c r="H14" s="53"/>
      <c r="I14" s="53"/>
      <c r="J14" s="53"/>
      <c r="K14" s="13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7"/>
    </row>
    <row r="15" spans="2:23" s="1" customFormat="1" ht="42.75" customHeight="1" x14ac:dyDescent="0.2">
      <c r="B15" s="36"/>
      <c r="C15" s="47" t="s">
        <v>24</v>
      </c>
      <c r="D15" s="16"/>
      <c r="E15" s="54"/>
      <c r="F15" s="54"/>
      <c r="G15" s="54"/>
      <c r="H15" s="54"/>
      <c r="I15" s="54"/>
      <c r="J15" s="54"/>
      <c r="K15" s="13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7"/>
    </row>
    <row r="16" spans="2:23" s="1" customFormat="1" ht="45" customHeight="1" x14ac:dyDescent="0.2">
      <c r="B16" s="36"/>
      <c r="C16" s="47" t="s">
        <v>29</v>
      </c>
      <c r="D16" s="16"/>
      <c r="E16" s="53"/>
      <c r="F16" s="53"/>
      <c r="G16" s="53"/>
      <c r="H16" s="53"/>
      <c r="I16" s="53"/>
      <c r="J16" s="53"/>
      <c r="K16" s="13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7"/>
    </row>
    <row r="17" spans="2:23" s="1" customFormat="1" ht="45.75" customHeight="1" x14ac:dyDescent="0.2">
      <c r="B17" s="36"/>
      <c r="C17" s="47" t="s">
        <v>30</v>
      </c>
      <c r="D17" s="16"/>
      <c r="E17" s="54"/>
      <c r="F17" s="54"/>
      <c r="G17" s="54"/>
      <c r="H17" s="54"/>
      <c r="I17" s="54"/>
      <c r="J17" s="54"/>
      <c r="K17" s="13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7"/>
    </row>
    <row r="18" spans="2:23" s="1" customFormat="1" ht="16" thickBo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1"/>
      <c r="W18" s="42"/>
    </row>
    <row r="19" spans="2:23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</row>
    <row r="20" spans="2:23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/>
      <c r="O20" s="1"/>
      <c r="P20" s="1"/>
      <c r="Q20" s="1"/>
      <c r="R20" s="1"/>
      <c r="S20" s="1"/>
    </row>
  </sheetData>
  <mergeCells count="13">
    <mergeCell ref="R10:T10"/>
    <mergeCell ref="G12:J12"/>
    <mergeCell ref="L12:V17"/>
    <mergeCell ref="E14:J14"/>
    <mergeCell ref="E15:J15"/>
    <mergeCell ref="E16:J16"/>
    <mergeCell ref="E17:J17"/>
    <mergeCell ref="R9:T9"/>
    <mergeCell ref="C3:V3"/>
    <mergeCell ref="R5:T5"/>
    <mergeCell ref="R6:T6"/>
    <mergeCell ref="R7:T7"/>
    <mergeCell ref="R8:T8"/>
  </mergeCells>
  <conditionalFormatting sqref="E5:Q5">
    <cfRule type="cellIs" dxfId="1" priority="1" operator="equal">
      <formula>$E$12</formula>
    </cfRule>
  </conditionalFormatting>
  <dataValidations count="1">
    <dataValidation type="list" allowBlank="1" showInputMessage="1" showErrorMessage="1" sqref="E12">
      <formula1>$E$5:$P$5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Propostas!E7:P7</xm:f>
              <xm:sqref>E15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Propostas!E8:P8</xm:f>
              <xm:sqref>E16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Propostas!E9:P9</xm:f>
              <xm:sqref>E17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Propostas!E6:P6</xm:f>
              <xm:sqref>E14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showGridLines="0" zoomScale="110" zoomScaleNormal="110" zoomScalePageLayoutView="110" workbookViewId="0">
      <selection activeCell="E10" sqref="E10"/>
    </sheetView>
  </sheetViews>
  <sheetFormatPr baseColWidth="10" defaultColWidth="9.1640625" defaultRowHeight="15" x14ac:dyDescent="0.2"/>
  <cols>
    <col min="1" max="1" width="2.83203125" style="2" customWidth="1"/>
    <col min="2" max="2" width="2.5" style="2" customWidth="1"/>
    <col min="3" max="3" width="11.5" style="3" customWidth="1"/>
    <col min="4" max="4" width="0.5" style="3" customWidth="1"/>
    <col min="5" max="5" width="5.5" style="3" customWidth="1"/>
    <col min="6" max="6" width="5.6640625" style="3" customWidth="1"/>
    <col min="7" max="7" width="5" style="3" customWidth="1"/>
    <col min="8" max="8" width="6.33203125" style="3" customWidth="1"/>
    <col min="9" max="9" width="5.1640625" style="3" customWidth="1"/>
    <col min="10" max="10" width="6.33203125" style="3" customWidth="1"/>
    <col min="11" max="11" width="5.33203125" style="3" customWidth="1"/>
    <col min="12" max="12" width="5.1640625" style="3" customWidth="1"/>
    <col min="13" max="13" width="5.5" style="3" customWidth="1"/>
    <col min="14" max="14" width="5.33203125" style="2" customWidth="1"/>
    <col min="15" max="15" width="5.5" style="2" customWidth="1"/>
    <col min="16" max="16" width="4.83203125" style="2" customWidth="1"/>
    <col min="17" max="17" width="0.6640625" style="2" customWidth="1"/>
    <col min="18" max="18" width="4.83203125" style="2" customWidth="1"/>
    <col min="19" max="19" width="0.5" style="2" customWidth="1"/>
    <col min="20" max="20" width="4.83203125" style="2" customWidth="1"/>
    <col min="21" max="21" width="0.5" style="2" customWidth="1"/>
    <col min="22" max="22" width="10.83203125" style="2" customWidth="1"/>
    <col min="23" max="23" width="2.5" style="2" customWidth="1"/>
    <col min="24" max="16384" width="9.1640625" style="2"/>
  </cols>
  <sheetData>
    <row r="1" spans="2:23" customFormat="1" ht="16" thickBot="1" x14ac:dyDescent="0.25"/>
    <row r="2" spans="2:23" s="1" customForma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  <c r="V2" s="32"/>
      <c r="W2" s="33"/>
    </row>
    <row r="3" spans="2:23" s="5" customFormat="1" ht="42.75" customHeight="1" x14ac:dyDescent="0.25">
      <c r="B3" s="34"/>
      <c r="C3" s="66" t="s">
        <v>28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35"/>
    </row>
    <row r="4" spans="2:23" s="1" customFormat="1" ht="4.5" customHeight="1" x14ac:dyDescent="0.2">
      <c r="B4" s="36"/>
      <c r="C4" s="14"/>
      <c r="D4" s="14"/>
      <c r="E4" s="17"/>
      <c r="F4" s="17"/>
      <c r="G4" s="17"/>
      <c r="H4" s="17"/>
      <c r="I4" s="14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27"/>
      <c r="W4" s="37"/>
    </row>
    <row r="5" spans="2:23" s="1" customFormat="1" ht="26.25" customHeight="1" x14ac:dyDescent="0.2">
      <c r="B5" s="36"/>
      <c r="C5" s="22" t="s">
        <v>26</v>
      </c>
      <c r="D5" s="15"/>
      <c r="E5" s="24" t="s">
        <v>0</v>
      </c>
      <c r="F5" s="24" t="s">
        <v>16</v>
      </c>
      <c r="G5" s="24" t="s">
        <v>1</v>
      </c>
      <c r="H5" s="24" t="s">
        <v>17</v>
      </c>
      <c r="I5" s="24" t="s">
        <v>18</v>
      </c>
      <c r="J5" s="24" t="s">
        <v>2</v>
      </c>
      <c r="K5" s="24" t="s">
        <v>3</v>
      </c>
      <c r="L5" s="24" t="s">
        <v>19</v>
      </c>
      <c r="M5" s="24" t="s">
        <v>20</v>
      </c>
      <c r="N5" s="24" t="s">
        <v>21</v>
      </c>
      <c r="O5" s="24" t="s">
        <v>4</v>
      </c>
      <c r="P5" s="24" t="s">
        <v>22</v>
      </c>
      <c r="Q5" s="25"/>
      <c r="R5" s="59" t="s">
        <v>6</v>
      </c>
      <c r="S5" s="59"/>
      <c r="T5" s="59"/>
      <c r="U5" s="26"/>
      <c r="V5" s="44" t="s">
        <v>9</v>
      </c>
      <c r="W5" s="37"/>
    </row>
    <row r="6" spans="2:23" s="1" customFormat="1" ht="16.5" customHeight="1" x14ac:dyDescent="0.2">
      <c r="B6" s="36"/>
      <c r="C6" s="45" t="s">
        <v>12</v>
      </c>
      <c r="D6" s="9"/>
      <c r="E6" s="6">
        <v>5</v>
      </c>
      <c r="F6" s="6">
        <v>8</v>
      </c>
      <c r="G6" s="6">
        <v>4</v>
      </c>
      <c r="H6" s="6">
        <v>8</v>
      </c>
      <c r="I6" s="6">
        <v>7</v>
      </c>
      <c r="J6" s="6">
        <v>5</v>
      </c>
      <c r="K6" s="6">
        <v>12</v>
      </c>
      <c r="L6" s="6">
        <v>13</v>
      </c>
      <c r="M6" s="6">
        <v>15</v>
      </c>
      <c r="N6" s="6">
        <v>12</v>
      </c>
      <c r="O6" s="6">
        <v>0</v>
      </c>
      <c r="P6" s="6">
        <v>0</v>
      </c>
      <c r="Q6" s="10"/>
      <c r="R6" s="60">
        <f ca="1">SUM(OFFSET(E6,0,0,1,MATCH($E$12,$E$5:$R$5,0)))</f>
        <v>89</v>
      </c>
      <c r="S6" s="60"/>
      <c r="T6" s="60"/>
      <c r="U6" s="23"/>
      <c r="V6" s="28">
        <f>MEDIAN(E6:P6)</f>
        <v>7.5</v>
      </c>
      <c r="W6" s="37"/>
    </row>
    <row r="7" spans="2:23" s="1" customFormat="1" ht="16.5" customHeight="1" x14ac:dyDescent="0.2">
      <c r="B7" s="36"/>
      <c r="C7" s="46" t="s">
        <v>13</v>
      </c>
      <c r="D7" s="9"/>
      <c r="E7" s="12">
        <v>4</v>
      </c>
      <c r="F7" s="12">
        <v>9</v>
      </c>
      <c r="G7" s="12">
        <v>5</v>
      </c>
      <c r="H7" s="12">
        <v>9</v>
      </c>
      <c r="I7" s="12">
        <v>8</v>
      </c>
      <c r="J7" s="12">
        <v>7</v>
      </c>
      <c r="K7" s="12">
        <v>11</v>
      </c>
      <c r="L7" s="12">
        <v>14</v>
      </c>
      <c r="M7" s="12">
        <v>17</v>
      </c>
      <c r="N7" s="12">
        <v>15</v>
      </c>
      <c r="O7" s="12">
        <v>0</v>
      </c>
      <c r="P7" s="12">
        <v>0</v>
      </c>
      <c r="Q7" s="10"/>
      <c r="R7" s="55">
        <f ca="1">SUM(OFFSET(E7,0,0,1,MATCH($E$12,$E$5:$R$5,0)))</f>
        <v>99</v>
      </c>
      <c r="S7" s="55"/>
      <c r="T7" s="55"/>
      <c r="U7" s="23"/>
      <c r="V7" s="29">
        <f>MEDIAN(E7:P7)</f>
        <v>8.5</v>
      </c>
      <c r="W7" s="37"/>
    </row>
    <row r="8" spans="2:23" s="1" customFormat="1" ht="17.25" customHeight="1" x14ac:dyDescent="0.2">
      <c r="B8" s="36"/>
      <c r="C8" s="45" t="s">
        <v>14</v>
      </c>
      <c r="D8" s="9"/>
      <c r="E8" s="6">
        <v>5</v>
      </c>
      <c r="F8" s="6">
        <v>8</v>
      </c>
      <c r="G8" s="6">
        <v>3</v>
      </c>
      <c r="H8" s="6">
        <v>7</v>
      </c>
      <c r="I8" s="6">
        <v>8</v>
      </c>
      <c r="J8" s="6">
        <v>6</v>
      </c>
      <c r="K8" s="6">
        <v>12</v>
      </c>
      <c r="L8" s="6">
        <v>13</v>
      </c>
      <c r="M8" s="6">
        <v>15</v>
      </c>
      <c r="N8" s="6">
        <v>15</v>
      </c>
      <c r="O8" s="6">
        <v>0</v>
      </c>
      <c r="P8" s="6">
        <v>0</v>
      </c>
      <c r="Q8" s="10"/>
      <c r="R8" s="60">
        <f ca="1">SUM(OFFSET(E8,0,0,1,MATCH($E$12,$E$5:$R$5,0)))</f>
        <v>92</v>
      </c>
      <c r="S8" s="60"/>
      <c r="T8" s="60"/>
      <c r="U8" s="23"/>
      <c r="V8" s="28">
        <f>MEDIAN(E8:P8)</f>
        <v>7.5</v>
      </c>
      <c r="W8" s="37"/>
    </row>
    <row r="9" spans="2:23" s="1" customFormat="1" ht="16.5" customHeight="1" x14ac:dyDescent="0.2">
      <c r="B9" s="36"/>
      <c r="C9" s="46" t="s">
        <v>15</v>
      </c>
      <c r="D9" s="9"/>
      <c r="E9" s="12">
        <v>7</v>
      </c>
      <c r="F9" s="12">
        <v>7</v>
      </c>
      <c r="G9" s="12">
        <v>5</v>
      </c>
      <c r="H9" s="12">
        <v>11</v>
      </c>
      <c r="I9" s="12">
        <v>10</v>
      </c>
      <c r="J9" s="12">
        <v>8</v>
      </c>
      <c r="K9" s="12">
        <v>14</v>
      </c>
      <c r="L9" s="12">
        <v>15</v>
      </c>
      <c r="M9" s="12">
        <v>20</v>
      </c>
      <c r="N9" s="12">
        <v>16</v>
      </c>
      <c r="O9" s="12">
        <v>0</v>
      </c>
      <c r="P9" s="12">
        <v>0</v>
      </c>
      <c r="Q9" s="10"/>
      <c r="R9" s="55">
        <f ca="1">SUM(OFFSET(E9,0,0,1,MATCH($E$12,$E$5:$R$5,0)))</f>
        <v>113</v>
      </c>
      <c r="S9" s="55"/>
      <c r="T9" s="55"/>
      <c r="U9" s="23"/>
      <c r="V9" s="29">
        <f>MEDIAN(E9:P9)</f>
        <v>9</v>
      </c>
      <c r="W9" s="37"/>
    </row>
    <row r="10" spans="2:23" s="1" customFormat="1" ht="16.5" customHeight="1" x14ac:dyDescent="0.2">
      <c r="B10" s="36"/>
      <c r="C10" s="48" t="s">
        <v>31</v>
      </c>
      <c r="D10" s="9"/>
      <c r="E10" s="49">
        <f t="shared" ref="E10:P10" si="0">(AVERAGE(E6:E9))</f>
        <v>5.25</v>
      </c>
      <c r="F10" s="49">
        <f t="shared" si="0"/>
        <v>8</v>
      </c>
      <c r="G10" s="49">
        <f t="shared" si="0"/>
        <v>4.25</v>
      </c>
      <c r="H10" s="49">
        <f t="shared" si="0"/>
        <v>8.75</v>
      </c>
      <c r="I10" s="49">
        <f t="shared" si="0"/>
        <v>8.25</v>
      </c>
      <c r="J10" s="49">
        <f t="shared" si="0"/>
        <v>6.5</v>
      </c>
      <c r="K10" s="49">
        <f t="shared" si="0"/>
        <v>12.25</v>
      </c>
      <c r="L10" s="49">
        <f t="shared" si="0"/>
        <v>13.75</v>
      </c>
      <c r="M10" s="49">
        <f t="shared" si="0"/>
        <v>16.75</v>
      </c>
      <c r="N10" s="49">
        <f t="shared" si="0"/>
        <v>14.5</v>
      </c>
      <c r="O10" s="49">
        <f t="shared" si="0"/>
        <v>0</v>
      </c>
      <c r="P10" s="49">
        <f t="shared" si="0"/>
        <v>0</v>
      </c>
      <c r="Q10" s="10"/>
      <c r="R10" s="62">
        <f ca="1">(AVERAGE(R6:T9))</f>
        <v>98.25</v>
      </c>
      <c r="S10" s="62"/>
      <c r="T10" s="62"/>
      <c r="U10" s="23"/>
      <c r="V10" s="50">
        <f>(AVERAGE(V6:V9))</f>
        <v>8.125</v>
      </c>
      <c r="W10" s="37"/>
    </row>
    <row r="11" spans="2:23" s="1" customFormat="1" ht="3.75" customHeight="1" x14ac:dyDescent="0.2">
      <c r="B11" s="3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27"/>
      <c r="W11" s="37"/>
    </row>
    <row r="12" spans="2:23" s="1" customFormat="1" ht="16.5" customHeight="1" x14ac:dyDescent="0.2">
      <c r="B12" s="36"/>
      <c r="C12" s="7" t="s">
        <v>7</v>
      </c>
      <c r="D12" s="15"/>
      <c r="E12" s="19" t="s">
        <v>21</v>
      </c>
      <c r="F12" s="20"/>
      <c r="G12" s="56" t="s">
        <v>10</v>
      </c>
      <c r="H12" s="56"/>
      <c r="I12" s="56"/>
      <c r="J12" s="56"/>
      <c r="K12" s="13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7"/>
    </row>
    <row r="13" spans="2:23" s="1" customFormat="1" ht="3.75" customHeight="1" x14ac:dyDescent="0.2">
      <c r="B13" s="36"/>
      <c r="C13" s="13"/>
      <c r="D13" s="13"/>
      <c r="E13" s="13"/>
      <c r="F13" s="13"/>
      <c r="G13" s="13"/>
      <c r="H13" s="13"/>
      <c r="I13" s="13"/>
      <c r="J13" s="13"/>
      <c r="K13" s="13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7"/>
    </row>
    <row r="14" spans="2:23" s="1" customFormat="1" ht="46.5" customHeight="1" x14ac:dyDescent="0.2">
      <c r="B14" s="36"/>
      <c r="C14" s="47" t="s">
        <v>23</v>
      </c>
      <c r="D14" s="16"/>
      <c r="E14" s="53"/>
      <c r="F14" s="53"/>
      <c r="G14" s="53"/>
      <c r="H14" s="53"/>
      <c r="I14" s="53"/>
      <c r="J14" s="53"/>
      <c r="K14" s="13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7"/>
    </row>
    <row r="15" spans="2:23" s="1" customFormat="1" ht="42.75" customHeight="1" x14ac:dyDescent="0.2">
      <c r="B15" s="36"/>
      <c r="C15" s="47" t="s">
        <v>24</v>
      </c>
      <c r="D15" s="16"/>
      <c r="E15" s="54"/>
      <c r="F15" s="54"/>
      <c r="G15" s="54"/>
      <c r="H15" s="54"/>
      <c r="I15" s="54"/>
      <c r="J15" s="54"/>
      <c r="K15" s="13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7"/>
    </row>
    <row r="16" spans="2:23" s="1" customFormat="1" ht="45" customHeight="1" x14ac:dyDescent="0.2">
      <c r="B16" s="36"/>
      <c r="C16" s="47" t="s">
        <v>29</v>
      </c>
      <c r="D16" s="16"/>
      <c r="E16" s="53"/>
      <c r="F16" s="53"/>
      <c r="G16" s="53"/>
      <c r="H16" s="53"/>
      <c r="I16" s="53"/>
      <c r="J16" s="53"/>
      <c r="K16" s="13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7"/>
    </row>
    <row r="17" spans="2:23" s="1" customFormat="1" ht="45.75" customHeight="1" x14ac:dyDescent="0.2">
      <c r="B17" s="36"/>
      <c r="C17" s="47" t="s">
        <v>30</v>
      </c>
      <c r="D17" s="16"/>
      <c r="E17" s="54"/>
      <c r="F17" s="54"/>
      <c r="G17" s="54"/>
      <c r="H17" s="54"/>
      <c r="I17" s="54"/>
      <c r="J17" s="54"/>
      <c r="K17" s="13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7"/>
    </row>
    <row r="18" spans="2:23" s="1" customFormat="1" ht="16" thickBo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1"/>
      <c r="W18" s="42"/>
    </row>
    <row r="19" spans="2:23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</row>
    <row r="20" spans="2:23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/>
      <c r="O20" s="1"/>
      <c r="P20" s="1"/>
      <c r="Q20" s="1"/>
      <c r="R20" s="1"/>
      <c r="S20" s="1"/>
    </row>
  </sheetData>
  <mergeCells count="13">
    <mergeCell ref="R10:T10"/>
    <mergeCell ref="G12:J12"/>
    <mergeCell ref="L12:V17"/>
    <mergeCell ref="E14:J14"/>
    <mergeCell ref="E15:J15"/>
    <mergeCell ref="E16:J16"/>
    <mergeCell ref="E17:J17"/>
    <mergeCell ref="R9:T9"/>
    <mergeCell ref="C3:V3"/>
    <mergeCell ref="R5:T5"/>
    <mergeCell ref="R6:T6"/>
    <mergeCell ref="R7:T7"/>
    <mergeCell ref="R8:T8"/>
  </mergeCells>
  <conditionalFormatting sqref="E5:Q5">
    <cfRule type="cellIs" dxfId="0" priority="1" operator="equal">
      <formula>$E$12</formula>
    </cfRule>
  </conditionalFormatting>
  <dataValidations count="1">
    <dataValidation type="list" allowBlank="1" showInputMessage="1" showErrorMessage="1" sqref="E12">
      <formula1>$E$5:$P$5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Vendas!E6:P6</xm:f>
              <xm:sqref>E14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Vendas!E9:P9</xm:f>
              <xm:sqref>E17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Vendas!E8:P8</xm:f>
              <xm:sqref>E16</xm:sqref>
            </x14:sparkline>
          </x14:sparklines>
        </x14:sparklineGroup>
        <x14:sparklineGroup manualMax="0" manualMin="0" lineWeight="2.25" displayEmptyCellsAs="gap" high="1" negative="1">
          <x14:colorSeries theme="0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Vendas!E7:P7</xm:f>
              <xm:sqref>E15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Produtividade-geral</vt:lpstr>
      <vt:lpstr>Ligações</vt:lpstr>
      <vt:lpstr>Reuniões</vt:lpstr>
      <vt:lpstr>Propostas</vt:lpstr>
      <vt:lpstr>Vendas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Magalhaes</dc:creator>
  <cp:lastModifiedBy>Microsoft Office User</cp:lastModifiedBy>
  <cp:lastPrinted>2011-07-15T07:40:43Z</cp:lastPrinted>
  <dcterms:created xsi:type="dcterms:W3CDTF">2011-03-10T14:12:57Z</dcterms:created>
  <dcterms:modified xsi:type="dcterms:W3CDTF">2016-10-20T17:13:19Z</dcterms:modified>
</cp:coreProperties>
</file>