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ocaladmin/Desktop/Desktop/CITS3402_HPC_Project2/"/>
    </mc:Choice>
  </mc:AlternateContent>
  <bookViews>
    <workbookView xWindow="-36500" yWindow="-1180" windowWidth="36500" windowHeight="200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1" l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S27" i="1"/>
  <c r="S28" i="1"/>
  <c r="S29" i="1"/>
  <c r="S26" i="1"/>
  <c r="F47" i="1"/>
  <c r="L26" i="1"/>
  <c r="E47" i="1"/>
  <c r="L25" i="1"/>
  <c r="D47" i="1"/>
  <c r="L24" i="1"/>
  <c r="C47" i="1"/>
  <c r="L23" i="1"/>
  <c r="B47" i="1"/>
  <c r="L22" i="1"/>
  <c r="E57" i="1"/>
  <c r="M34" i="1"/>
  <c r="D57" i="1"/>
  <c r="M33" i="1"/>
  <c r="C57" i="1"/>
  <c r="M32" i="1"/>
  <c r="B57" i="1"/>
  <c r="M31" i="1"/>
  <c r="F10" i="1"/>
  <c r="L35" i="1"/>
  <c r="E10" i="1"/>
  <c r="L34" i="1"/>
  <c r="N34" i="1"/>
  <c r="D10" i="1"/>
  <c r="L33" i="1"/>
  <c r="N33" i="1"/>
  <c r="C10" i="1"/>
  <c r="L32" i="1"/>
  <c r="N32" i="1"/>
  <c r="B10" i="1"/>
  <c r="L31" i="1"/>
  <c r="N31" i="1"/>
  <c r="M26" i="1"/>
  <c r="N26" i="1"/>
  <c r="M25" i="1"/>
  <c r="N25" i="1"/>
  <c r="M24" i="1"/>
  <c r="N24" i="1"/>
  <c r="M23" i="1"/>
  <c r="N23" i="1"/>
  <c r="M22" i="1"/>
  <c r="N22" i="1"/>
  <c r="L14" i="1"/>
  <c r="C37" i="1"/>
  <c r="M14" i="1"/>
  <c r="N14" i="1"/>
  <c r="L15" i="1"/>
  <c r="D37" i="1"/>
  <c r="M15" i="1"/>
  <c r="N15" i="1"/>
  <c r="L16" i="1"/>
  <c r="E37" i="1"/>
  <c r="M16" i="1"/>
  <c r="N16" i="1"/>
  <c r="L17" i="1"/>
  <c r="F37" i="1"/>
  <c r="M17" i="1"/>
  <c r="N17" i="1"/>
  <c r="L13" i="1"/>
  <c r="B37" i="1"/>
  <c r="M13" i="1"/>
  <c r="N13" i="1"/>
  <c r="C26" i="1"/>
  <c r="L5" i="1"/>
  <c r="M5" i="1"/>
  <c r="N5" i="1"/>
  <c r="D26" i="1"/>
  <c r="L6" i="1"/>
  <c r="M6" i="1"/>
  <c r="N6" i="1"/>
  <c r="E26" i="1"/>
  <c r="L7" i="1"/>
  <c r="M7" i="1"/>
  <c r="N7" i="1"/>
  <c r="F26" i="1"/>
  <c r="L8" i="1"/>
  <c r="M8" i="1"/>
  <c r="N8" i="1"/>
  <c r="B26" i="1"/>
  <c r="L4" i="1"/>
  <c r="M4" i="1"/>
  <c r="N4" i="1"/>
  <c r="F57" i="1"/>
  <c r="C41" i="1"/>
  <c r="B4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20" i="1"/>
  <c r="C20" i="1"/>
  <c r="B27" i="1"/>
  <c r="C27" i="1"/>
  <c r="D27" i="1"/>
  <c r="E27" i="1"/>
  <c r="F27" i="1"/>
</calcChain>
</file>

<file path=xl/sharedStrings.xml><?xml version="1.0" encoding="utf-8"?>
<sst xmlns="http://schemas.openxmlformats.org/spreadsheetml/2006/main" count="50" uniqueCount="28">
  <si>
    <t>SEQUENTIAL ALGORITHM TIMING</t>
  </si>
  <si>
    <t>Average</t>
  </si>
  <si>
    <t>logTimeToCompute 1</t>
  </si>
  <si>
    <t>MPI ALGORITHM TIMING (with 2048 vertices)</t>
  </si>
  <si>
    <t>NUMBER OF NODES</t>
  </si>
  <si>
    <t>NUMBER OF PROCESSES</t>
  </si>
  <si>
    <t>MATRIX SIZE</t>
  </si>
  <si>
    <t>MPI ALGORITHM TIMING (with 1 ppn on 4 nodes)</t>
  </si>
  <si>
    <t>MPI OLD (with 2048 vertices)</t>
  </si>
  <si>
    <t>MPI OLD (with 1 ppn on 4 nodes)</t>
  </si>
  <si>
    <t>h</t>
  </si>
  <si>
    <t>Number of processes</t>
  </si>
  <si>
    <t>Speedup</t>
  </si>
  <si>
    <t>Time (s)</t>
  </si>
  <si>
    <t>Efficiency (%)</t>
  </si>
  <si>
    <t>Average time</t>
  </si>
  <si>
    <t>Speedup for 2048 verices</t>
  </si>
  <si>
    <t>Number of vertices</t>
  </si>
  <si>
    <t xml:space="preserve">Speedup </t>
  </si>
  <si>
    <t>Sequential time (s)</t>
  </si>
  <si>
    <t>Parallel time (s)</t>
  </si>
  <si>
    <t>Speedup for 4 processors</t>
  </si>
  <si>
    <t>Speedup OLD for 2048 vertices</t>
  </si>
  <si>
    <t>Speedup OLD for 4 processors</t>
  </si>
  <si>
    <t>PLOTTING</t>
  </si>
  <si>
    <t>Sequential</t>
  </si>
  <si>
    <t>Fast MPI</t>
  </si>
  <si>
    <t>Slow 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</si>
</sst>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ont="1" applyAlignment="1">
      <alignment horizontal="right"/>
    </xf>
    <xf numFmtId="0" fontId="0" fillId="2" borderId="0" xfId="0" applyFont="1" applyFill="1"/>
    <xf numFmtId="0" fontId="3" fillId="0" borderId="0" xfId="0" applyFont="1"/>
    <xf numFmtId="0" fontId="0" fillId="0" borderId="0" xfId="0" applyFont="1"/>
    <xf numFmtId="0" fontId="3" fillId="3" borderId="0" xfId="0" applyFont="1" applyFill="1"/>
    <xf numFmtId="0" fontId="4" fillId="3" borderId="0" xfId="0" applyFont="1" applyFill="1"/>
    <xf numFmtId="0" fontId="0" fillId="4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3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4">
    <dxf>
      <numFmt numFmtId="164" formatCode="0.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Sequential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Sheet1!$S$4:$W$4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Sheet1!$S$5:$W$5</c:f>
              <c:numCache>
                <c:formatCode>General</c:formatCode>
                <c:ptCount val="5"/>
                <c:pt idx="0">
                  <c:v>0.0004752</c:v>
                </c:pt>
                <c:pt idx="1">
                  <c:v>0.9762544</c:v>
                </c:pt>
                <c:pt idx="2">
                  <c:v>8.1267404</c:v>
                </c:pt>
                <c:pt idx="3">
                  <c:v>72.69271079999999</c:v>
                </c:pt>
                <c:pt idx="4">
                  <c:v>524.43165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Sheet1!$R$6</c:f>
              <c:strCache>
                <c:ptCount val="1"/>
                <c:pt idx="0">
                  <c:v>Fast MPI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Sheet1!$S$4:$W$4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Sheet1!$S$6:$W$6</c:f>
              <c:numCache>
                <c:formatCode>General</c:formatCode>
                <c:ptCount val="5"/>
                <c:pt idx="0">
                  <c:v>0.0008602</c:v>
                </c:pt>
                <c:pt idx="1">
                  <c:v>0.769881</c:v>
                </c:pt>
                <c:pt idx="2">
                  <c:v>5.382860799999999</c:v>
                </c:pt>
                <c:pt idx="3">
                  <c:v>40.3862396</c:v>
                </c:pt>
                <c:pt idx="4">
                  <c:v>327.1715238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Sheet1!$R$7</c:f>
              <c:strCache>
                <c:ptCount val="1"/>
                <c:pt idx="0">
                  <c:v>Slow MPI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Sheet1!$S$4:$W$4</c:f>
              <c:numCache>
                <c:formatCode>General</c:formatCode>
                <c:ptCount val="5"/>
                <c:pt idx="0">
                  <c:v>32.0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</c:numCache>
            </c:numRef>
          </c:xVal>
          <c:yVal>
            <c:numRef>
              <c:f>Sheet1!$S$7:$W$7</c:f>
              <c:numCache>
                <c:formatCode>General</c:formatCode>
                <c:ptCount val="5"/>
                <c:pt idx="0">
                  <c:v>0.0011142</c:v>
                </c:pt>
                <c:pt idx="1">
                  <c:v>1.9196324</c:v>
                </c:pt>
                <c:pt idx="2">
                  <c:v>13.6851168</c:v>
                </c:pt>
                <c:pt idx="3">
                  <c:v>186.5967176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03248"/>
        <c:axId val="2010998736"/>
      </c:scatterChart>
      <c:valAx>
        <c:axId val="20110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98736"/>
        <c:crosses val="autoZero"/>
        <c:crossBetween val="midCat"/>
      </c:valAx>
      <c:valAx>
        <c:axId val="20109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Sheet1!$R$27</c:f>
              <c:strCache>
                <c:ptCount val="1"/>
                <c:pt idx="0">
                  <c:v>Sequential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3568358933593"/>
                  <c:y val="-0.109506612438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Sheet1!$S$26:$W$26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Sheet1!$S$27:$W$27</c:f>
              <c:numCache>
                <c:formatCode>General</c:formatCode>
                <c:ptCount val="5"/>
                <c:pt idx="0">
                  <c:v>-11.03917754341077</c:v>
                </c:pt>
                <c:pt idx="1">
                  <c:v>-0.0346709493598902</c:v>
                </c:pt>
                <c:pt idx="2">
                  <c:v>3.022676809652442</c:v>
                </c:pt>
                <c:pt idx="3">
                  <c:v>6.18373880126166</c:v>
                </c:pt>
                <c:pt idx="4">
                  <c:v>9.034610946120361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Sheet1!$R$28</c:f>
              <c:strCache>
                <c:ptCount val="1"/>
                <c:pt idx="0">
                  <c:v>Fast MPI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2057273146908"/>
                  <c:y val="-0.104913259779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Sheet1!$S$26:$W$26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Sheet1!$S$28:$W$28</c:f>
              <c:numCache>
                <c:formatCode>General</c:formatCode>
                <c:ptCount val="5"/>
                <c:pt idx="0">
                  <c:v>-10.18304024826689</c:v>
                </c:pt>
                <c:pt idx="1">
                  <c:v>-0.377292628271342</c:v>
                </c:pt>
                <c:pt idx="2">
                  <c:v>2.428373117955096</c:v>
                </c:pt>
                <c:pt idx="3">
                  <c:v>5.335791916516566</c:v>
                </c:pt>
                <c:pt idx="4">
                  <c:v>8.35390337491157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Sheet1!$R$29</c:f>
              <c:strCache>
                <c:ptCount val="1"/>
                <c:pt idx="0">
                  <c:v>Slow MPI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802313578245"/>
                  <c:y val="-0.104913259779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Sheet1!$S$26:$W$26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xVal>
          <c:yVal>
            <c:numRef>
              <c:f>Sheet1!$S$29:$W$29</c:f>
              <c:numCache>
                <c:formatCode>General</c:formatCode>
                <c:ptCount val="5"/>
                <c:pt idx="0">
                  <c:v>-9.80977606355496</c:v>
                </c:pt>
                <c:pt idx="1">
                  <c:v>0.940830068513093</c:v>
                </c:pt>
                <c:pt idx="2">
                  <c:v>3.774535842784362</c:v>
                </c:pt>
                <c:pt idx="3">
                  <c:v>7.543779797915881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18672"/>
        <c:axId val="2013159232"/>
      </c:scatterChart>
      <c:valAx>
        <c:axId val="2013018672"/>
        <c:scaling>
          <c:orientation val="minMax"/>
          <c:min val="4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59232"/>
        <c:crosses val="autoZero"/>
        <c:crossBetween val="midCat"/>
      </c:valAx>
      <c:valAx>
        <c:axId val="2013159232"/>
        <c:scaling>
          <c:orientation val="minMax"/>
          <c:max val="10.0"/>
          <c:min val="-11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1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"/>
          <c:y val="0.162696887183152"/>
          <c:w val="1.0"/>
          <c:h val="0.16116520224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  <a:r>
              <a:rPr lang="en-US" baseline="0"/>
              <a:t> More Processors for 2048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Sheet1!$Q$50</c:f>
              <c:strCache>
                <c:ptCount val="1"/>
                <c:pt idx="0">
                  <c:v>Fast MPI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Sheet1!$R$49:$V$49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Sheet1!$R$50:$V$50</c:f>
              <c:numCache>
                <c:formatCode>General</c:formatCode>
                <c:ptCount val="5"/>
                <c:pt idx="0">
                  <c:v>158.8859544</c:v>
                </c:pt>
                <c:pt idx="1">
                  <c:v>80.3561696</c:v>
                </c:pt>
                <c:pt idx="2">
                  <c:v>40.3862396</c:v>
                </c:pt>
                <c:pt idx="3">
                  <c:v>21.4589514</c:v>
                </c:pt>
                <c:pt idx="4">
                  <c:v>13.0164084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Sheet1!$Q$51</c:f>
              <c:strCache>
                <c:ptCount val="1"/>
                <c:pt idx="0">
                  <c:v>Slow MPI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Sheet1!$R$49:$V$49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Sheet1!$R$51:$V$51</c:f>
              <c:numCache>
                <c:formatCode>General</c:formatCode>
                <c:ptCount val="5"/>
                <c:pt idx="2">
                  <c:v>186.5967176</c:v>
                </c:pt>
                <c:pt idx="3">
                  <c:v>193.6165285</c:v>
                </c:pt>
                <c:pt idx="4">
                  <c:v>142.869231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14928"/>
        <c:axId val="2006852288"/>
      </c:scatterChart>
      <c:valAx>
        <c:axId val="20057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52288"/>
        <c:crosses val="autoZero"/>
        <c:crossBetween val="midCat"/>
      </c:valAx>
      <c:valAx>
        <c:axId val="20068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599723</xdr:colOff>
      <xdr:row>9</xdr:row>
      <xdr:rowOff>88901</xdr:rowOff>
    </xdr:from>
    <xdr:to>
      <xdr:col>23</xdr:col>
      <xdr:colOff>430390</xdr:colOff>
      <xdr:row>23</xdr:row>
      <xdr:rowOff>66323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410883</xdr:colOff>
      <xdr:row>30</xdr:row>
      <xdr:rowOff>66488</xdr:rowOff>
    </xdr:from>
    <xdr:to>
      <xdr:col>23</xdr:col>
      <xdr:colOff>276413</xdr:colOff>
      <xdr:row>44</xdr:row>
      <xdr:rowOff>164353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874889</xdr:colOff>
      <xdr:row>38</xdr:row>
      <xdr:rowOff>84667</xdr:rowOff>
    </xdr:from>
    <xdr:to>
      <xdr:col>14</xdr:col>
      <xdr:colOff>232833</xdr:colOff>
      <xdr:row>53</xdr:row>
      <xdr:rowOff>9878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Speedup1" displayName="Speedup1" ref="K3:N8" totalsRowShown="0" headerRowDxfId="23" dataDxfId="22">
  <autoFilter ref="K3:N8"/>
  <tableColumns count="4">
    <tableColumn id="1" name="Number of processes" dataDxfId="21"/>
    <tableColumn id="2" name="Time (s)" dataDxfId="20"/>
    <tableColumn id="3" name="Speedup" dataDxfId="19">
      <calculatedColumnFormula>$E$10/L4</calculatedColumnFormula>
    </tableColumn>
    <tableColumn id="4" name="Efficiency (%)" dataDxfId="18">
      <calculatedColumnFormula>M4/K4*100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K12:N17" totalsRowShown="0" headerRowDxfId="17" dataDxfId="16">
  <autoFilter ref="K12:N17"/>
  <tableColumns count="4">
    <tableColumn id="1" name="Number of vertices" dataDxfId="15"/>
    <tableColumn id="2" name="Sequential time (s)" dataDxfId="14"/>
    <tableColumn id="3" name="Parallel time (s)" dataDxfId="13"/>
    <tableColumn id="4" name="Speedup " dataDxfId="12">
      <calculatedColumnFormula>L13/M13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9" name="Speedup110" displayName="Speedup110" ref="K21:N26" totalsRowShown="0" headerRowDxfId="11" dataDxfId="10">
  <autoFilter ref="K21:N26"/>
  <tableColumns count="4">
    <tableColumn id="1" name="Number of processes" dataDxfId="9"/>
    <tableColumn id="2" name="Time (s)" dataDxfId="8"/>
    <tableColumn id="3" name="Speedup" dataDxfId="7">
      <calculatedColumnFormula>$E$10/L22</calculatedColumnFormula>
    </tableColumn>
    <tableColumn id="4" name="Efficiency (%)" dataDxfId="6">
      <calculatedColumnFormula>M22/K22*100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0" name="Table711" displayName="Table711" ref="K30:N35" totalsRowShown="0" headerRowDxfId="5" dataDxfId="4">
  <autoFilter ref="K30:N35"/>
  <tableColumns count="4">
    <tableColumn id="1" name="Number of vertices" dataDxfId="3"/>
    <tableColumn id="2" name="Sequential time (s)" dataDxfId="2"/>
    <tableColumn id="3" name="Parallel time (s)" dataDxfId="1"/>
    <tableColumn id="4" name="Speedup " dataDxfId="0">
      <calculatedColumnFormula>L31/M31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tabSelected="1" topLeftCell="A5" zoomScale="90" zoomScaleNormal="90" zoomScalePageLayoutView="90" workbookViewId="0">
      <selection activeCell="P47" sqref="P47"/>
    </sheetView>
  </sheetViews>
  <sheetFormatPr baseColWidth="10" defaultColWidth="8.83203125" defaultRowHeight="15" x14ac:dyDescent="0.2"/>
  <cols>
    <col min="1" max="1" width="20.1640625" bestFit="1" customWidth="1"/>
    <col min="2" max="2" width="12.5" bestFit="1" customWidth="1"/>
    <col min="3" max="3" width="12.33203125" bestFit="1" customWidth="1"/>
    <col min="4" max="6" width="11.6640625" bestFit="1" customWidth="1"/>
    <col min="11" max="11" width="19.6640625" customWidth="1"/>
    <col min="12" max="12" width="18" customWidth="1"/>
    <col min="13" max="13" width="18.33203125" customWidth="1"/>
    <col min="14" max="14" width="18.1640625" customWidth="1"/>
  </cols>
  <sheetData>
    <row r="2" spans="1:23" x14ac:dyDescent="0.2">
      <c r="B2" s="21" t="s">
        <v>0</v>
      </c>
      <c r="C2" s="20"/>
      <c r="D2" s="20"/>
      <c r="E2" s="20"/>
      <c r="F2" s="20"/>
      <c r="K2" s="22" t="s">
        <v>16</v>
      </c>
      <c r="L2" s="22"/>
      <c r="M2" s="22"/>
      <c r="N2" s="22"/>
    </row>
    <row r="3" spans="1:23" ht="16" x14ac:dyDescent="0.2">
      <c r="A3" s="1"/>
      <c r="B3" s="23" t="s">
        <v>6</v>
      </c>
      <c r="C3" s="23"/>
      <c r="D3" s="23"/>
      <c r="E3" s="23"/>
      <c r="F3" s="23"/>
      <c r="K3" s="13" t="s">
        <v>11</v>
      </c>
      <c r="L3" s="13" t="s">
        <v>13</v>
      </c>
      <c r="M3" s="13" t="s">
        <v>12</v>
      </c>
      <c r="N3" s="13" t="s">
        <v>14</v>
      </c>
      <c r="S3" t="s">
        <v>24</v>
      </c>
    </row>
    <row r="4" spans="1:23" x14ac:dyDescent="0.2">
      <c r="A4" s="3"/>
      <c r="B4" s="4">
        <v>32</v>
      </c>
      <c r="C4" s="4">
        <v>512</v>
      </c>
      <c r="D4" s="4">
        <v>1024</v>
      </c>
      <c r="E4" s="4">
        <v>2048</v>
      </c>
      <c r="F4" s="4">
        <v>4096</v>
      </c>
      <c r="K4" s="13">
        <v>1</v>
      </c>
      <c r="L4" s="15">
        <f>$B$26</f>
        <v>158.8859544</v>
      </c>
      <c r="M4" s="15">
        <f>$E$10/L4</f>
        <v>0.45751502122707444</v>
      </c>
      <c r="N4" s="14">
        <f>M4/K4*100</f>
        <v>45.751502122707443</v>
      </c>
      <c r="S4" s="4">
        <v>32</v>
      </c>
      <c r="T4" s="4">
        <v>512</v>
      </c>
      <c r="U4" s="4">
        <v>1024</v>
      </c>
      <c r="V4" s="4">
        <v>2048</v>
      </c>
      <c r="W4" s="4">
        <v>4096</v>
      </c>
    </row>
    <row r="5" spans="1:23" x14ac:dyDescent="0.2">
      <c r="A5" s="3">
        <v>1</v>
      </c>
      <c r="B5" s="5">
        <v>4.7699999999999999E-4</v>
      </c>
      <c r="C5" s="5">
        <v>0.96954200000000001</v>
      </c>
      <c r="D5" s="5">
        <v>7.8907980000000002</v>
      </c>
      <c r="E5" s="5">
        <v>69.330630999999997</v>
      </c>
      <c r="F5" s="5">
        <v>521.42156</v>
      </c>
      <c r="K5" s="13">
        <v>2</v>
      </c>
      <c r="L5" s="15">
        <f>$C$26</f>
        <v>80.356169600000001</v>
      </c>
      <c r="M5" s="15">
        <f>$E$10/L5</f>
        <v>0.90463135764002356</v>
      </c>
      <c r="N5" s="14">
        <f>M5/K5*100</f>
        <v>45.23156788200118</v>
      </c>
      <c r="R5" t="s">
        <v>25</v>
      </c>
      <c r="S5">
        <v>4.752E-4</v>
      </c>
      <c r="T5">
        <v>0.97625439999999997</v>
      </c>
      <c r="U5">
        <v>8.1267403999999992</v>
      </c>
      <c r="V5">
        <v>72.692710799999986</v>
      </c>
      <c r="W5">
        <v>524.43164999999999</v>
      </c>
    </row>
    <row r="6" spans="1:23" x14ac:dyDescent="0.2">
      <c r="A6" s="6">
        <v>2</v>
      </c>
      <c r="B6" s="5">
        <v>4.0499999999999998E-4</v>
      </c>
      <c r="C6" s="5">
        <v>1.0077100000000001</v>
      </c>
      <c r="D6" s="5">
        <v>8.0670249999999992</v>
      </c>
      <c r="E6" s="5">
        <v>76.302459999999996</v>
      </c>
      <c r="F6" s="5">
        <v>539.31386599999996</v>
      </c>
      <c r="K6" s="13">
        <v>4</v>
      </c>
      <c r="L6" s="15">
        <f>$D$26</f>
        <v>40.386239600000003</v>
      </c>
      <c r="M6" s="15">
        <f>$E$10/L6</f>
        <v>1.7999375906243071</v>
      </c>
      <c r="N6" s="14">
        <f>M6/K6*100</f>
        <v>44.998439765607678</v>
      </c>
      <c r="R6" t="s">
        <v>26</v>
      </c>
      <c r="S6">
        <v>8.6019999999999988E-4</v>
      </c>
      <c r="T6">
        <v>0.76988099999999993</v>
      </c>
      <c r="U6">
        <v>5.3828607999999996</v>
      </c>
      <c r="V6">
        <v>40.386239600000003</v>
      </c>
      <c r="W6">
        <v>327.17152379999999</v>
      </c>
    </row>
    <row r="7" spans="1:23" x14ac:dyDescent="0.2">
      <c r="A7" s="6">
        <v>3</v>
      </c>
      <c r="B7" s="5">
        <v>4.0200000000000001E-4</v>
      </c>
      <c r="C7" s="5">
        <v>0.96542799999999995</v>
      </c>
      <c r="D7" s="5">
        <v>7.9396110000000002</v>
      </c>
      <c r="E7" s="5">
        <v>74.344318000000001</v>
      </c>
      <c r="F7" s="5">
        <v>519.25171999999998</v>
      </c>
      <c r="K7" s="13">
        <v>8</v>
      </c>
      <c r="L7" s="15">
        <f>$E$26</f>
        <v>21.4589514</v>
      </c>
      <c r="M7" s="15">
        <f>$E$10/L7</f>
        <v>3.387523902962005</v>
      </c>
      <c r="N7" s="14">
        <f>M7/K7*100</f>
        <v>42.344048787025059</v>
      </c>
      <c r="R7" t="s">
        <v>27</v>
      </c>
      <c r="S7">
        <v>1.1142000000000001E-3</v>
      </c>
      <c r="T7">
        <v>1.9196324</v>
      </c>
      <c r="U7">
        <v>13.685116799999999</v>
      </c>
      <c r="V7">
        <v>186.59671759999998</v>
      </c>
    </row>
    <row r="8" spans="1:23" x14ac:dyDescent="0.2">
      <c r="A8" s="6">
        <v>4</v>
      </c>
      <c r="B8" s="5">
        <v>4.0999999999999999E-4</v>
      </c>
      <c r="C8" s="5">
        <v>0.97143500000000005</v>
      </c>
      <c r="D8" s="5">
        <v>7.9799179999999996</v>
      </c>
      <c r="E8" s="5">
        <v>73.877004999999997</v>
      </c>
      <c r="F8" s="5">
        <v>513.83911799999998</v>
      </c>
      <c r="K8" s="13">
        <v>16</v>
      </c>
      <c r="L8" s="15">
        <f>$F$26</f>
        <v>13.0164084</v>
      </c>
      <c r="M8" s="15">
        <f>$E$10/L8</f>
        <v>5.5846980646366315</v>
      </c>
      <c r="N8" s="14">
        <f>M8/K8*100</f>
        <v>34.904362903978949</v>
      </c>
    </row>
    <row r="9" spans="1:23" x14ac:dyDescent="0.2">
      <c r="A9" s="6">
        <v>5</v>
      </c>
      <c r="B9" s="5">
        <v>6.8199999999999999E-4</v>
      </c>
      <c r="C9" s="5">
        <v>0.96715700000000004</v>
      </c>
      <c r="D9" s="5">
        <v>8.7563499999999994</v>
      </c>
      <c r="E9" s="5">
        <v>69.609139999999996</v>
      </c>
      <c r="F9" s="5">
        <v>528.33198600000003</v>
      </c>
      <c r="K9" s="13"/>
      <c r="L9" s="15"/>
      <c r="M9" s="15"/>
      <c r="N9" s="14"/>
    </row>
    <row r="10" spans="1:23" x14ac:dyDescent="0.2">
      <c r="A10" s="11" t="s">
        <v>15</v>
      </c>
      <c r="B10" s="7">
        <f>AVERAGE(B5:B9)</f>
        <v>4.752E-4</v>
      </c>
      <c r="C10" s="7">
        <f>AVERAGE(C5:C9)</f>
        <v>0.97625439999999997</v>
      </c>
      <c r="D10" s="7">
        <f>AVERAGE(D5:D9)</f>
        <v>8.1267403999999992</v>
      </c>
      <c r="E10" s="8">
        <f>AVERAGE(E5:E9)</f>
        <v>72.692710799999986</v>
      </c>
      <c r="F10" s="7">
        <f>AVERAGE(F5:F9)</f>
        <v>524.43164999999999</v>
      </c>
      <c r="O10" s="10"/>
    </row>
    <row r="11" spans="1:23" x14ac:dyDescent="0.2">
      <c r="A11" s="3"/>
      <c r="B11" s="16"/>
      <c r="C11" s="16"/>
      <c r="D11" s="16"/>
      <c r="E11" s="17"/>
      <c r="F11" s="16"/>
      <c r="K11" s="22" t="s">
        <v>21</v>
      </c>
      <c r="L11" s="22"/>
      <c r="M11" s="22"/>
      <c r="N11" s="22"/>
    </row>
    <row r="12" spans="1:23" x14ac:dyDescent="0.2">
      <c r="A12" s="3" t="s">
        <v>2</v>
      </c>
      <c r="B12" s="6">
        <f t="shared" ref="B12:F16" si="0">LOG(B5,2)</f>
        <v>-11.033723113318663</v>
      </c>
      <c r="C12" s="6">
        <f t="shared" si="0"/>
        <v>-4.4624698484879592E-2</v>
      </c>
      <c r="D12" s="6">
        <f t="shared" si="0"/>
        <v>2.9801712080240832</v>
      </c>
      <c r="E12" s="6">
        <f t="shared" si="0"/>
        <v>6.1154209858976643</v>
      </c>
      <c r="F12" s="6">
        <f t="shared" si="0"/>
        <v>9.0263064271591453</v>
      </c>
      <c r="K12" s="18" t="s">
        <v>17</v>
      </c>
      <c r="L12" s="18" t="s">
        <v>19</v>
      </c>
      <c r="M12" s="18" t="s">
        <v>20</v>
      </c>
      <c r="N12" s="18" t="s">
        <v>18</v>
      </c>
      <c r="O12" s="10"/>
    </row>
    <row r="13" spans="1:23" x14ac:dyDescent="0.2">
      <c r="A13" s="6">
        <v>2</v>
      </c>
      <c r="B13" s="6">
        <f t="shared" si="0"/>
        <v>-11.269790471552188</v>
      </c>
      <c r="C13" s="6">
        <f t="shared" si="0"/>
        <v>1.1080518046897917E-2</v>
      </c>
      <c r="D13" s="6">
        <f t="shared" si="0"/>
        <v>3.0120367269025801</v>
      </c>
      <c r="E13" s="6">
        <f t="shared" si="0"/>
        <v>6.2536576653493885</v>
      </c>
      <c r="F13" s="6">
        <f t="shared" si="0"/>
        <v>9.0749813164329023</v>
      </c>
      <c r="K13" s="13">
        <v>32</v>
      </c>
      <c r="L13" s="19">
        <f>$B$10</f>
        <v>4.752E-4</v>
      </c>
      <c r="M13" s="19">
        <f>$B$37</f>
        <v>8.6019999999999988E-4</v>
      </c>
      <c r="N13" s="15">
        <f>L13/M13</f>
        <v>0.55242966751918166</v>
      </c>
    </row>
    <row r="14" spans="1:23" x14ac:dyDescent="0.2">
      <c r="A14" s="6">
        <v>3</v>
      </c>
      <c r="B14" s="6">
        <f t="shared" si="0"/>
        <v>-11.280516878145246</v>
      </c>
      <c r="C14" s="6">
        <f t="shared" si="0"/>
        <v>-5.07594254744856E-2</v>
      </c>
      <c r="D14" s="6">
        <f t="shared" si="0"/>
        <v>2.9890683244817295</v>
      </c>
      <c r="E14" s="6">
        <f t="shared" si="0"/>
        <v>6.2161505788399687</v>
      </c>
      <c r="F14" s="6">
        <f t="shared" si="0"/>
        <v>9.0202902797206423</v>
      </c>
      <c r="K14" s="13">
        <v>512</v>
      </c>
      <c r="L14" s="19">
        <f>$C$10</f>
        <v>0.97625439999999997</v>
      </c>
      <c r="M14" s="19">
        <f>$C$37</f>
        <v>0.76988099999999993</v>
      </c>
      <c r="N14" s="15">
        <f>L14/M14</f>
        <v>1.26805882987111</v>
      </c>
    </row>
    <row r="15" spans="1:23" x14ac:dyDescent="0.2">
      <c r="A15" s="6">
        <v>4</v>
      </c>
      <c r="B15" s="6">
        <f t="shared" si="0"/>
        <v>-11.252088469818728</v>
      </c>
      <c r="C15" s="6">
        <f t="shared" si="0"/>
        <v>-4.1810628479622872E-2</v>
      </c>
      <c r="D15" s="6">
        <f t="shared" si="0"/>
        <v>2.9963739216855698</v>
      </c>
      <c r="E15" s="6">
        <f t="shared" si="0"/>
        <v>6.2070534750242929</v>
      </c>
      <c r="F15" s="6">
        <f t="shared" si="0"/>
        <v>9.0051729149616353</v>
      </c>
      <c r="K15" s="13">
        <v>1024</v>
      </c>
      <c r="L15" s="19">
        <f>$D$10</f>
        <v>8.1267403999999992</v>
      </c>
      <c r="M15" s="19">
        <f>$D$37</f>
        <v>5.3828607999999996</v>
      </c>
      <c r="N15" s="15">
        <f>L15/M15</f>
        <v>1.5097437407261209</v>
      </c>
    </row>
    <row r="16" spans="1:23" x14ac:dyDescent="0.2">
      <c r="A16" s="6">
        <v>5</v>
      </c>
      <c r="B16" s="6">
        <f t="shared" si="0"/>
        <v>-10.517940640300003</v>
      </c>
      <c r="C16" s="6">
        <f t="shared" si="0"/>
        <v>-4.8177991394000259E-2</v>
      </c>
      <c r="D16" s="6">
        <f t="shared" si="0"/>
        <v>3.1303296216240026</v>
      </c>
      <c r="E16" s="6">
        <f t="shared" si="0"/>
        <v>6.1212048458885118</v>
      </c>
      <c r="F16" s="6">
        <f t="shared" si="0"/>
        <v>9.0453009452010136</v>
      </c>
      <c r="K16" s="13">
        <v>2048</v>
      </c>
      <c r="L16" s="19">
        <f>$E$10</f>
        <v>72.692710799999986</v>
      </c>
      <c r="M16" s="19">
        <f>$E$37</f>
        <v>40.386239600000003</v>
      </c>
      <c r="N16" s="15">
        <f>L16/M16</f>
        <v>1.7999375906243071</v>
      </c>
    </row>
    <row r="17" spans="1:23" x14ac:dyDescent="0.2">
      <c r="A17" s="6"/>
      <c r="B17" s="6"/>
      <c r="C17" s="6"/>
      <c r="D17" s="6"/>
      <c r="E17" s="6"/>
      <c r="F17" s="6"/>
      <c r="K17" s="13">
        <v>4096</v>
      </c>
      <c r="L17" s="19">
        <f>$F$10</f>
        <v>524.43164999999999</v>
      </c>
      <c r="M17" s="19">
        <f>$F$37</f>
        <v>327.17152379999999</v>
      </c>
      <c r="N17" s="15">
        <f>L17/M17</f>
        <v>1.6029257189283537</v>
      </c>
    </row>
    <row r="18" spans="1:23" ht="16" x14ac:dyDescent="0.2">
      <c r="A18" s="1"/>
      <c r="B18" s="21" t="s">
        <v>3</v>
      </c>
      <c r="C18" s="24"/>
      <c r="D18" s="24"/>
      <c r="E18" s="24"/>
      <c r="F18" s="24"/>
    </row>
    <row r="19" spans="1:23" x14ac:dyDescent="0.2">
      <c r="A19" s="3" t="s">
        <v>4</v>
      </c>
      <c r="B19" s="4">
        <v>1</v>
      </c>
      <c r="C19" s="4">
        <v>2</v>
      </c>
      <c r="D19" s="4">
        <v>4</v>
      </c>
      <c r="E19" s="4">
        <v>4</v>
      </c>
      <c r="F19" s="4">
        <v>4</v>
      </c>
    </row>
    <row r="20" spans="1:23" x14ac:dyDescent="0.2">
      <c r="A20" s="3" t="s">
        <v>5</v>
      </c>
      <c r="B20" s="9">
        <f>B19*1</f>
        <v>1</v>
      </c>
      <c r="C20" s="9">
        <f>C19*1</f>
        <v>2</v>
      </c>
      <c r="D20" s="9">
        <v>4</v>
      </c>
      <c r="E20" s="9">
        <v>8</v>
      </c>
      <c r="F20" s="9">
        <v>16</v>
      </c>
      <c r="K20" s="20" t="s">
        <v>22</v>
      </c>
      <c r="L20" s="20"/>
      <c r="M20" s="20"/>
      <c r="N20" s="20"/>
    </row>
    <row r="21" spans="1:23" x14ac:dyDescent="0.2">
      <c r="A21" s="3">
        <v>1</v>
      </c>
      <c r="B21" s="5">
        <v>158.75159099999999</v>
      </c>
      <c r="C21" s="6">
        <v>80.363690000000005</v>
      </c>
      <c r="D21" s="6">
        <v>40.630324999999999</v>
      </c>
      <c r="E21" s="6">
        <v>21.450496999999999</v>
      </c>
      <c r="F21" s="5">
        <v>12.993871</v>
      </c>
      <c r="K21" s="13" t="s">
        <v>11</v>
      </c>
      <c r="L21" s="13" t="s">
        <v>13</v>
      </c>
      <c r="M21" s="13" t="s">
        <v>12</v>
      </c>
      <c r="N21" s="13" t="s">
        <v>14</v>
      </c>
    </row>
    <row r="22" spans="1:23" x14ac:dyDescent="0.2">
      <c r="A22" s="3">
        <v>2</v>
      </c>
      <c r="B22" s="5">
        <v>159.70820599999999</v>
      </c>
      <c r="C22" s="5">
        <v>80.388464999999997</v>
      </c>
      <c r="D22" s="6">
        <v>40.348857000000002</v>
      </c>
      <c r="E22" s="5">
        <v>21.464516</v>
      </c>
      <c r="F22" s="5">
        <v>12.95157</v>
      </c>
      <c r="K22" s="13">
        <v>1</v>
      </c>
      <c r="L22" s="15" t="e">
        <f>$B$47</f>
        <v>#DIV/0!</v>
      </c>
      <c r="M22" s="15" t="e">
        <f>$E$10/L22</f>
        <v>#DIV/0!</v>
      </c>
      <c r="N22" s="14" t="e">
        <f>M22/K22*100</f>
        <v>#DIV/0!</v>
      </c>
    </row>
    <row r="23" spans="1:23" x14ac:dyDescent="0.2">
      <c r="A23" s="3">
        <v>3</v>
      </c>
      <c r="B23" s="6">
        <v>158.73843099999999</v>
      </c>
      <c r="C23" s="5">
        <v>80.275108000000003</v>
      </c>
      <c r="D23" s="5">
        <v>40.351638999999999</v>
      </c>
      <c r="E23" s="6">
        <v>21.47298</v>
      </c>
      <c r="F23" s="5">
        <v>13.008058</v>
      </c>
      <c r="K23" s="13">
        <v>2</v>
      </c>
      <c r="L23" s="15" t="e">
        <f>$C$47</f>
        <v>#DIV/0!</v>
      </c>
      <c r="M23" s="15" t="e">
        <f>$E$10/L23</f>
        <v>#DIV/0!</v>
      </c>
      <c r="N23" s="14" t="e">
        <f>M23/K23*100</f>
        <v>#DIV/0!</v>
      </c>
    </row>
    <row r="24" spans="1:23" x14ac:dyDescent="0.2">
      <c r="A24" s="3">
        <v>4</v>
      </c>
      <c r="B24" s="6">
        <v>158.64897999999999</v>
      </c>
      <c r="C24" s="5">
        <v>80.453914999999995</v>
      </c>
      <c r="D24" s="6">
        <v>40.299123000000002</v>
      </c>
      <c r="E24" s="6">
        <v>21.454592999999999</v>
      </c>
      <c r="F24" s="5">
        <v>13.234920000000001</v>
      </c>
      <c r="K24" s="13">
        <v>4</v>
      </c>
      <c r="L24" s="15">
        <f>$D$47</f>
        <v>186.59671759999998</v>
      </c>
      <c r="M24" s="15">
        <f>$E$10/L24</f>
        <v>0.3895712193385335</v>
      </c>
      <c r="N24" s="14">
        <f>M24/K24*100</f>
        <v>9.7392804834633377</v>
      </c>
    </row>
    <row r="25" spans="1:23" x14ac:dyDescent="0.2">
      <c r="A25" s="3">
        <v>5</v>
      </c>
      <c r="B25" s="5">
        <v>158.58256399999999</v>
      </c>
      <c r="C25" s="5">
        <v>80.299670000000006</v>
      </c>
      <c r="D25" s="6">
        <v>40.301254</v>
      </c>
      <c r="E25" s="5">
        <v>21.452171</v>
      </c>
      <c r="F25" s="5">
        <v>12.893623</v>
      </c>
      <c r="K25" s="13">
        <v>8</v>
      </c>
      <c r="L25" s="15">
        <f>$E$47</f>
        <v>193.61652850000002</v>
      </c>
      <c r="M25" s="15">
        <f>$E$10/L25</f>
        <v>0.37544682452045919</v>
      </c>
      <c r="N25" s="14">
        <f>M25/K25*100</f>
        <v>4.6930853065057399</v>
      </c>
    </row>
    <row r="26" spans="1:23" x14ac:dyDescent="0.2">
      <c r="A26" s="11" t="s">
        <v>15</v>
      </c>
      <c r="B26" s="7">
        <f>AVERAGE(B21:B25)</f>
        <v>158.8859544</v>
      </c>
      <c r="C26" s="7">
        <f>AVERAGE(C21:C25)</f>
        <v>80.356169600000001</v>
      </c>
      <c r="D26" s="7">
        <f>AVERAGE(D21:D25)</f>
        <v>40.386239600000003</v>
      </c>
      <c r="E26" s="7">
        <f>AVERAGE(E21:E25)</f>
        <v>21.4589514</v>
      </c>
      <c r="F26" s="7">
        <f>AVERAGE(F21:F25)</f>
        <v>13.0164084</v>
      </c>
      <c r="K26" s="13">
        <v>16</v>
      </c>
      <c r="L26" s="15">
        <f>$F$47</f>
        <v>142.86923100000001</v>
      </c>
      <c r="M26" s="15">
        <f>$E$10/L26</f>
        <v>0.50880592196930063</v>
      </c>
      <c r="N26" s="14">
        <f>M26/K26*100</f>
        <v>3.1800370123081292</v>
      </c>
      <c r="S26">
        <f>LOG(S4,2)</f>
        <v>5</v>
      </c>
      <c r="T26">
        <f t="shared" ref="T26:W26" si="1">LOG(T4,2)</f>
        <v>9</v>
      </c>
      <c r="U26">
        <f t="shared" si="1"/>
        <v>10</v>
      </c>
      <c r="V26">
        <f t="shared" si="1"/>
        <v>11</v>
      </c>
      <c r="W26">
        <f t="shared" si="1"/>
        <v>12</v>
      </c>
    </row>
    <row r="27" spans="1:23" x14ac:dyDescent="0.2">
      <c r="A27" s="3" t="s">
        <v>2</v>
      </c>
      <c r="B27" s="6">
        <f>LOG(B26, 2)</f>
        <v>7.3118477851150736</v>
      </c>
      <c r="C27" s="6">
        <f>LOG(C21, 2)</f>
        <v>6.3284719036385129</v>
      </c>
      <c r="D27" s="6">
        <f>LOG(D21, 2)</f>
        <v>5.3444849995502111</v>
      </c>
      <c r="E27" s="6">
        <f>LOG(E21, 2)</f>
        <v>4.4229391697044314</v>
      </c>
      <c r="F27" s="6">
        <f>LOG(F21, 2)</f>
        <v>3.6997593825289417</v>
      </c>
      <c r="R27" t="s">
        <v>25</v>
      </c>
      <c r="S27">
        <f t="shared" ref="S27:W29" si="2">LOG(S5,2)</f>
        <v>-11.039177543410771</v>
      </c>
      <c r="T27">
        <f t="shared" si="2"/>
        <v>-3.4670949359890194E-2</v>
      </c>
      <c r="U27">
        <f t="shared" si="2"/>
        <v>3.0226768096524421</v>
      </c>
      <c r="V27">
        <f t="shared" si="2"/>
        <v>6.1837388012616605</v>
      </c>
      <c r="W27">
        <f t="shared" si="2"/>
        <v>9.0346109461203614</v>
      </c>
    </row>
    <row r="28" spans="1:23" x14ac:dyDescent="0.2">
      <c r="R28" t="s">
        <v>26</v>
      </c>
      <c r="S28">
        <f t="shared" si="2"/>
        <v>-10.183040248266888</v>
      </c>
      <c r="T28">
        <f t="shared" si="2"/>
        <v>-0.37729262827134225</v>
      </c>
      <c r="U28">
        <f t="shared" si="2"/>
        <v>2.428373117955096</v>
      </c>
      <c r="V28">
        <f t="shared" si="2"/>
        <v>5.3357919165165661</v>
      </c>
      <c r="W28">
        <f t="shared" si="2"/>
        <v>8.3539033749115692</v>
      </c>
    </row>
    <row r="29" spans="1:23" x14ac:dyDescent="0.2">
      <c r="B29" s="21" t="s">
        <v>7</v>
      </c>
      <c r="C29" s="21"/>
      <c r="D29" s="21"/>
      <c r="E29" s="21"/>
      <c r="F29" s="21"/>
      <c r="K29" s="22" t="s">
        <v>23</v>
      </c>
      <c r="L29" s="22"/>
      <c r="M29" s="22"/>
      <c r="N29" s="22"/>
      <c r="R29" t="s">
        <v>27</v>
      </c>
      <c r="S29">
        <f t="shared" si="2"/>
        <v>-9.8097760635549598</v>
      </c>
      <c r="T29">
        <f t="shared" si="2"/>
        <v>0.94083006851309281</v>
      </c>
      <c r="U29">
        <f t="shared" si="2"/>
        <v>3.7745358427843629</v>
      </c>
      <c r="V29">
        <f t="shared" si="2"/>
        <v>7.5437797979158816</v>
      </c>
    </row>
    <row r="30" spans="1:23" x14ac:dyDescent="0.2">
      <c r="A30" s="10"/>
      <c r="B30" s="20" t="s">
        <v>6</v>
      </c>
      <c r="C30" s="20"/>
      <c r="D30" s="20"/>
      <c r="E30" s="20"/>
      <c r="F30" s="20"/>
      <c r="K30" s="18" t="s">
        <v>17</v>
      </c>
      <c r="L30" s="18" t="s">
        <v>19</v>
      </c>
      <c r="M30" s="18" t="s">
        <v>20</v>
      </c>
      <c r="N30" s="18" t="s">
        <v>18</v>
      </c>
    </row>
    <row r="31" spans="1:23" x14ac:dyDescent="0.2">
      <c r="B31" s="2">
        <v>32</v>
      </c>
      <c r="C31" s="2">
        <v>512</v>
      </c>
      <c r="D31" s="2">
        <v>1024</v>
      </c>
      <c r="E31" s="2">
        <v>2048</v>
      </c>
      <c r="F31" s="2">
        <v>4096</v>
      </c>
      <c r="G31" t="s">
        <v>10</v>
      </c>
      <c r="K31" s="13">
        <v>32</v>
      </c>
      <c r="L31" s="19">
        <f>$B$10</f>
        <v>4.752E-4</v>
      </c>
      <c r="M31" s="19">
        <f>$B$57</f>
        <v>1.1142000000000001E-3</v>
      </c>
      <c r="N31" s="15">
        <f>L31/M31</f>
        <v>0.42649434571890144</v>
      </c>
    </row>
    <row r="32" spans="1:23" x14ac:dyDescent="0.2">
      <c r="A32">
        <v>1</v>
      </c>
      <c r="B32">
        <v>7.9299999999999998E-4</v>
      </c>
      <c r="C32">
        <v>0.76792199999999999</v>
      </c>
      <c r="D32">
        <v>5.3920009999999996</v>
      </c>
      <c r="E32" s="6">
        <v>40.630324999999999</v>
      </c>
      <c r="F32" s="6">
        <v>321.57026300000001</v>
      </c>
      <c r="G32" t="s">
        <v>10</v>
      </c>
      <c r="K32" s="13">
        <v>512</v>
      </c>
      <c r="L32" s="19">
        <f>$C$10</f>
        <v>0.97625439999999997</v>
      </c>
      <c r="M32" s="19">
        <f>$C$57</f>
        <v>1.9196324</v>
      </c>
      <c r="N32" s="15">
        <f>L32/M32</f>
        <v>0.50856320199638216</v>
      </c>
    </row>
    <row r="33" spans="1:14" x14ac:dyDescent="0.2">
      <c r="A33">
        <v>2</v>
      </c>
      <c r="B33">
        <v>8.5599999999999999E-4</v>
      </c>
      <c r="C33">
        <v>0.76946199999999998</v>
      </c>
      <c r="D33">
        <v>5.3844079999999996</v>
      </c>
      <c r="E33" s="6">
        <v>40.348857000000002</v>
      </c>
      <c r="F33" s="6">
        <v>320.17403200000001</v>
      </c>
      <c r="K33" s="13">
        <v>1024</v>
      </c>
      <c r="L33" s="19">
        <f>$D$10</f>
        <v>8.1267403999999992</v>
      </c>
      <c r="M33" s="19">
        <f>$D$57</f>
        <v>13.685116799999999</v>
      </c>
      <c r="N33" s="15">
        <f>L33/M33</f>
        <v>0.59383785456621019</v>
      </c>
    </row>
    <row r="34" spans="1:14" x14ac:dyDescent="0.2">
      <c r="A34">
        <v>3</v>
      </c>
      <c r="B34">
        <v>8.92E-4</v>
      </c>
      <c r="C34">
        <v>0.77097700000000002</v>
      </c>
      <c r="D34">
        <v>5.372458</v>
      </c>
      <c r="E34" s="5">
        <v>40.351638999999999</v>
      </c>
      <c r="F34" s="6">
        <v>334.60091199999999</v>
      </c>
      <c r="K34" s="13">
        <v>2048</v>
      </c>
      <c r="L34" s="19">
        <f>$E$10</f>
        <v>72.692710799999986</v>
      </c>
      <c r="M34" s="19">
        <f>$E$57</f>
        <v>186.59671759999998</v>
      </c>
      <c r="N34" s="15">
        <f>L34/M34</f>
        <v>0.3895712193385335</v>
      </c>
    </row>
    <row r="35" spans="1:14" x14ac:dyDescent="0.2">
      <c r="A35">
        <v>4</v>
      </c>
      <c r="B35">
        <v>8.7799999999999998E-4</v>
      </c>
      <c r="C35">
        <v>0.77019300000000002</v>
      </c>
      <c r="D35">
        <v>5.3846410000000002</v>
      </c>
      <c r="E35" s="6">
        <v>40.299123000000002</v>
      </c>
      <c r="F35" s="6">
        <v>333.49794500000002</v>
      </c>
      <c r="K35" s="13">
        <v>4096</v>
      </c>
      <c r="L35" s="19">
        <f>$F$10</f>
        <v>524.43164999999999</v>
      </c>
      <c r="M35" s="19"/>
      <c r="N35" s="15"/>
    </row>
    <row r="36" spans="1:14" x14ac:dyDescent="0.2">
      <c r="A36">
        <v>5</v>
      </c>
      <c r="B36">
        <v>8.8199999999999997E-4</v>
      </c>
      <c r="C36">
        <v>0.77085099999999995</v>
      </c>
      <c r="D36">
        <v>5.3807960000000001</v>
      </c>
      <c r="E36" s="6">
        <v>40.301254</v>
      </c>
      <c r="F36" s="6">
        <v>326.01446700000002</v>
      </c>
    </row>
    <row r="37" spans="1:14" x14ac:dyDescent="0.2">
      <c r="A37" s="11" t="s">
        <v>15</v>
      </c>
      <c r="B37" s="12">
        <f>AVERAGE(B32:B36)</f>
        <v>8.6019999999999988E-4</v>
      </c>
      <c r="C37" s="12">
        <f>AVERAGE(C32:C36)</f>
        <v>0.76988099999999993</v>
      </c>
      <c r="D37" s="12">
        <f>AVERAGE(D32:D36)</f>
        <v>5.3828607999999996</v>
      </c>
      <c r="E37" s="12">
        <f>AVERAGE(E32:E36)</f>
        <v>40.386239600000003</v>
      </c>
      <c r="F37" s="12">
        <f>AVERAGE(F32:F36)</f>
        <v>327.17152379999999</v>
      </c>
    </row>
    <row r="39" spans="1:14" x14ac:dyDescent="0.2">
      <c r="A39" s="10"/>
      <c r="B39" s="21" t="s">
        <v>8</v>
      </c>
      <c r="C39" s="21"/>
      <c r="D39" s="21"/>
      <c r="E39" s="21"/>
      <c r="F39" s="21"/>
    </row>
    <row r="40" spans="1:14" x14ac:dyDescent="0.2">
      <c r="A40" s="3" t="s">
        <v>4</v>
      </c>
      <c r="B40" s="4">
        <v>1</v>
      </c>
      <c r="C40" s="4">
        <v>2</v>
      </c>
      <c r="D40" s="4">
        <v>4</v>
      </c>
      <c r="E40" s="4">
        <v>4</v>
      </c>
      <c r="F40" s="4">
        <v>4</v>
      </c>
    </row>
    <row r="41" spans="1:14" x14ac:dyDescent="0.2">
      <c r="A41" s="3" t="s">
        <v>5</v>
      </c>
      <c r="B41" s="9">
        <f>B40*1</f>
        <v>1</v>
      </c>
      <c r="C41" s="9">
        <f>C40*1</f>
        <v>2</v>
      </c>
      <c r="D41" s="9">
        <v>4</v>
      </c>
      <c r="E41" s="9">
        <v>8</v>
      </c>
      <c r="F41" s="9">
        <v>16</v>
      </c>
    </row>
    <row r="42" spans="1:14" x14ac:dyDescent="0.2">
      <c r="A42" s="3">
        <v>1</v>
      </c>
      <c r="B42" s="5"/>
      <c r="C42" s="6"/>
      <c r="D42" s="6">
        <v>188.09429</v>
      </c>
      <c r="E42" s="6">
        <v>195.12563399999999</v>
      </c>
      <c r="F42" s="5">
        <v>142.86923100000001</v>
      </c>
    </row>
    <row r="43" spans="1:14" x14ac:dyDescent="0.2">
      <c r="A43" s="3">
        <v>2</v>
      </c>
      <c r="B43" s="5"/>
      <c r="C43" s="5"/>
      <c r="D43" s="6">
        <v>185.03022200000001</v>
      </c>
      <c r="E43" s="5">
        <v>192.10742300000001</v>
      </c>
      <c r="F43" s="5"/>
    </row>
    <row r="44" spans="1:14" x14ac:dyDescent="0.2">
      <c r="A44" s="3">
        <v>3</v>
      </c>
      <c r="B44" s="6"/>
      <c r="C44" s="5"/>
      <c r="D44" s="5">
        <v>190.33304100000001</v>
      </c>
      <c r="E44" s="6"/>
      <c r="F44" s="5"/>
    </row>
    <row r="45" spans="1:14" x14ac:dyDescent="0.2">
      <c r="A45" s="3">
        <v>4</v>
      </c>
      <c r="B45" s="6"/>
      <c r="C45" s="5"/>
      <c r="D45" s="6">
        <v>183.23194000000001</v>
      </c>
      <c r="E45" s="6"/>
      <c r="F45" s="5"/>
    </row>
    <row r="46" spans="1:14" x14ac:dyDescent="0.2">
      <c r="A46" s="3">
        <v>5</v>
      </c>
      <c r="B46" s="5"/>
      <c r="C46" s="5"/>
      <c r="D46" s="6">
        <v>186.294095</v>
      </c>
      <c r="E46" s="5"/>
      <c r="F46" s="5"/>
    </row>
    <row r="47" spans="1:14" x14ac:dyDescent="0.2">
      <c r="A47" s="11" t="s">
        <v>1</v>
      </c>
      <c r="B47" s="7" t="e">
        <f>AVERAGE(B42:B46)</f>
        <v>#DIV/0!</v>
      </c>
      <c r="C47" s="7" t="e">
        <f>AVERAGE(C42:C46)</f>
        <v>#DIV/0!</v>
      </c>
      <c r="D47" s="7">
        <f>AVERAGE(D42:D46)</f>
        <v>186.59671759999998</v>
      </c>
      <c r="E47" s="7">
        <f>AVERAGE(E42:E46)</f>
        <v>193.61652850000002</v>
      </c>
      <c r="F47" s="7">
        <f>AVERAGE(F42:F46)</f>
        <v>142.86923100000001</v>
      </c>
    </row>
    <row r="49" spans="1:22" x14ac:dyDescent="0.2">
      <c r="B49" s="21" t="s">
        <v>9</v>
      </c>
      <c r="C49" s="21"/>
      <c r="D49" s="21"/>
      <c r="E49" s="21"/>
      <c r="F49" s="21"/>
      <c r="R49" s="9">
        <v>1</v>
      </c>
      <c r="S49" s="9">
        <v>2</v>
      </c>
      <c r="T49" s="9">
        <v>4</v>
      </c>
      <c r="U49" s="9">
        <v>8</v>
      </c>
      <c r="V49" s="9">
        <v>16</v>
      </c>
    </row>
    <row r="50" spans="1:22" x14ac:dyDescent="0.2">
      <c r="A50" s="10"/>
      <c r="B50" s="20" t="s">
        <v>6</v>
      </c>
      <c r="C50" s="20"/>
      <c r="D50" s="20"/>
      <c r="E50" s="20"/>
      <c r="F50" s="20"/>
      <c r="Q50" t="s">
        <v>26</v>
      </c>
      <c r="R50" s="7">
        <v>158.8859544</v>
      </c>
      <c r="S50" s="7">
        <v>80.356169600000001</v>
      </c>
      <c r="T50" s="7">
        <v>40.386239600000003</v>
      </c>
      <c r="U50" s="8">
        <v>21.4589514</v>
      </c>
      <c r="V50" s="7">
        <v>13.0164084</v>
      </c>
    </row>
    <row r="51" spans="1:22" x14ac:dyDescent="0.2">
      <c r="B51" s="2">
        <v>32</v>
      </c>
      <c r="C51" s="2">
        <v>512</v>
      </c>
      <c r="D51" s="2">
        <v>1024</v>
      </c>
      <c r="E51" s="2">
        <v>2048</v>
      </c>
      <c r="F51" s="2">
        <v>4096</v>
      </c>
      <c r="Q51" t="s">
        <v>27</v>
      </c>
      <c r="T51">
        <v>186.59671759999998</v>
      </c>
      <c r="U51">
        <v>193.61652850000002</v>
      </c>
      <c r="V51">
        <v>142.86923100000001</v>
      </c>
    </row>
    <row r="52" spans="1:22" x14ac:dyDescent="0.2">
      <c r="A52">
        <v>1</v>
      </c>
      <c r="B52">
        <v>1.078E-3</v>
      </c>
      <c r="C52">
        <v>1.920015</v>
      </c>
      <c r="D52">
        <v>13.93651</v>
      </c>
      <c r="E52" s="6">
        <v>188.09429</v>
      </c>
      <c r="F52" s="6"/>
    </row>
    <row r="53" spans="1:22" x14ac:dyDescent="0.2">
      <c r="A53">
        <v>2</v>
      </c>
      <c r="B53">
        <v>1.1230000000000001E-3</v>
      </c>
      <c r="C53">
        <v>1.928698</v>
      </c>
      <c r="D53">
        <v>13.74084</v>
      </c>
      <c r="E53" s="6">
        <v>185.03022200000001</v>
      </c>
      <c r="F53" s="6"/>
    </row>
    <row r="54" spans="1:22" x14ac:dyDescent="0.2">
      <c r="A54">
        <v>3</v>
      </c>
      <c r="B54">
        <v>1.1900000000000001E-3</v>
      </c>
      <c r="C54">
        <v>1.928318</v>
      </c>
      <c r="D54">
        <v>13.743335</v>
      </c>
      <c r="E54" s="5">
        <v>190.33304100000001</v>
      </c>
      <c r="F54" s="6"/>
    </row>
    <row r="55" spans="1:22" x14ac:dyDescent="0.2">
      <c r="A55">
        <v>4</v>
      </c>
      <c r="B55">
        <v>1.121E-3</v>
      </c>
      <c r="C55">
        <v>1.912096</v>
      </c>
      <c r="D55">
        <v>13.533887</v>
      </c>
      <c r="E55" s="6">
        <v>183.23194000000001</v>
      </c>
      <c r="F55" s="6"/>
    </row>
    <row r="56" spans="1:22" x14ac:dyDescent="0.2">
      <c r="A56">
        <v>5</v>
      </c>
      <c r="B56">
        <v>1.059E-3</v>
      </c>
      <c r="C56">
        <v>1.909035</v>
      </c>
      <c r="D56">
        <v>13.471012</v>
      </c>
      <c r="E56" s="6">
        <v>186.294095</v>
      </c>
    </row>
    <row r="57" spans="1:22" x14ac:dyDescent="0.2">
      <c r="A57" s="11" t="s">
        <v>1</v>
      </c>
      <c r="B57" s="12">
        <f>AVERAGE(B52:B56)</f>
        <v>1.1142000000000001E-3</v>
      </c>
      <c r="C57" s="12">
        <f>AVERAGE(C52:C56)</f>
        <v>1.9196324</v>
      </c>
      <c r="D57" s="12">
        <f>AVERAGE(D52:D56)</f>
        <v>13.685116799999999</v>
      </c>
      <c r="E57" s="12">
        <f>AVERAGE(E52:E56)</f>
        <v>186.59671759999998</v>
      </c>
      <c r="F57" s="12" t="e">
        <f>AVERAGE(F52:F56)</f>
        <v>#DIV/0!</v>
      </c>
    </row>
  </sheetData>
  <mergeCells count="12">
    <mergeCell ref="K2:N2"/>
    <mergeCell ref="K11:N11"/>
    <mergeCell ref="K20:N20"/>
    <mergeCell ref="K29:N29"/>
    <mergeCell ref="B3:F3"/>
    <mergeCell ref="B18:F18"/>
    <mergeCell ref="B50:F50"/>
    <mergeCell ref="B2:F2"/>
    <mergeCell ref="B29:F29"/>
    <mergeCell ref="B39:F39"/>
    <mergeCell ref="B49:F49"/>
    <mergeCell ref="B30:F30"/>
  </mergeCells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Ilija</dc:creator>
  <cp:lastModifiedBy>Microsoft Office User</cp:lastModifiedBy>
  <dcterms:created xsi:type="dcterms:W3CDTF">2019-10-23T09:18:31Z</dcterms:created>
  <dcterms:modified xsi:type="dcterms:W3CDTF">2019-10-24T15:58:55Z</dcterms:modified>
</cp:coreProperties>
</file>