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cotizacion software\"/>
    </mc:Choice>
  </mc:AlternateContent>
  <bookViews>
    <workbookView xWindow="0" yWindow="0" windowWidth="20490" windowHeight="7755"/>
  </bookViews>
  <sheets>
    <sheet name="HARDWARE" sheetId="1" r:id="rId1"/>
    <sheet name="Dropdown" sheetId="2" r:id="rId2"/>
  </sheets>
  <definedNames>
    <definedName name="_xlnm._FilterDatabase" localSheetId="1" hidden="1">Dropdown!$B$2:$R$46</definedName>
    <definedName name="_xlnm._FilterDatabase" localSheetId="0" hidden="1">HARDWARE!$B$1:$U$8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8" i="2" l="1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M13" i="2"/>
  <c r="M12" i="2"/>
  <c r="M11" i="2"/>
  <c r="M10" i="2"/>
  <c r="M9" i="2"/>
  <c r="M8" i="2"/>
  <c r="M7" i="2"/>
  <c r="M6" i="2"/>
  <c r="M5" i="2"/>
  <c r="M4" i="2"/>
  <c r="M3" i="2"/>
  <c r="K8" i="2"/>
  <c r="K7" i="2"/>
  <c r="K6" i="2"/>
  <c r="K5" i="2"/>
  <c r="K4" i="2"/>
  <c r="K3" i="2"/>
  <c r="H16" i="2"/>
  <c r="H13" i="2"/>
  <c r="H12" i="2"/>
  <c r="H11" i="2"/>
  <c r="H10" i="2"/>
  <c r="H9" i="2"/>
  <c r="H8" i="2"/>
  <c r="H7" i="2"/>
  <c r="H6" i="2"/>
  <c r="H5" i="2"/>
  <c r="H4" i="2"/>
  <c r="H3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X8" i="1" l="1"/>
  <c r="X7" i="1"/>
  <c r="X6" i="1"/>
  <c r="X5" i="1"/>
  <c r="X4" i="1"/>
  <c r="X3" i="1"/>
  <c r="X2" i="1"/>
  <c r="X11" i="1"/>
  <c r="X10" i="1"/>
  <c r="W12" i="1"/>
  <c r="X12" i="1" s="1"/>
  <c r="W11" i="1"/>
  <c r="W10" i="1"/>
  <c r="W9" i="1"/>
  <c r="X9" i="1" s="1"/>
</calcChain>
</file>

<file path=xl/sharedStrings.xml><?xml version="1.0" encoding="utf-8"?>
<sst xmlns="http://schemas.openxmlformats.org/spreadsheetml/2006/main" count="291" uniqueCount="174">
  <si>
    <t>UBICACIÓN</t>
  </si>
  <si>
    <t>LOTE</t>
  </si>
  <si>
    <t>SERIAL</t>
  </si>
  <si>
    <t>MARCA</t>
  </si>
  <si>
    <t>PRODUCTO</t>
  </si>
  <si>
    <t>CHASIS</t>
  </si>
  <si>
    <t>MODELO</t>
  </si>
  <si>
    <t>PULGADAS</t>
  </si>
  <si>
    <t>PROCESADOR</t>
  </si>
  <si>
    <t>RAM 1</t>
  </si>
  <si>
    <t>RAM 2</t>
  </si>
  <si>
    <t>RAM 3</t>
  </si>
  <si>
    <t>RAM 4</t>
  </si>
  <si>
    <t>DISCO 1</t>
  </si>
  <si>
    <t>DISCO 2</t>
  </si>
  <si>
    <t>CONDICION</t>
  </si>
  <si>
    <t>COMENTARIOS</t>
  </si>
  <si>
    <t>1.1.A.01</t>
  </si>
  <si>
    <t>LENOVO</t>
  </si>
  <si>
    <t>DESKTOP</t>
  </si>
  <si>
    <t>MINI</t>
  </si>
  <si>
    <t>N/A</t>
  </si>
  <si>
    <t>2GB DDR3</t>
  </si>
  <si>
    <t>4GB DDR3</t>
  </si>
  <si>
    <t>16GB DDR3</t>
  </si>
  <si>
    <t>8GB DDR3</t>
  </si>
  <si>
    <t>250GB HDD</t>
  </si>
  <si>
    <t>320GB HDD</t>
  </si>
  <si>
    <t>500GB HDD</t>
  </si>
  <si>
    <t>120GB SSD</t>
  </si>
  <si>
    <t>128GB SSD</t>
  </si>
  <si>
    <t>480GB SSD</t>
  </si>
  <si>
    <t>512GB SSD</t>
  </si>
  <si>
    <t>980GB SSD</t>
  </si>
  <si>
    <t>1TB SSD</t>
  </si>
  <si>
    <t>1TB HDD</t>
  </si>
  <si>
    <t>RAM</t>
  </si>
  <si>
    <t>DISCO</t>
  </si>
  <si>
    <t>RAYADO</t>
  </si>
  <si>
    <t>LINEA PIXEL</t>
  </si>
  <si>
    <t>PUNTOS PIXEL</t>
  </si>
  <si>
    <t>LAMPARAS - BAJA ILUMINACIÓN</t>
  </si>
  <si>
    <t>MANCHAS</t>
  </si>
  <si>
    <t>NO ENCIENDE</t>
  </si>
  <si>
    <t>NO IMAGEN</t>
  </si>
  <si>
    <t>CARCAZA ROTA</t>
  </si>
  <si>
    <t>FALTA TECLA</t>
  </si>
  <si>
    <t>PAD DAÑADO</t>
  </si>
  <si>
    <t>CLICK DERECHO DAÑADO</t>
  </si>
  <si>
    <t>CLICK IZQUIERDO DAÑADO</t>
  </si>
  <si>
    <t>SIN BATERIA</t>
  </si>
  <si>
    <t>BATERIA BAJA</t>
  </si>
  <si>
    <t>PANTALLA ROTA</t>
  </si>
  <si>
    <t>VISAGRA ROTA</t>
  </si>
  <si>
    <t>MARCO ROTO</t>
  </si>
  <si>
    <t>USB DAÑADO</t>
  </si>
  <si>
    <t>PUERTO AUDIO DAÑADO</t>
  </si>
  <si>
    <t>CAMARA DAÑADA</t>
  </si>
  <si>
    <t>MICROFONO DAÑADO</t>
  </si>
  <si>
    <t>BOARD DAÑADA</t>
  </si>
  <si>
    <t>FUENTE PODER DAÑADA</t>
  </si>
  <si>
    <t>TODOS - SLOTS RAM DAÑADOS</t>
  </si>
  <si>
    <t>BOTON DAÑADO</t>
  </si>
  <si>
    <t>TECLADO DAÑADO</t>
  </si>
  <si>
    <t>FALTA TAPA</t>
  </si>
  <si>
    <t>FALTA TAPA FRONTAL</t>
  </si>
  <si>
    <t>ABOLLADURA</t>
  </si>
  <si>
    <t>VENTILADOR DAÑADO</t>
  </si>
  <si>
    <t>PUNTOS BLANCOS</t>
  </si>
  <si>
    <t>POLVO PANTALLA</t>
  </si>
  <si>
    <t>PUERTO VGA DAÑADO</t>
  </si>
  <si>
    <t>INTEGRADO VIDEO DAÑADO</t>
  </si>
  <si>
    <t>SIN BASE</t>
  </si>
  <si>
    <t>FALTA PROCESADOR</t>
  </si>
  <si>
    <t>TORNILLO RODADO</t>
  </si>
  <si>
    <t>PUERTO HDMI DAÑADO</t>
  </si>
  <si>
    <t>MULTIPLE USB DAÑADOS</t>
  </si>
  <si>
    <t>1 SLOT DE RAM DAÑADO</t>
  </si>
  <si>
    <t>2 SLOT DE RAM DAÑADOS</t>
  </si>
  <si>
    <t>CORE I5-4570T</t>
  </si>
  <si>
    <t>THINKCENTRE M93P</t>
  </si>
  <si>
    <t>1S10AAS01N00MJ008H41</t>
  </si>
  <si>
    <t>1S10AAS01N00MJ00JSF4</t>
  </si>
  <si>
    <t>1S10AAS01N00MJ004TA6</t>
  </si>
  <si>
    <t>1S10AAS01N00MJ00XH4E</t>
  </si>
  <si>
    <t>1S10AAS01N00MJ00XH6U</t>
  </si>
  <si>
    <t>1S10AAS01N00MJ00CP9H</t>
  </si>
  <si>
    <t>1S10AAS01N00MJ00XH3N</t>
  </si>
  <si>
    <t>1.1.A.02</t>
  </si>
  <si>
    <t>1.1.A.03</t>
  </si>
  <si>
    <t>1.1.A.04</t>
  </si>
  <si>
    <t>THINKCENTRE M73</t>
  </si>
  <si>
    <t>CORE I5-4590T</t>
  </si>
  <si>
    <t>HP ELITEDESK 800 G1 DM</t>
  </si>
  <si>
    <t>1.1.A.05</t>
  </si>
  <si>
    <t>HP</t>
  </si>
  <si>
    <t>HP PRODESK 600 G1 DM</t>
  </si>
  <si>
    <t>750GB HDD</t>
  </si>
  <si>
    <t>SIN DISCO</t>
  </si>
  <si>
    <t>DELL</t>
  </si>
  <si>
    <t>OPTIPLEX 9020</t>
  </si>
  <si>
    <t>1.1.B.05</t>
  </si>
  <si>
    <t>HP ELITEDESK 800 G4 DM</t>
  </si>
  <si>
    <t>CORE I5-8500T</t>
  </si>
  <si>
    <t>256GB SSD SATA</t>
  </si>
  <si>
    <t>240GB SSD SATA</t>
  </si>
  <si>
    <t>256GB SSD M2</t>
  </si>
  <si>
    <t>8GB DDR4</t>
  </si>
  <si>
    <t>SIN RAM</t>
  </si>
  <si>
    <t>TAPA FRONTAL SUELTA</t>
  </si>
  <si>
    <t>HP PRODESK 400 G4 DM</t>
  </si>
  <si>
    <t>4GB DDR4</t>
  </si>
  <si>
    <t>16GB M2 OPTANE</t>
  </si>
  <si>
    <t>16GB DDR4</t>
  </si>
  <si>
    <t>1.1.B.04</t>
  </si>
  <si>
    <t>1.1.B.03</t>
  </si>
  <si>
    <t>OPTIPLEX 3060</t>
  </si>
  <si>
    <t>CORE I5-8400T</t>
  </si>
  <si>
    <t>OPTIPLEX 7060</t>
  </si>
  <si>
    <t>OPTIPLEX 7070</t>
  </si>
  <si>
    <t>1.1.B.02</t>
  </si>
  <si>
    <t>1.3.A.05</t>
  </si>
  <si>
    <t>1.3.A.04</t>
  </si>
  <si>
    <t>PORTATIL</t>
  </si>
  <si>
    <t>11.6"</t>
  </si>
  <si>
    <t>CORE M3-7Y30</t>
  </si>
  <si>
    <t>1.1.B.01</t>
  </si>
  <si>
    <t>PROBOOK x360 11 G2</t>
  </si>
  <si>
    <t>8GB LPDDR3</t>
  </si>
  <si>
    <t>CARCAZA RAYADA</t>
  </si>
  <si>
    <t>128GB SSD M2</t>
  </si>
  <si>
    <t>PUERTO CARGADOR DAÑADO</t>
  </si>
  <si>
    <t>VISAGRA SUELTA</t>
  </si>
  <si>
    <t>1.3.A.06</t>
  </si>
  <si>
    <t>1.3.A.03</t>
  </si>
  <si>
    <t>PARLANTE DAÑADO</t>
  </si>
  <si>
    <t>512GB SSD M2</t>
  </si>
  <si>
    <t>CLIENTE</t>
  </si>
  <si>
    <t>DYALOGO</t>
  </si>
  <si>
    <t>ESTADO</t>
  </si>
  <si>
    <t>RENTA</t>
  </si>
  <si>
    <t>VENTA</t>
  </si>
  <si>
    <t>BAJA</t>
  </si>
  <si>
    <t>1.1.E.01</t>
  </si>
  <si>
    <t>1.1.E.02</t>
  </si>
  <si>
    <t>1.1.E.03</t>
  </si>
  <si>
    <t>HONEYWELL</t>
  </si>
  <si>
    <t>SCANPAL</t>
  </si>
  <si>
    <t>EDA 50</t>
  </si>
  <si>
    <t>SKU</t>
  </si>
  <si>
    <t>PARTE</t>
  </si>
  <si>
    <t>COSTO ITEM</t>
  </si>
  <si>
    <t>COSTO PRODUCTO</t>
  </si>
  <si>
    <t>PRECIO MINIMO DE VENTA</t>
  </si>
  <si>
    <t>ID</t>
  </si>
  <si>
    <t xml:space="preserve">UBICACIÓN </t>
  </si>
  <si>
    <t xml:space="preserve">LOTE | FACTURA </t>
  </si>
  <si>
    <t>IMPORTACIÓN | PROVEEDOR</t>
  </si>
  <si>
    <t>CHASIS | TIPO</t>
  </si>
  <si>
    <t>PULGADAS | CONDICION</t>
  </si>
  <si>
    <t>CONDICION 1 | ESPECIFICACIONES</t>
  </si>
  <si>
    <t>CONDICION 2 | CARACTERISTICAS</t>
  </si>
  <si>
    <t>P2119883</t>
  </si>
  <si>
    <t>P2119884</t>
  </si>
  <si>
    <t>P2119885</t>
  </si>
  <si>
    <t>P2119886</t>
  </si>
  <si>
    <t>1.4.C.07</t>
  </si>
  <si>
    <t>BATERIA</t>
  </si>
  <si>
    <t>NUEVO</t>
  </si>
  <si>
    <t>BATERIA PROBOOK 440 G4</t>
  </si>
  <si>
    <t>14.8V = 2200mAh/33Wh</t>
  </si>
  <si>
    <t>COSTO IMPORTACION | IVA</t>
  </si>
  <si>
    <t>DIGITAL MTX |FOLLOW ME</t>
  </si>
  <si>
    <t>GARANTIA VENCE 28/08/2024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</si>
</sst>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1" fillId="4" borderId="1" xfId="0" applyFont="1" applyFill="1" applyBorder="1"/>
    <xf numFmtId="164" fontId="0" fillId="0" borderId="1" xfId="1" applyFont="1" applyBorder="1"/>
    <xf numFmtId="164" fontId="0" fillId="0" borderId="1" xfId="0" applyNumberFormat="1" applyBorder="1"/>
  </cellXfs>
  <cellStyles count="2">
    <cellStyle name="Moneda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5"/>
  <sheetViews>
    <sheetView tabSelected="1" zoomScale="83" workbookViewId="0">
      <selection activeCell="A2" sqref="A2"/>
    </sheetView>
  </sheetViews>
  <sheetFormatPr baseColWidth="10" defaultRowHeight="15" x14ac:dyDescent="0.25"/>
  <cols>
    <col min="1" max="1" width="3.85546875" customWidth="1"/>
    <col min="2" max="2" width="61.7109375" bestFit="1" customWidth="1"/>
    <col min="3" max="3" width="14.140625" bestFit="1" customWidth="1"/>
    <col min="4" max="4" width="29.5703125" bestFit="1" customWidth="1"/>
    <col min="5" max="5" width="18.85546875" bestFit="1" customWidth="1"/>
    <col min="6" max="6" width="7.5703125" bestFit="1" customWidth="1"/>
    <col min="7" max="7" width="10.28515625" bestFit="1" customWidth="1"/>
    <col min="8" max="8" width="13.7109375" bestFit="1" customWidth="1"/>
    <col min="9" max="9" width="16.140625" bestFit="1" customWidth="1"/>
    <col min="10" max="10" width="18.85546875" customWidth="1"/>
    <col min="11" max="11" width="25.85546875" bestFit="1" customWidth="1"/>
    <col min="12" max="12" width="13" bestFit="1" customWidth="1"/>
    <col min="17" max="17" width="15.85546875" bestFit="1" customWidth="1"/>
    <col min="19" max="19" width="34" bestFit="1" customWidth="1"/>
    <col min="20" max="20" width="33.42578125" bestFit="1" customWidth="1"/>
    <col min="21" max="21" width="43.5703125" bestFit="1" customWidth="1"/>
    <col min="22" max="22" width="21.28515625" customWidth="1"/>
    <col min="23" max="23" width="25.7109375" bestFit="1" customWidth="1"/>
    <col min="24" max="24" width="17.5703125" bestFit="1" customWidth="1"/>
    <col min="25" max="25" width="25" bestFit="1" customWidth="1"/>
  </cols>
  <sheetData>
    <row r="1" spans="1:26" x14ac:dyDescent="0.25">
      <c r="A1" s="5" t="s">
        <v>154</v>
      </c>
      <c r="B1" s="5" t="s">
        <v>2</v>
      </c>
      <c r="C1" s="5" t="s">
        <v>155</v>
      </c>
      <c r="D1" s="4" t="s">
        <v>157</v>
      </c>
      <c r="E1" s="4" t="s">
        <v>156</v>
      </c>
      <c r="F1" s="5" t="s">
        <v>149</v>
      </c>
      <c r="G1" s="5" t="s">
        <v>3</v>
      </c>
      <c r="H1" s="5" t="s">
        <v>4</v>
      </c>
      <c r="I1" s="4" t="s">
        <v>158</v>
      </c>
      <c r="J1" s="5" t="s">
        <v>6</v>
      </c>
      <c r="K1" s="4" t="s">
        <v>159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4" t="s">
        <v>160</v>
      </c>
      <c r="T1" s="4" t="s">
        <v>161</v>
      </c>
      <c r="U1" s="5" t="s">
        <v>16</v>
      </c>
      <c r="V1" s="2" t="s">
        <v>151</v>
      </c>
      <c r="W1" s="4" t="s">
        <v>171</v>
      </c>
      <c r="X1" s="5" t="s">
        <v>152</v>
      </c>
      <c r="Y1" s="5" t="s">
        <v>153</v>
      </c>
      <c r="Z1" s="2"/>
    </row>
    <row r="2" spans="1:26" x14ac:dyDescent="0.25">
      <c r="A2" s="3">
        <v>1</v>
      </c>
      <c r="B2" s="3" t="s">
        <v>83</v>
      </c>
      <c r="C2" s="3" t="s">
        <v>17</v>
      </c>
      <c r="D2" s="3"/>
      <c r="E2" s="3"/>
      <c r="F2" s="3"/>
      <c r="G2" s="3" t="s">
        <v>18</v>
      </c>
      <c r="H2" s="3" t="s">
        <v>19</v>
      </c>
      <c r="I2" s="3" t="s">
        <v>20</v>
      </c>
      <c r="J2" s="3" t="s">
        <v>80</v>
      </c>
      <c r="K2" s="3" t="s">
        <v>21</v>
      </c>
      <c r="L2" s="3" t="s">
        <v>79</v>
      </c>
      <c r="M2" s="3" t="s">
        <v>23</v>
      </c>
      <c r="N2" s="3"/>
      <c r="O2" s="3"/>
      <c r="P2" s="3"/>
      <c r="Q2" s="3" t="s">
        <v>28</v>
      </c>
      <c r="R2" s="3"/>
      <c r="S2" s="3" t="s">
        <v>76</v>
      </c>
      <c r="T2" s="3"/>
      <c r="U2" s="3"/>
      <c r="V2" s="6">
        <v>390000</v>
      </c>
      <c r="W2" s="6">
        <v>30000</v>
      </c>
      <c r="X2" s="6">
        <f t="shared" ref="X2:X8" si="0">V2+W2</f>
        <v>420000</v>
      </c>
      <c r="Y2" s="6">
        <v>490000</v>
      </c>
      <c r="Z2" s="3"/>
    </row>
    <row r="3" spans="1:26" x14ac:dyDescent="0.25">
      <c r="A3" s="3">
        <v>1</v>
      </c>
      <c r="B3" s="3" t="s">
        <v>81</v>
      </c>
      <c r="C3" s="3" t="s">
        <v>17</v>
      </c>
      <c r="D3" s="3"/>
      <c r="E3" s="3"/>
      <c r="F3" s="3"/>
      <c r="G3" s="3" t="s">
        <v>18</v>
      </c>
      <c r="H3" s="3" t="s">
        <v>19</v>
      </c>
      <c r="I3" s="3" t="s">
        <v>20</v>
      </c>
      <c r="J3" s="3" t="s">
        <v>80</v>
      </c>
      <c r="K3" s="3" t="s">
        <v>21</v>
      </c>
      <c r="L3" s="3" t="s">
        <v>79</v>
      </c>
      <c r="M3" s="3" t="s">
        <v>22</v>
      </c>
      <c r="N3" s="3" t="s">
        <v>22</v>
      </c>
      <c r="O3" s="3"/>
      <c r="P3" s="3"/>
      <c r="Q3" s="3" t="s">
        <v>28</v>
      </c>
      <c r="R3" s="3"/>
      <c r="S3" s="3" t="s">
        <v>77</v>
      </c>
      <c r="T3" s="3" t="s">
        <v>76</v>
      </c>
      <c r="U3" s="3"/>
      <c r="V3" s="6">
        <v>390000</v>
      </c>
      <c r="W3" s="6">
        <v>30000</v>
      </c>
      <c r="X3" s="6">
        <f t="shared" si="0"/>
        <v>420000</v>
      </c>
      <c r="Y3" s="6">
        <v>490000</v>
      </c>
      <c r="Z3" s="3"/>
    </row>
    <row r="4" spans="1:26" x14ac:dyDescent="0.25">
      <c r="A4" s="3">
        <v>1</v>
      </c>
      <c r="B4" s="3" t="s">
        <v>86</v>
      </c>
      <c r="C4" s="3" t="s">
        <v>17</v>
      </c>
      <c r="D4" s="3"/>
      <c r="E4" s="3"/>
      <c r="F4" s="3"/>
      <c r="G4" s="3" t="s">
        <v>18</v>
      </c>
      <c r="H4" s="3" t="s">
        <v>19</v>
      </c>
      <c r="I4" s="3" t="s">
        <v>20</v>
      </c>
      <c r="J4" s="3" t="s">
        <v>80</v>
      </c>
      <c r="K4" s="3" t="s">
        <v>21</v>
      </c>
      <c r="L4" s="3" t="s">
        <v>79</v>
      </c>
      <c r="M4" s="3" t="s">
        <v>23</v>
      </c>
      <c r="N4" s="3"/>
      <c r="O4" s="3"/>
      <c r="P4" s="3"/>
      <c r="Q4" s="3" t="s">
        <v>28</v>
      </c>
      <c r="R4" s="3"/>
      <c r="S4" s="3" t="s">
        <v>68</v>
      </c>
      <c r="T4" s="3" t="s">
        <v>77</v>
      </c>
      <c r="U4" s="3"/>
      <c r="V4" s="6">
        <v>390000</v>
      </c>
      <c r="W4" s="6">
        <v>30000</v>
      </c>
      <c r="X4" s="6">
        <f t="shared" si="0"/>
        <v>420000</v>
      </c>
      <c r="Y4" s="6">
        <v>490000</v>
      </c>
      <c r="Z4" s="3"/>
    </row>
    <row r="5" spans="1:26" x14ac:dyDescent="0.25">
      <c r="A5" s="3">
        <v>1</v>
      </c>
      <c r="B5" s="3" t="s">
        <v>82</v>
      </c>
      <c r="C5" s="3" t="s">
        <v>17</v>
      </c>
      <c r="D5" s="3"/>
      <c r="E5" s="3"/>
      <c r="F5" s="3"/>
      <c r="G5" s="3" t="s">
        <v>18</v>
      </c>
      <c r="H5" s="3" t="s">
        <v>19</v>
      </c>
      <c r="I5" s="3" t="s">
        <v>20</v>
      </c>
      <c r="J5" s="3" t="s">
        <v>80</v>
      </c>
      <c r="K5" s="3" t="s">
        <v>21</v>
      </c>
      <c r="L5" s="3" t="s">
        <v>79</v>
      </c>
      <c r="M5" s="3" t="s">
        <v>23</v>
      </c>
      <c r="N5" s="3"/>
      <c r="O5" s="3"/>
      <c r="P5" s="3"/>
      <c r="Q5" s="3" t="s">
        <v>28</v>
      </c>
      <c r="R5" s="3"/>
      <c r="S5" s="3" t="s">
        <v>62</v>
      </c>
      <c r="T5" s="3" t="s">
        <v>68</v>
      </c>
      <c r="U5" s="3"/>
      <c r="V5" s="6">
        <v>390000</v>
      </c>
      <c r="W5" s="6">
        <v>30000</v>
      </c>
      <c r="X5" s="6">
        <f t="shared" si="0"/>
        <v>420000</v>
      </c>
      <c r="Y5" s="6">
        <v>490000</v>
      </c>
      <c r="Z5" s="3"/>
    </row>
    <row r="6" spans="1:26" x14ac:dyDescent="0.25">
      <c r="A6" s="3">
        <v>1</v>
      </c>
      <c r="B6" s="3" t="s">
        <v>87</v>
      </c>
      <c r="C6" s="3" t="s">
        <v>17</v>
      </c>
      <c r="D6" s="3"/>
      <c r="E6" s="3"/>
      <c r="F6" s="3"/>
      <c r="G6" s="3" t="s">
        <v>18</v>
      </c>
      <c r="H6" s="3" t="s">
        <v>19</v>
      </c>
      <c r="I6" s="3" t="s">
        <v>20</v>
      </c>
      <c r="J6" s="3" t="s">
        <v>80</v>
      </c>
      <c r="K6" s="3" t="s">
        <v>21</v>
      </c>
      <c r="L6" s="3" t="s">
        <v>79</v>
      </c>
      <c r="M6" s="3" t="s">
        <v>23</v>
      </c>
      <c r="N6" s="3"/>
      <c r="O6" s="3"/>
      <c r="P6" s="3"/>
      <c r="Q6" s="3" t="s">
        <v>28</v>
      </c>
      <c r="R6" s="3"/>
      <c r="S6" s="3" t="s">
        <v>59</v>
      </c>
      <c r="T6" s="3" t="s">
        <v>62</v>
      </c>
      <c r="U6" s="3"/>
      <c r="V6" s="6">
        <v>390000</v>
      </c>
      <c r="W6" s="6">
        <v>30000</v>
      </c>
      <c r="X6" s="6">
        <f t="shared" si="0"/>
        <v>420000</v>
      </c>
      <c r="Y6" s="6">
        <v>490000</v>
      </c>
      <c r="Z6" s="3"/>
    </row>
    <row r="7" spans="1:26" x14ac:dyDescent="0.25">
      <c r="A7" s="3">
        <v>1</v>
      </c>
      <c r="B7" s="3" t="s">
        <v>84</v>
      </c>
      <c r="C7" s="3" t="s">
        <v>17</v>
      </c>
      <c r="D7" s="3"/>
      <c r="E7" s="3"/>
      <c r="F7" s="3"/>
      <c r="G7" s="3" t="s">
        <v>18</v>
      </c>
      <c r="H7" s="3" t="s">
        <v>19</v>
      </c>
      <c r="I7" s="3" t="s">
        <v>20</v>
      </c>
      <c r="J7" s="3" t="s">
        <v>80</v>
      </c>
      <c r="K7" s="3" t="s">
        <v>21</v>
      </c>
      <c r="L7" s="3" t="s">
        <v>79</v>
      </c>
      <c r="M7" s="3" t="s">
        <v>23</v>
      </c>
      <c r="N7" s="3"/>
      <c r="O7" s="3"/>
      <c r="P7" s="3"/>
      <c r="Q7" s="3" t="s">
        <v>28</v>
      </c>
      <c r="R7" s="3"/>
      <c r="S7" s="3" t="s">
        <v>109</v>
      </c>
      <c r="T7" s="3" t="s">
        <v>59</v>
      </c>
      <c r="U7" s="3"/>
      <c r="V7" s="6">
        <v>390000</v>
      </c>
      <c r="W7" s="6">
        <v>30000</v>
      </c>
      <c r="X7" s="6">
        <f t="shared" si="0"/>
        <v>420000</v>
      </c>
      <c r="Y7" s="6">
        <v>490000</v>
      </c>
      <c r="Z7" s="3"/>
    </row>
    <row r="8" spans="1:26" x14ac:dyDescent="0.25">
      <c r="A8" s="3">
        <v>1</v>
      </c>
      <c r="B8" s="3" t="s">
        <v>85</v>
      </c>
      <c r="C8" s="3" t="s">
        <v>17</v>
      </c>
      <c r="D8" s="3"/>
      <c r="E8" s="3"/>
      <c r="F8" s="3"/>
      <c r="G8" s="3" t="s">
        <v>18</v>
      </c>
      <c r="H8" s="3" t="s">
        <v>19</v>
      </c>
      <c r="I8" s="3" t="s">
        <v>20</v>
      </c>
      <c r="J8" s="3" t="s">
        <v>80</v>
      </c>
      <c r="K8" s="3" t="s">
        <v>21</v>
      </c>
      <c r="L8" s="3" t="s">
        <v>79</v>
      </c>
      <c r="M8" s="3" t="s">
        <v>23</v>
      </c>
      <c r="N8" s="3"/>
      <c r="O8" s="3"/>
      <c r="P8" s="3"/>
      <c r="Q8" s="3" t="s">
        <v>28</v>
      </c>
      <c r="R8" s="3"/>
      <c r="S8" s="3"/>
      <c r="T8" s="3" t="s">
        <v>109</v>
      </c>
      <c r="U8" s="3"/>
      <c r="V8" s="6">
        <v>390000</v>
      </c>
      <c r="W8" s="6">
        <v>30000</v>
      </c>
      <c r="X8" s="6">
        <f t="shared" si="0"/>
        <v>420000</v>
      </c>
      <c r="Y8" s="6">
        <v>490000</v>
      </c>
      <c r="Z8" s="3"/>
    </row>
    <row r="9" spans="1:26" x14ac:dyDescent="0.25">
      <c r="A9" s="3">
        <v>2</v>
      </c>
      <c r="B9" s="3" t="s">
        <v>162</v>
      </c>
      <c r="C9" s="3" t="s">
        <v>166</v>
      </c>
      <c r="D9" s="3" t="s">
        <v>172</v>
      </c>
      <c r="E9" s="3">
        <v>66597</v>
      </c>
      <c r="F9" s="3"/>
      <c r="G9" s="3" t="s">
        <v>95</v>
      </c>
      <c r="H9" s="3" t="s">
        <v>150</v>
      </c>
      <c r="I9" s="3" t="s">
        <v>167</v>
      </c>
      <c r="J9" s="3">
        <v>2705</v>
      </c>
      <c r="K9" s="3" t="s">
        <v>168</v>
      </c>
      <c r="L9" s="3"/>
      <c r="M9" s="3"/>
      <c r="N9" s="3"/>
      <c r="O9" s="3"/>
      <c r="P9" s="3"/>
      <c r="Q9" s="3"/>
      <c r="R9" s="3"/>
      <c r="S9" s="3" t="s">
        <v>169</v>
      </c>
      <c r="T9" s="3" t="s">
        <v>170</v>
      </c>
      <c r="U9" s="3" t="s">
        <v>173</v>
      </c>
      <c r="V9" s="7">
        <v>40924.36974789916</v>
      </c>
      <c r="W9" s="7">
        <f>V9*0.19</f>
        <v>7775.6302521008402</v>
      </c>
      <c r="X9" s="6">
        <f>V9+W9</f>
        <v>48700</v>
      </c>
      <c r="Y9" s="6">
        <v>55200</v>
      </c>
      <c r="Z9" s="3"/>
    </row>
    <row r="10" spans="1:26" x14ac:dyDescent="0.25">
      <c r="A10" s="3">
        <v>2</v>
      </c>
      <c r="B10" s="3" t="s">
        <v>163</v>
      </c>
      <c r="C10" s="3" t="s">
        <v>166</v>
      </c>
      <c r="D10" s="3" t="s">
        <v>172</v>
      </c>
      <c r="E10" s="3">
        <v>66597</v>
      </c>
      <c r="F10" s="3"/>
      <c r="G10" s="3" t="s">
        <v>95</v>
      </c>
      <c r="H10" s="3" t="s">
        <v>150</v>
      </c>
      <c r="I10" s="3" t="s">
        <v>167</v>
      </c>
      <c r="J10" s="3">
        <v>2705</v>
      </c>
      <c r="K10" s="3" t="s">
        <v>168</v>
      </c>
      <c r="L10" s="3"/>
      <c r="M10" s="3"/>
      <c r="N10" s="3"/>
      <c r="O10" s="3"/>
      <c r="P10" s="3"/>
      <c r="Q10" s="3"/>
      <c r="R10" s="3"/>
      <c r="S10" s="3" t="s">
        <v>169</v>
      </c>
      <c r="T10" s="3" t="s">
        <v>170</v>
      </c>
      <c r="U10" s="3" t="s">
        <v>173</v>
      </c>
      <c r="V10" s="7">
        <v>40924.36974789916</v>
      </c>
      <c r="W10" s="7">
        <f>V10*0.19</f>
        <v>7775.6302521008402</v>
      </c>
      <c r="X10" s="6">
        <f>V10+W10</f>
        <v>48700</v>
      </c>
      <c r="Y10" s="6">
        <v>55200</v>
      </c>
      <c r="Z10" s="3"/>
    </row>
    <row r="11" spans="1:26" x14ac:dyDescent="0.25">
      <c r="A11" s="3">
        <v>2</v>
      </c>
      <c r="B11" s="3" t="s">
        <v>164</v>
      </c>
      <c r="C11" s="3" t="s">
        <v>166</v>
      </c>
      <c r="D11" s="3" t="s">
        <v>172</v>
      </c>
      <c r="E11" s="3">
        <v>66597</v>
      </c>
      <c r="F11" s="3"/>
      <c r="G11" s="3" t="s">
        <v>95</v>
      </c>
      <c r="H11" s="3" t="s">
        <v>150</v>
      </c>
      <c r="I11" s="3" t="s">
        <v>167</v>
      </c>
      <c r="J11" s="3">
        <v>2705</v>
      </c>
      <c r="K11" s="3" t="s">
        <v>168</v>
      </c>
      <c r="L11" s="3"/>
      <c r="M11" s="3"/>
      <c r="N11" s="3"/>
      <c r="O11" s="3"/>
      <c r="P11" s="3"/>
      <c r="Q11" s="3"/>
      <c r="R11" s="3"/>
      <c r="S11" s="3" t="s">
        <v>169</v>
      </c>
      <c r="T11" s="3" t="s">
        <v>170</v>
      </c>
      <c r="U11" s="3" t="s">
        <v>173</v>
      </c>
      <c r="V11" s="7">
        <v>40924.36974789916</v>
      </c>
      <c r="W11" s="7">
        <f>V11*0.19</f>
        <v>7775.6302521008402</v>
      </c>
      <c r="X11" s="6">
        <f>V11+W11</f>
        <v>48700</v>
      </c>
      <c r="Y11" s="6">
        <v>55200</v>
      </c>
      <c r="Z11" s="3"/>
    </row>
    <row r="12" spans="1:26" x14ac:dyDescent="0.25">
      <c r="A12" s="3">
        <v>2</v>
      </c>
      <c r="B12" s="3" t="s">
        <v>165</v>
      </c>
      <c r="C12" s="3" t="s">
        <v>166</v>
      </c>
      <c r="D12" s="3" t="s">
        <v>172</v>
      </c>
      <c r="E12" s="3">
        <v>66597</v>
      </c>
      <c r="F12" s="3"/>
      <c r="G12" s="3" t="s">
        <v>95</v>
      </c>
      <c r="H12" s="3" t="s">
        <v>150</v>
      </c>
      <c r="I12" s="3" t="s">
        <v>167</v>
      </c>
      <c r="J12" s="3">
        <v>2705</v>
      </c>
      <c r="K12" s="3" t="s">
        <v>168</v>
      </c>
      <c r="L12" s="3"/>
      <c r="M12" s="3"/>
      <c r="N12" s="3"/>
      <c r="O12" s="3"/>
      <c r="P12" s="3"/>
      <c r="Q12" s="3"/>
      <c r="R12" s="3"/>
      <c r="S12" s="3" t="s">
        <v>169</v>
      </c>
      <c r="T12" s="3" t="s">
        <v>170</v>
      </c>
      <c r="U12" s="3" t="s">
        <v>173</v>
      </c>
      <c r="V12" s="7">
        <v>40924.36974789916</v>
      </c>
      <c r="W12" s="7">
        <f>V12*0.19</f>
        <v>7775.6302521008402</v>
      </c>
      <c r="X12" s="6">
        <f>V12+W12</f>
        <v>48700</v>
      </c>
      <c r="Y12" s="6">
        <v>55200</v>
      </c>
      <c r="Z12" s="3"/>
    </row>
    <row r="1048575" spans="24:24" x14ac:dyDescent="0.25">
      <c r="X1048575" s="3"/>
    </row>
  </sheetData>
  <autoFilter ref="B1:U8"/>
  <phoneticPr fontId="3" type="noConversion"/>
  <conditionalFormatting sqref="A1">
    <cfRule type="duplicateValues" dxfId="5" priority="1"/>
    <cfRule type="duplicateValues" dxfId="4" priority="2"/>
  </conditionalFormatting>
  <conditionalFormatting sqref="B2:B14 B18:B1048576">
    <cfRule type="duplicateValues" dxfId="3" priority="9"/>
    <cfRule type="duplicateValues" dxfId="2" priority="10"/>
  </conditionalFormatting>
  <conditionalFormatting sqref="B1">
    <cfRule type="duplicateValues" dxfId="1" priority="3"/>
    <cfRule type="duplicateValues" dxfId="0" priority="4"/>
  </conditionalFormatting>
  <dataValidations count="4">
    <dataValidation type="list" allowBlank="1" showInputMessage="1" showErrorMessage="1" sqref="M3:N6">
      <formula1>$M$3:$M$207</formula1>
    </dataValidation>
    <dataValidation type="list" allowBlank="1" showInputMessage="1" showErrorMessage="1" sqref="M7:M8">
      <formula1>$M$3:$M$207</formula1>
    </dataValidation>
    <dataValidation type="list" allowBlank="1" showInputMessage="1" showErrorMessage="1" sqref="Q1047470:Q1048576">
      <formula1>$N$3:$N$309</formula1>
    </dataValidation>
    <dataValidation type="list" allowBlank="1" showInputMessage="1" showErrorMessage="1" sqref="Q3:Q8">
      <formula1>$N$3:$N$309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Dropdown!$C$3:$C$292</xm:f>
          </x14:formula1>
          <xm:sqref>C1047470:C1048576 C2:C8</xm:sqref>
        </x14:dataValidation>
        <x14:dataValidation type="list" allowBlank="1" showInputMessage="1" showErrorMessage="1">
          <x14:formula1>
            <xm:f>Dropdown!$D$3:$D$309</xm:f>
          </x14:formula1>
          <xm:sqref>D2:F2</xm:sqref>
        </x14:dataValidation>
        <x14:dataValidation type="list" allowBlank="1" showInputMessage="1" showErrorMessage="1">
          <x14:formula1>
            <xm:f>Dropdown!$J$3:$J$653</xm:f>
          </x14:formula1>
          <xm:sqref>K2:K8</xm:sqref>
        </x14:dataValidation>
        <x14:dataValidation type="list" allowBlank="1" showInputMessage="1" showErrorMessage="1">
          <x14:formula1>
            <xm:f>Dropdown!$N$3:$N$207</xm:f>
          </x14:formula1>
          <xm:sqref>M2:P2</xm:sqref>
        </x14:dataValidation>
        <x14:dataValidation type="list" allowBlank="1" showInputMessage="1" showErrorMessage="1">
          <x14:formula1>
            <xm:f>Dropdown!$P$3:$P$309</xm:f>
          </x14:formula1>
          <xm:sqref>Q2:R2</xm:sqref>
        </x14:dataValidation>
        <x14:dataValidation type="list" allowBlank="1" showInputMessage="1" showErrorMessage="1">
          <x14:formula1>
            <xm:f>Dropdown!$R$3:$R$368</xm:f>
          </x14:formula1>
          <xm:sqref>S2:T8</xm:sqref>
        </x14:dataValidation>
        <x14:dataValidation type="list" allowBlank="1" showInputMessage="1" showErrorMessage="1">
          <x14:formula1>
            <xm:f>Dropdown!$E$3:$E$65</xm:f>
          </x14:formula1>
          <xm:sqref>G2:G8</xm:sqref>
        </x14:dataValidation>
        <x14:dataValidation type="list" allowBlank="1" showInputMessage="1" showErrorMessage="1">
          <x14:formula1>
            <xm:f>Dropdown!$F$3:$F$60</xm:f>
          </x14:formula1>
          <xm:sqref>H2:H8</xm:sqref>
        </x14:dataValidation>
        <x14:dataValidation type="list" allowBlank="1" showInputMessage="1" showErrorMessage="1">
          <x14:formula1>
            <xm:f>Dropdown!$G$3:$G$74</xm:f>
          </x14:formula1>
          <xm:sqref>I2:I8</xm:sqref>
        </x14:dataValidation>
        <x14:dataValidation type="list" allowBlank="1" showInputMessage="1" showErrorMessage="1">
          <x14:formula1>
            <xm:f>Dropdown!$I$3:$I$111</xm:f>
          </x14:formula1>
          <xm:sqref>J2:J8</xm:sqref>
        </x14:dataValidation>
        <x14:dataValidation type="list" allowBlank="1" showInputMessage="1" showErrorMessage="1">
          <x14:formula1>
            <xm:f>Dropdown!$L$3:$L$464</xm:f>
          </x14:formula1>
          <xm:sqref>L2:L8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7"/>
  <sheetViews>
    <sheetView topLeftCell="K1" workbookViewId="0">
      <selection activeCell="T3" sqref="T3"/>
    </sheetView>
  </sheetViews>
  <sheetFormatPr baseColWidth="10" defaultRowHeight="15" x14ac:dyDescent="0.25"/>
  <cols>
    <col min="2" max="2" width="51.28515625" customWidth="1"/>
    <col min="9" max="9" width="22.5703125" bestFit="1" customWidth="1"/>
    <col min="12" max="13" width="15.28515625" customWidth="1"/>
    <col min="16" max="16" width="15.140625" bestFit="1" customWidth="1"/>
    <col min="17" max="17" width="15.140625" customWidth="1"/>
    <col min="18" max="18" width="29.85546875" bestFit="1" customWidth="1"/>
    <col min="23" max="23" width="14.5703125" bestFit="1" customWidth="1"/>
    <col min="25" max="25" width="14.28515625" bestFit="1" customWidth="1"/>
    <col min="31" max="31" width="12.85546875" bestFit="1" customWidth="1"/>
  </cols>
  <sheetData>
    <row r="2" spans="2:20" x14ac:dyDescent="0.25">
      <c r="B2" s="1" t="s">
        <v>2</v>
      </c>
      <c r="C2" s="1" t="s">
        <v>0</v>
      </c>
      <c r="D2" s="1" t="s">
        <v>1</v>
      </c>
      <c r="E2" s="1" t="s">
        <v>3</v>
      </c>
      <c r="F2" s="1" t="s">
        <v>4</v>
      </c>
      <c r="G2" s="1" t="s">
        <v>5</v>
      </c>
      <c r="H2" s="1"/>
      <c r="I2" s="1" t="s">
        <v>6</v>
      </c>
      <c r="J2" s="1" t="s">
        <v>7</v>
      </c>
      <c r="K2" s="1"/>
      <c r="L2" s="1" t="s">
        <v>8</v>
      </c>
      <c r="M2" s="1"/>
      <c r="N2" s="1" t="s">
        <v>36</v>
      </c>
      <c r="O2" s="1"/>
      <c r="P2" s="1" t="s">
        <v>37</v>
      </c>
      <c r="Q2" s="1"/>
      <c r="R2" s="1" t="s">
        <v>15</v>
      </c>
      <c r="S2" s="2" t="s">
        <v>139</v>
      </c>
      <c r="T2" s="2" t="s">
        <v>137</v>
      </c>
    </row>
    <row r="3" spans="2:20" x14ac:dyDescent="0.25">
      <c r="B3" t="str">
        <f>"insert into ubicaciones (descripcion) values ('"&amp;C3&amp;"');"</f>
        <v>insert into ubicaciones (descripcion) values ('1.1.A.01');</v>
      </c>
      <c r="C3" t="s">
        <v>17</v>
      </c>
      <c r="E3" t="s">
        <v>18</v>
      </c>
      <c r="F3" t="s">
        <v>19</v>
      </c>
      <c r="G3" t="s">
        <v>20</v>
      </c>
      <c r="H3" t="str">
        <f>"insert into modelos (descripcion) values ('"&amp;I3&amp;"');"</f>
        <v>insert into modelos (descripcion) values ('THINKCENTRE M93P');</v>
      </c>
      <c r="I3" t="s">
        <v>80</v>
      </c>
      <c r="J3" t="s">
        <v>21</v>
      </c>
      <c r="K3" t="str">
        <f>"insert into procesador (procesador) values ('"&amp;L3&amp;"');"</f>
        <v>insert into procesador (procesador) values ('CORE I5-4570T');</v>
      </c>
      <c r="L3" t="s">
        <v>79</v>
      </c>
      <c r="M3" t="str">
        <f>"insert into subtipoParte(idParte,descripcion) values ('4','"&amp;N3&amp;"');"</f>
        <v>insert into subtipoParte(idParte,descripcion) values ('4','2GB DDR3');</v>
      </c>
      <c r="N3" t="s">
        <v>22</v>
      </c>
      <c r="O3" t="str">
        <f>"insert into subtipoParte (idParte,descripcion)values ('3','"&amp;P3&amp;"');"</f>
        <v>insert into subtipoParte (idParte,descripcion)values ('3','250GB HDD');</v>
      </c>
      <c r="P3" t="s">
        <v>26</v>
      </c>
      <c r="Q3" t="str">
        <f>"insert into condicion (condicion) values ('"&amp;R3&amp;"');"</f>
        <v>insert into condicion (condicion) values ('RAYADO');</v>
      </c>
      <c r="R3" t="s">
        <v>38</v>
      </c>
      <c r="S3" t="s">
        <v>140</v>
      </c>
      <c r="T3" t="s">
        <v>138</v>
      </c>
    </row>
    <row r="4" spans="2:20" x14ac:dyDescent="0.25">
      <c r="B4" t="str">
        <f t="shared" ref="B4:B19" si="0">"insert into ubicaciones (descripcion) values ('"&amp;C4&amp;"');"</f>
        <v>insert into ubicaciones (descripcion) values ('1.1.A.02');</v>
      </c>
      <c r="C4" t="s">
        <v>88</v>
      </c>
      <c r="E4" t="s">
        <v>95</v>
      </c>
      <c r="F4" t="s">
        <v>123</v>
      </c>
      <c r="G4" t="s">
        <v>21</v>
      </c>
      <c r="H4" t="str">
        <f t="shared" ref="H4:H13" si="1">"insert into modelos (descripcion) values ('"&amp;I4&amp;"');"</f>
        <v>insert into modelos (descripcion) values ('THINKCENTRE M73');</v>
      </c>
      <c r="I4" t="s">
        <v>91</v>
      </c>
      <c r="J4" t="s">
        <v>124</v>
      </c>
      <c r="K4" t="str">
        <f t="shared" ref="K4:K8" si="2">"insert into procesador (procesador) values ('"&amp;L4&amp;"');"</f>
        <v>insert into procesador (procesador) values ('CORE I5-4590T');</v>
      </c>
      <c r="L4" t="s">
        <v>92</v>
      </c>
      <c r="M4" t="str">
        <f t="shared" ref="M4:M13" si="3">"insert into subtipoParte(idParte,descripcion) values ('4','"&amp;N4&amp;"');"</f>
        <v>insert into subtipoParte(idParte,descripcion) values ('4','4GB DDR3');</v>
      </c>
      <c r="N4" t="s">
        <v>23</v>
      </c>
      <c r="O4" t="str">
        <f t="shared" ref="O4:O21" si="4">"insert into subtipoParte (idParte,descripcion)values ('3','"&amp;P4&amp;"');"</f>
        <v>insert into subtipoParte (idParte,descripcion)values ('3','320GB HDD');</v>
      </c>
      <c r="P4" t="s">
        <v>27</v>
      </c>
      <c r="Q4" t="str">
        <f t="shared" ref="Q4:Q48" si="5">"insert into condicion (condicion) values ('"&amp;R4&amp;"');"</f>
        <v>insert into condicion (condicion) values ('LINEA PIXEL');</v>
      </c>
      <c r="R4" t="s">
        <v>39</v>
      </c>
      <c r="S4" t="s">
        <v>141</v>
      </c>
    </row>
    <row r="5" spans="2:20" x14ac:dyDescent="0.25">
      <c r="B5" t="str">
        <f t="shared" si="0"/>
        <v>insert into ubicaciones (descripcion) values ('1.1.A.03');</v>
      </c>
      <c r="C5" t="s">
        <v>89</v>
      </c>
      <c r="E5" t="s">
        <v>99</v>
      </c>
      <c r="F5" t="s">
        <v>147</v>
      </c>
      <c r="H5" t="str">
        <f t="shared" si="1"/>
        <v>insert into modelos (descripcion) values ('HP ELITEDESK 800 G1 DM');</v>
      </c>
      <c r="I5" t="s">
        <v>93</v>
      </c>
      <c r="K5" t="str">
        <f t="shared" si="2"/>
        <v>insert into procesador (procesador) values ('CORE I5-8500T');</v>
      </c>
      <c r="L5" t="s">
        <v>103</v>
      </c>
      <c r="M5" t="str">
        <f t="shared" si="3"/>
        <v>insert into subtipoParte(idParte,descripcion) values ('4','8GB DDR3');</v>
      </c>
      <c r="N5" t="s">
        <v>25</v>
      </c>
      <c r="O5" t="str">
        <f t="shared" si="4"/>
        <v>insert into subtipoParte (idParte,descripcion)values ('3','500GB HDD');</v>
      </c>
      <c r="P5" t="s">
        <v>28</v>
      </c>
      <c r="Q5" t="str">
        <f t="shared" si="5"/>
        <v>insert into condicion (condicion) values ('PUNTOS PIXEL');</v>
      </c>
      <c r="R5" t="s">
        <v>40</v>
      </c>
      <c r="S5" t="s">
        <v>142</v>
      </c>
    </row>
    <row r="6" spans="2:20" x14ac:dyDescent="0.25">
      <c r="B6" t="str">
        <f t="shared" si="0"/>
        <v>insert into ubicaciones (descripcion) values ('1.1.A.04');</v>
      </c>
      <c r="C6" t="s">
        <v>90</v>
      </c>
      <c r="E6" t="s">
        <v>146</v>
      </c>
      <c r="H6" t="str">
        <f t="shared" si="1"/>
        <v>insert into modelos (descripcion) values ('HP PRODESK 600 G1 DM');</v>
      </c>
      <c r="I6" t="s">
        <v>96</v>
      </c>
      <c r="K6" t="str">
        <f t="shared" si="2"/>
        <v>insert into procesador (procesador) values ('CORE I5-8400T');</v>
      </c>
      <c r="L6" t="s">
        <v>117</v>
      </c>
      <c r="M6" t="str">
        <f t="shared" si="3"/>
        <v>insert into subtipoParte(idParte,descripcion) values ('4','16GB DDR3');</v>
      </c>
      <c r="N6" t="s">
        <v>24</v>
      </c>
      <c r="O6" t="str">
        <f t="shared" si="4"/>
        <v>insert into subtipoParte (idParte,descripcion)values ('3','1TB HDD');</v>
      </c>
      <c r="P6" t="s">
        <v>35</v>
      </c>
      <c r="Q6" t="str">
        <f t="shared" si="5"/>
        <v>insert into condicion (condicion) values ('LAMPARAS - BAJA ILUMINACIÓN');</v>
      </c>
      <c r="R6" t="s">
        <v>41</v>
      </c>
    </row>
    <row r="7" spans="2:20" x14ac:dyDescent="0.25">
      <c r="B7" t="str">
        <f t="shared" si="0"/>
        <v>insert into ubicaciones (descripcion) values ('1.1.A.05');</v>
      </c>
      <c r="C7" t="s">
        <v>94</v>
      </c>
      <c r="H7" t="str">
        <f t="shared" si="1"/>
        <v>insert into modelos (descripcion) values ('OPTIPLEX 9020');</v>
      </c>
      <c r="I7" t="s">
        <v>100</v>
      </c>
      <c r="K7" t="str">
        <f t="shared" si="2"/>
        <v>insert into procesador (procesador) values ('CORE M3-7Y30');</v>
      </c>
      <c r="L7" t="s">
        <v>125</v>
      </c>
      <c r="M7" t="str">
        <f t="shared" si="3"/>
        <v>insert into subtipoParte(idParte,descripcion) values ('4','8GB DDR4');</v>
      </c>
      <c r="N7" t="s">
        <v>107</v>
      </c>
      <c r="O7" t="str">
        <f t="shared" si="4"/>
        <v>insert into subtipoParte (idParte,descripcion)values ('3','120GB SSD');</v>
      </c>
      <c r="P7" t="s">
        <v>29</v>
      </c>
      <c r="Q7" t="str">
        <f t="shared" si="5"/>
        <v>insert into condicion (condicion) values ('MANCHAS');</v>
      </c>
      <c r="R7" t="s">
        <v>42</v>
      </c>
    </row>
    <row r="8" spans="2:20" x14ac:dyDescent="0.25">
      <c r="B8" t="str">
        <f t="shared" si="0"/>
        <v>insert into ubicaciones (descripcion) values ('1.1.B.01');</v>
      </c>
      <c r="C8" t="s">
        <v>126</v>
      </c>
      <c r="H8" t="str">
        <f t="shared" si="1"/>
        <v>insert into modelos (descripcion) values ('OPTIPLEX 7070');</v>
      </c>
      <c r="I8" t="s">
        <v>119</v>
      </c>
      <c r="K8" t="str">
        <f t="shared" si="2"/>
        <v>insert into procesador (procesador) values ('N/A');</v>
      </c>
      <c r="L8" t="s">
        <v>21</v>
      </c>
      <c r="M8" t="str">
        <f t="shared" si="3"/>
        <v>insert into subtipoParte(idParte,descripcion) values ('4','');</v>
      </c>
      <c r="O8" t="str">
        <f t="shared" si="4"/>
        <v>insert into subtipoParte (idParte,descripcion)values ('3','512GB SSD');</v>
      </c>
      <c r="P8" t="s">
        <v>32</v>
      </c>
      <c r="Q8" t="str">
        <f t="shared" si="5"/>
        <v>insert into condicion (condicion) values ('PAD DAÑADO');</v>
      </c>
      <c r="R8" t="s">
        <v>47</v>
      </c>
    </row>
    <row r="9" spans="2:20" x14ac:dyDescent="0.25">
      <c r="B9" t="str">
        <f t="shared" si="0"/>
        <v>insert into ubicaciones (descripcion) values ('1.1.B.02');</v>
      </c>
      <c r="C9" t="s">
        <v>120</v>
      </c>
      <c r="H9" t="str">
        <f t="shared" si="1"/>
        <v>insert into modelos (descripcion) values ('OPTIPLEX 7060');</v>
      </c>
      <c r="I9" t="s">
        <v>118</v>
      </c>
      <c r="M9" t="str">
        <f t="shared" si="3"/>
        <v>insert into subtipoParte(idParte,descripcion) values ('4','8GB LPDDR3');</v>
      </c>
      <c r="N9" t="s">
        <v>128</v>
      </c>
      <c r="O9" t="str">
        <f t="shared" si="4"/>
        <v>insert into subtipoParte (idParte,descripcion)values ('3','480GB SSD');</v>
      </c>
      <c r="P9" t="s">
        <v>31</v>
      </c>
      <c r="Q9" t="str">
        <f t="shared" si="5"/>
        <v>insert into condicion (condicion) values ('FALTA TECLA');</v>
      </c>
      <c r="R9" t="s">
        <v>46</v>
      </c>
    </row>
    <row r="10" spans="2:20" x14ac:dyDescent="0.25">
      <c r="B10" t="str">
        <f t="shared" si="0"/>
        <v>insert into ubicaciones (descripcion) values ('1.1.B.03');</v>
      </c>
      <c r="C10" t="s">
        <v>115</v>
      </c>
      <c r="H10" t="str">
        <f t="shared" si="1"/>
        <v>insert into modelos (descripcion) values ('OPTIPLEX 3060');</v>
      </c>
      <c r="I10" t="s">
        <v>116</v>
      </c>
      <c r="M10" t="str">
        <f t="shared" si="3"/>
        <v>insert into subtipoParte(idParte,descripcion) values ('4','16GB DDR4');</v>
      </c>
      <c r="N10" t="s">
        <v>113</v>
      </c>
      <c r="O10" t="str">
        <f t="shared" si="4"/>
        <v>insert into subtipoParte (idParte,descripcion)values ('3','256GB SSD SATA');</v>
      </c>
      <c r="P10" t="s">
        <v>104</v>
      </c>
      <c r="Q10" t="str">
        <f t="shared" si="5"/>
        <v>insert into condicion (condicion) values ('CARCAZA ROTA');</v>
      </c>
      <c r="R10" t="s">
        <v>45</v>
      </c>
    </row>
    <row r="11" spans="2:20" x14ac:dyDescent="0.25">
      <c r="B11" t="str">
        <f t="shared" si="0"/>
        <v>insert into ubicaciones (descripcion) values ('1.1.B.04');</v>
      </c>
      <c r="C11" t="s">
        <v>114</v>
      </c>
      <c r="H11" t="str">
        <f t="shared" si="1"/>
        <v>insert into modelos (descripcion) values ('HP PRODESK 400 G4 DM');</v>
      </c>
      <c r="I11" t="s">
        <v>110</v>
      </c>
      <c r="M11" t="str">
        <f t="shared" si="3"/>
        <v>insert into subtipoParte(idParte,descripcion) values ('4','4GB DDR4');</v>
      </c>
      <c r="N11" t="s">
        <v>111</v>
      </c>
      <c r="O11" t="str">
        <f t="shared" si="4"/>
        <v>insert into subtipoParte (idParte,descripcion)values ('3','240GB SSD SATA');</v>
      </c>
      <c r="P11" t="s">
        <v>105</v>
      </c>
      <c r="Q11" t="str">
        <f t="shared" si="5"/>
        <v>insert into condicion (condicion) values ('NO IMAGEN');</v>
      </c>
      <c r="R11" t="s">
        <v>44</v>
      </c>
    </row>
    <row r="12" spans="2:20" x14ac:dyDescent="0.25">
      <c r="B12" t="str">
        <f t="shared" si="0"/>
        <v>insert into ubicaciones (descripcion) values ('1.1.B.05');</v>
      </c>
      <c r="C12" t="s">
        <v>101</v>
      </c>
      <c r="H12" t="str">
        <f t="shared" si="1"/>
        <v>insert into modelos (descripcion) values ('HP ELITEDESK 800 G4 DM');</v>
      </c>
      <c r="I12" t="s">
        <v>102</v>
      </c>
      <c r="M12" t="str">
        <f t="shared" si="3"/>
        <v>insert into subtipoParte(idParte,descripcion) values ('4','SIN RAM');</v>
      </c>
      <c r="N12" t="s">
        <v>108</v>
      </c>
      <c r="O12" t="str">
        <f t="shared" si="4"/>
        <v>insert into subtipoParte (idParte,descripcion)values ('3','128GB SSD');</v>
      </c>
      <c r="P12" t="s">
        <v>30</v>
      </c>
      <c r="Q12" t="str">
        <f t="shared" si="5"/>
        <v>insert into condicion (condicion) values ('NO ENCIENDE');</v>
      </c>
      <c r="R12" t="s">
        <v>43</v>
      </c>
    </row>
    <row r="13" spans="2:20" x14ac:dyDescent="0.25">
      <c r="B13" t="str">
        <f t="shared" si="0"/>
        <v>insert into ubicaciones (descripcion) values ('1.3.A.03');</v>
      </c>
      <c r="C13" t="s">
        <v>134</v>
      </c>
      <c r="H13" t="str">
        <f t="shared" si="1"/>
        <v>insert into modelos (descripcion) values ('EDA 50');</v>
      </c>
      <c r="I13" t="s">
        <v>148</v>
      </c>
      <c r="M13" t="str">
        <f t="shared" si="3"/>
        <v>insert into subtipoParte(idParte,descripcion) values ('4','N/A');</v>
      </c>
      <c r="N13" t="s">
        <v>21</v>
      </c>
      <c r="O13" t="str">
        <f t="shared" si="4"/>
        <v>insert into subtipoParte (idParte,descripcion)values ('3','SIN DISCO');</v>
      </c>
      <c r="P13" t="s">
        <v>98</v>
      </c>
      <c r="Q13" t="str">
        <f t="shared" si="5"/>
        <v>insert into condicion (condicion) values ('BATERIA BAJA');</v>
      </c>
      <c r="R13" t="s">
        <v>51</v>
      </c>
    </row>
    <row r="14" spans="2:20" x14ac:dyDescent="0.25">
      <c r="B14" t="str">
        <f t="shared" si="0"/>
        <v>insert into ubicaciones (descripcion) values ('1.3.A.04');</v>
      </c>
      <c r="C14" t="s">
        <v>122</v>
      </c>
      <c r="O14" t="str">
        <f t="shared" si="4"/>
        <v>insert into subtipoParte (idParte,descripcion)values ('3','750GB HDD');</v>
      </c>
      <c r="P14" t="s">
        <v>97</v>
      </c>
      <c r="Q14" t="str">
        <f t="shared" si="5"/>
        <v>insert into condicion (condicion) values ('SIN BATERIA');</v>
      </c>
      <c r="R14" t="s">
        <v>50</v>
      </c>
    </row>
    <row r="15" spans="2:20" x14ac:dyDescent="0.25">
      <c r="B15" t="str">
        <f t="shared" si="0"/>
        <v>insert into ubicaciones (descripcion) values ('1.3.A.05');</v>
      </c>
      <c r="C15" t="s">
        <v>121</v>
      </c>
      <c r="O15" t="str">
        <f t="shared" si="4"/>
        <v>insert into subtipoParte (idParte,descripcion)values ('3','1TB SSD');</v>
      </c>
      <c r="P15" t="s">
        <v>34</v>
      </c>
      <c r="Q15" t="str">
        <f t="shared" si="5"/>
        <v>insert into condicion (condicion) values ('CLICK IZQUIERDO DAÑADO');</v>
      </c>
      <c r="R15" t="s">
        <v>49</v>
      </c>
    </row>
    <row r="16" spans="2:20" x14ac:dyDescent="0.25">
      <c r="B16" t="str">
        <f t="shared" si="0"/>
        <v>insert into ubicaciones (descripcion) values ('1.3.A.06');</v>
      </c>
      <c r="C16" t="s">
        <v>133</v>
      </c>
      <c r="H16" t="str">
        <f t="shared" ref="H16" si="6">"insert into modelos (descripcion) values ('"&amp;I16&amp;"');"</f>
        <v>insert into modelos (descripcion) values ('PROBOOK x360 11 G2');</v>
      </c>
      <c r="I16" t="s">
        <v>127</v>
      </c>
      <c r="O16" t="str">
        <f t="shared" si="4"/>
        <v>insert into subtipoParte (idParte,descripcion)values ('3','980GB SSD');</v>
      </c>
      <c r="P16" t="s">
        <v>33</v>
      </c>
      <c r="Q16" t="str">
        <f t="shared" si="5"/>
        <v>insert into condicion (condicion) values ('CLICK DERECHO DAÑADO');</v>
      </c>
      <c r="R16" t="s">
        <v>48</v>
      </c>
    </row>
    <row r="17" spans="2:18" x14ac:dyDescent="0.25">
      <c r="B17" t="str">
        <f t="shared" si="0"/>
        <v>insert into ubicaciones (descripcion) values ('1.1.E.01');</v>
      </c>
      <c r="C17" t="s">
        <v>143</v>
      </c>
      <c r="O17" t="str">
        <f t="shared" si="4"/>
        <v>insert into subtipoParte (idParte,descripcion)values ('3','256GB SSD M2');</v>
      </c>
      <c r="P17" t="s">
        <v>106</v>
      </c>
      <c r="Q17" t="str">
        <f t="shared" si="5"/>
        <v>insert into condicion (condicion) values ('PANTALLA ROTA');</v>
      </c>
      <c r="R17" t="s">
        <v>52</v>
      </c>
    </row>
    <row r="18" spans="2:18" x14ac:dyDescent="0.25">
      <c r="B18" t="str">
        <f t="shared" si="0"/>
        <v>insert into ubicaciones (descripcion) values ('1.1.E.02');</v>
      </c>
      <c r="C18" t="s">
        <v>144</v>
      </c>
      <c r="O18" t="str">
        <f t="shared" si="4"/>
        <v>insert into subtipoParte (idParte,descripcion)values ('3','16GB M2 OPTANE');</v>
      </c>
      <c r="P18" t="s">
        <v>112</v>
      </c>
      <c r="Q18" t="str">
        <f t="shared" si="5"/>
        <v>insert into condicion (condicion) values ('VISAGRA ROTA');</v>
      </c>
      <c r="R18" t="s">
        <v>53</v>
      </c>
    </row>
    <row r="19" spans="2:18" x14ac:dyDescent="0.25">
      <c r="B19" t="str">
        <f t="shared" si="0"/>
        <v>insert into ubicaciones (descripcion) values ('1.1.E.03');</v>
      </c>
      <c r="C19" t="s">
        <v>145</v>
      </c>
      <c r="O19" t="str">
        <f t="shared" si="4"/>
        <v>insert into subtipoParte (idParte,descripcion)values ('3','128GB SSD M2');</v>
      </c>
      <c r="P19" t="s">
        <v>130</v>
      </c>
      <c r="Q19" t="str">
        <f t="shared" si="5"/>
        <v>insert into condicion (condicion) values ('MARCO ROTO');</v>
      </c>
      <c r="R19" t="s">
        <v>54</v>
      </c>
    </row>
    <row r="20" spans="2:18" x14ac:dyDescent="0.25">
      <c r="O20" t="str">
        <f t="shared" si="4"/>
        <v>insert into subtipoParte (idParte,descripcion)values ('3','512GB SSD M2');</v>
      </c>
      <c r="P20" t="s">
        <v>136</v>
      </c>
      <c r="Q20" t="str">
        <f t="shared" si="5"/>
        <v>insert into condicion (condicion) values ('USB DAÑADO');</v>
      </c>
      <c r="R20" t="s">
        <v>55</v>
      </c>
    </row>
    <row r="21" spans="2:18" x14ac:dyDescent="0.25">
      <c r="O21" t="str">
        <f t="shared" si="4"/>
        <v>insert into subtipoParte (idParte,descripcion)values ('3','N/A');</v>
      </c>
      <c r="P21" t="s">
        <v>21</v>
      </c>
      <c r="Q21" t="str">
        <f t="shared" si="5"/>
        <v>insert into condicion (condicion) values ('PUERTO AUDIO DAÑADO');</v>
      </c>
      <c r="R21" t="s">
        <v>56</v>
      </c>
    </row>
    <row r="22" spans="2:18" x14ac:dyDescent="0.25">
      <c r="Q22" t="str">
        <f t="shared" si="5"/>
        <v>insert into condicion (condicion) values ('CAMARA DAÑADA');</v>
      </c>
      <c r="R22" t="s">
        <v>57</v>
      </c>
    </row>
    <row r="23" spans="2:18" x14ac:dyDescent="0.25">
      <c r="Q23" t="str">
        <f t="shared" si="5"/>
        <v>insert into condicion (condicion) values ('MICROFONO DAÑADO');</v>
      </c>
      <c r="R23" t="s">
        <v>58</v>
      </c>
    </row>
    <row r="24" spans="2:18" x14ac:dyDescent="0.25">
      <c r="Q24" t="str">
        <f t="shared" si="5"/>
        <v>insert into condicion (condicion) values ('BOARD DAÑADA');</v>
      </c>
      <c r="R24" t="s">
        <v>59</v>
      </c>
    </row>
    <row r="25" spans="2:18" x14ac:dyDescent="0.25">
      <c r="Q25" t="str">
        <f t="shared" si="5"/>
        <v>insert into condicion (condicion) values ('FUENTE PODER DAÑADA');</v>
      </c>
      <c r="R25" t="s">
        <v>60</v>
      </c>
    </row>
    <row r="26" spans="2:18" x14ac:dyDescent="0.25">
      <c r="Q26" t="str">
        <f t="shared" si="5"/>
        <v>insert into condicion (condicion) values ('TODOS - SLOTS RAM DAÑADOS');</v>
      </c>
      <c r="R26" t="s">
        <v>61</v>
      </c>
    </row>
    <row r="27" spans="2:18" x14ac:dyDescent="0.25">
      <c r="Q27" t="str">
        <f t="shared" si="5"/>
        <v>insert into condicion (condicion) values ('BOTON DAÑADO');</v>
      </c>
      <c r="R27" t="s">
        <v>62</v>
      </c>
    </row>
    <row r="28" spans="2:18" x14ac:dyDescent="0.25">
      <c r="Q28" t="str">
        <f t="shared" si="5"/>
        <v>insert into condicion (condicion) values ('TECLADO DAÑADO');</v>
      </c>
      <c r="R28" t="s">
        <v>63</v>
      </c>
    </row>
    <row r="29" spans="2:18" x14ac:dyDescent="0.25">
      <c r="Q29" t="str">
        <f t="shared" si="5"/>
        <v>insert into condicion (condicion) values ('FALTA TAPA');</v>
      </c>
      <c r="R29" t="s">
        <v>64</v>
      </c>
    </row>
    <row r="30" spans="2:18" x14ac:dyDescent="0.25">
      <c r="Q30" t="str">
        <f t="shared" si="5"/>
        <v>insert into condicion (condicion) values ('FALTA TAPA FRONTAL');</v>
      </c>
      <c r="R30" t="s">
        <v>65</v>
      </c>
    </row>
    <row r="31" spans="2:18" x14ac:dyDescent="0.25">
      <c r="Q31" t="str">
        <f t="shared" si="5"/>
        <v>insert into condicion (condicion) values ('ABOLLADURA');</v>
      </c>
      <c r="R31" t="s">
        <v>66</v>
      </c>
    </row>
    <row r="32" spans="2:18" x14ac:dyDescent="0.25">
      <c r="Q32" t="str">
        <f t="shared" si="5"/>
        <v>insert into condicion (condicion) values ('VENTILADOR DAÑADO');</v>
      </c>
      <c r="R32" t="s">
        <v>67</v>
      </c>
    </row>
    <row r="33" spans="17:18" x14ac:dyDescent="0.25">
      <c r="Q33" t="str">
        <f t="shared" si="5"/>
        <v>insert into condicion (condicion) values ('PUNTOS BLANCOS');</v>
      </c>
      <c r="R33" t="s">
        <v>68</v>
      </c>
    </row>
    <row r="34" spans="17:18" x14ac:dyDescent="0.25">
      <c r="Q34" t="str">
        <f t="shared" si="5"/>
        <v>insert into condicion (condicion) values ('POLVO PANTALLA');</v>
      </c>
      <c r="R34" t="s">
        <v>69</v>
      </c>
    </row>
    <row r="35" spans="17:18" x14ac:dyDescent="0.25">
      <c r="Q35" t="str">
        <f t="shared" si="5"/>
        <v>insert into condicion (condicion) values ('PUERTO VGA DAÑADO');</v>
      </c>
      <c r="R35" t="s">
        <v>70</v>
      </c>
    </row>
    <row r="36" spans="17:18" x14ac:dyDescent="0.25">
      <c r="Q36" t="str">
        <f t="shared" si="5"/>
        <v>insert into condicion (condicion) values ('INTEGRADO VIDEO DAÑADO');</v>
      </c>
      <c r="R36" t="s">
        <v>71</v>
      </c>
    </row>
    <row r="37" spans="17:18" x14ac:dyDescent="0.25">
      <c r="Q37" t="str">
        <f t="shared" si="5"/>
        <v>insert into condicion (condicion) values ('SIN BASE');</v>
      </c>
      <c r="R37" t="s">
        <v>72</v>
      </c>
    </row>
    <row r="38" spans="17:18" x14ac:dyDescent="0.25">
      <c r="Q38" t="str">
        <f t="shared" si="5"/>
        <v>insert into condicion (condicion) values ('FALTA PROCESADOR');</v>
      </c>
      <c r="R38" t="s">
        <v>73</v>
      </c>
    </row>
    <row r="39" spans="17:18" x14ac:dyDescent="0.25">
      <c r="Q39" t="str">
        <f t="shared" si="5"/>
        <v>insert into condicion (condicion) values ('TORNILLO RODADO');</v>
      </c>
      <c r="R39" t="s">
        <v>74</v>
      </c>
    </row>
    <row r="40" spans="17:18" x14ac:dyDescent="0.25">
      <c r="Q40" t="str">
        <f t="shared" si="5"/>
        <v>insert into condicion (condicion) values ('PUERTO HDMI DAÑADO');</v>
      </c>
      <c r="R40" t="s">
        <v>75</v>
      </c>
    </row>
    <row r="41" spans="17:18" x14ac:dyDescent="0.25">
      <c r="Q41" t="str">
        <f t="shared" si="5"/>
        <v>insert into condicion (condicion) values ('MULTIPLE USB DAÑADOS');</v>
      </c>
      <c r="R41" t="s">
        <v>76</v>
      </c>
    </row>
    <row r="42" spans="17:18" x14ac:dyDescent="0.25">
      <c r="Q42" t="str">
        <f t="shared" si="5"/>
        <v>insert into condicion (condicion) values ('1 SLOT DE RAM DAÑADO');</v>
      </c>
      <c r="R42" t="s">
        <v>77</v>
      </c>
    </row>
    <row r="43" spans="17:18" x14ac:dyDescent="0.25">
      <c r="Q43" t="str">
        <f t="shared" si="5"/>
        <v>insert into condicion (condicion) values ('2 SLOT DE RAM DAÑADOS');</v>
      </c>
      <c r="R43" t="s">
        <v>78</v>
      </c>
    </row>
    <row r="44" spans="17:18" x14ac:dyDescent="0.25">
      <c r="Q44" t="str">
        <f t="shared" si="5"/>
        <v>insert into condicion (condicion) values ('TAPA FRONTAL SUELTA');</v>
      </c>
      <c r="R44" t="s">
        <v>109</v>
      </c>
    </row>
    <row r="45" spans="17:18" x14ac:dyDescent="0.25">
      <c r="Q45" t="str">
        <f t="shared" si="5"/>
        <v>insert into condicion (condicion) values ('CARCAZA RAYADA');</v>
      </c>
      <c r="R45" t="s">
        <v>129</v>
      </c>
    </row>
    <row r="46" spans="17:18" x14ac:dyDescent="0.25">
      <c r="Q46" t="str">
        <f t="shared" si="5"/>
        <v>insert into condicion (condicion) values ('PUERTO CARGADOR DAÑADO');</v>
      </c>
      <c r="R46" t="s">
        <v>131</v>
      </c>
    </row>
    <row r="47" spans="17:18" x14ac:dyDescent="0.25">
      <c r="Q47" t="str">
        <f t="shared" si="5"/>
        <v>insert into condicion (condicion) values ('VISAGRA SUELTA');</v>
      </c>
      <c r="R47" t="s">
        <v>132</v>
      </c>
    </row>
    <row r="48" spans="17:18" x14ac:dyDescent="0.25">
      <c r="Q48" t="str">
        <f t="shared" si="5"/>
        <v>insert into condicion (condicion) values ('PARLANTE DAÑADO');</v>
      </c>
      <c r="R48" t="s">
        <v>135</v>
      </c>
    </row>
    <row r="54" spans="3:3" x14ac:dyDescent="0.25">
      <c r="C54" t="s">
        <v>134</v>
      </c>
    </row>
    <row r="55" spans="3:3" x14ac:dyDescent="0.25">
      <c r="C55" t="s">
        <v>122</v>
      </c>
    </row>
    <row r="56" spans="3:3" x14ac:dyDescent="0.25">
      <c r="C56" t="s">
        <v>121</v>
      </c>
    </row>
    <row r="57" spans="3:3" x14ac:dyDescent="0.25">
      <c r="C57" t="s">
        <v>133</v>
      </c>
    </row>
  </sheetData>
  <autoFilter ref="B2:R46">
    <sortState ref="B3:M46">
      <sortCondition ref="C2:C4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HARDWARE</vt:lpstr>
      <vt:lpstr>Dropdown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A</dc:creator>
  <cp:lastModifiedBy>usuario</cp:lastModifiedBy>
  <dcterms:created xsi:type="dcterms:W3CDTF">2023-11-03T17:16:58Z</dcterms:created>
  <dcterms:modified xsi:type="dcterms:W3CDTF">2024-01-25T16:28:11Z</dcterms:modified>
</cp:coreProperties>
</file>