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32FC95A-94D7-4260-872C-2D56346F0DBA}" xr6:coauthVersionLast="47" xr6:coauthVersionMax="47" xr10:uidLastSave="{00000000-0000-0000-0000-000000000000}"/>
  <bookViews>
    <workbookView xWindow="-120" yWindow="-120" windowWidth="20640" windowHeight="11160" tabRatio="851" firstSheet="30" activeTab="33"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51" i="42" l="1"/>
  <c r="A50" i="67"/>
  <c r="F28" i="42"/>
  <c r="D28" i="42"/>
  <c r="B28" i="42"/>
  <c r="F24" i="67"/>
  <c r="D24" i="67"/>
  <c r="B24" i="67"/>
  <c r="F24" i="69"/>
  <c r="D24" i="69"/>
  <c r="B24" i="69"/>
  <c r="F21" i="71"/>
  <c r="D21" i="71"/>
  <c r="B21" i="71"/>
  <c r="F24" i="70"/>
  <c r="D24" i="70"/>
  <c r="B24" i="70"/>
  <c r="A50" i="69"/>
  <c r="A49" i="70"/>
  <c r="A47" i="71"/>
  <c r="A18" i="71"/>
  <c r="A17" i="71"/>
  <c r="A16" i="71"/>
  <c r="A21" i="70"/>
  <c r="A20" i="70"/>
  <c r="A19" i="70"/>
  <c r="A21" i="69"/>
  <c r="A20" i="69"/>
  <c r="A19" i="69"/>
  <c r="A22" i="42"/>
  <c r="A23" i="42"/>
  <c r="B45" i="68"/>
  <c r="D14" i="68"/>
  <c r="A44" i="63" l="1"/>
  <c r="B46" i="4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K10" i="68"/>
  <c r="J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D15" i="41"/>
  <c r="D19" i="1"/>
  <c r="F9" i="69" s="1"/>
  <c r="J9" i="41" l="1"/>
  <c r="K12" i="68"/>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G9" i="1"/>
  <c r="A9" i="70" s="1"/>
  <c r="A25" i="15"/>
  <c r="D6" i="1"/>
  <c r="D5" i="1"/>
  <c r="D4" i="1"/>
  <c r="S7" i="34"/>
  <c r="S6" i="34"/>
  <c r="S5" i="34"/>
  <c r="S4" i="34"/>
  <c r="S3" i="34"/>
  <c r="A6" i="71" l="1"/>
  <c r="B3" i="3"/>
  <c r="D25" i="68"/>
  <c r="F13" i="69"/>
  <c r="F13" i="70"/>
  <c r="C26" i="63"/>
  <c r="D16" i="68"/>
  <c r="B4" i="29"/>
  <c r="A9" i="27"/>
  <c r="A6" i="70"/>
  <c r="B6" i="41"/>
  <c r="B10" i="68"/>
  <c r="A9" i="42"/>
  <c r="A6" i="69"/>
  <c r="A9" i="67"/>
  <c r="A6" i="67"/>
  <c r="D18" i="68"/>
  <c r="F10" i="71"/>
  <c r="A13" i="67"/>
  <c r="A10" i="71"/>
  <c r="A13" i="70"/>
  <c r="A13" i="69"/>
  <c r="A12" i="42"/>
  <c r="B9" i="41"/>
  <c r="B17" i="27"/>
  <c r="D24" i="68"/>
  <c r="G12" i="42"/>
  <c r="F13" i="67"/>
  <c r="B17" i="65"/>
  <c r="D19" i="68"/>
  <c r="D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D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<sst xmlns="http://schemas.openxmlformats.org/spreadsheetml/2006/main" count="27658" uniqueCount="10534">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</sst>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34">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171" fontId="36" fillId="0" borderId="0" xfId="0" applyNumberFormat="1"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6" fillId="3" borderId="2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4" fillId="0" borderId="7" xfId="0" applyFont="1" applyBorder="1" applyAlignment="1">
      <alignment horizontal="center" vertical="center"/>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122" fillId="0" borderId="13" xfId="0" applyFont="1" applyBorder="1" applyAlignment="1">
      <alignment horizontal="left" vertical="top" wrapText="1"/>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5" fillId="30" borderId="7" xfId="0" applyFont="1" applyFill="1" applyBorder="1" applyAlignment="1">
      <alignment horizontal="left"/>
    </xf>
    <xf numFmtId="1" fontId="0" fillId="0" borderId="14" xfId="0" applyNumberForma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122" fillId="0" borderId="10" xfId="0" applyFont="1" applyBorder="1" applyAlignment="1">
      <alignment horizontal="left"/>
    </xf>
    <xf numFmtId="0" fontId="122" fillId="0" borderId="11" xfId="0" applyFon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center"/>
    </xf>
    <xf numFmtId="167" fontId="92" fillId="0" borderId="0" xfId="0" applyNumberFormat="1" applyFont="1" applyBorder="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14" xfId="0" applyFont="1" applyBorder="1" applyAlignment="1">
      <alignment horizontal="center"/>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85" t="s">
        <v>356</v>
      </c>
      <c r="B1" s="208"/>
      <c r="M1" s="1186"/>
      <c r="N1" s="1186"/>
      <c r="Q1" s="226"/>
      <c r="R1" s="226"/>
      <c r="V1" s="203"/>
    </row>
    <row r="2" spans="1:28" ht="18.75" customHeight="1" x14ac:dyDescent="0.25">
      <c r="A2" s="1185"/>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9238</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10462</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8640</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8779</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9098</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9098</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9131</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9244</v>
      </c>
      <c r="Q16" t="s">
        <v>542</v>
      </c>
      <c r="R16" s="233" t="s">
        <v>1434</v>
      </c>
      <c r="S16" s="234">
        <f>SUM(S7:S12)</f>
        <v>25501000</v>
      </c>
      <c r="AB16" s="203"/>
    </row>
    <row r="17" spans="1:28" ht="15.75" x14ac:dyDescent="0.25">
      <c r="A17" s="298"/>
      <c r="B17" s="540" t="s">
        <v>6861</v>
      </c>
      <c r="C17" s="389" t="s">
        <v>6776</v>
      </c>
      <c r="D17" s="390" t="s">
        <v>9220</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9215</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9143</v>
      </c>
      <c r="Q18" t="s">
        <v>542</v>
      </c>
      <c r="AB18" s="203"/>
    </row>
    <row r="19" spans="1:28" ht="15.75" x14ac:dyDescent="0.25">
      <c r="A19" s="298"/>
      <c r="B19" s="540" t="s">
        <v>6861</v>
      </c>
      <c r="C19" s="389" t="s">
        <v>5011</v>
      </c>
      <c r="D19" s="390" t="s">
        <v>9216</v>
      </c>
      <c r="E19" s="379" t="s">
        <v>9217</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9198</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8672</v>
      </c>
      <c r="D21" s="390" t="s">
        <v>8770</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9222</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9212</v>
      </c>
      <c r="D23" s="390" t="s">
        <v>9155</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9208</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9056</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9202</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9179</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9204</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9203</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9173</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9174</v>
      </c>
      <c r="Q32" t="s">
        <v>542</v>
      </c>
      <c r="R32" s="835" t="s">
        <v>6503</v>
      </c>
      <c r="S32" s="60"/>
    </row>
    <row r="33" spans="1:24" ht="15.75" x14ac:dyDescent="0.25">
      <c r="A33" s="299"/>
      <c r="B33" s="540" t="s">
        <v>6857</v>
      </c>
      <c r="C33" s="389" t="s">
        <v>5011</v>
      </c>
      <c r="D33" s="390" t="s">
        <v>9153</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9200</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9243</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8541</v>
      </c>
      <c r="Q37" t="s">
        <v>542</v>
      </c>
    </row>
    <row r="38" spans="1:24" ht="15.75" x14ac:dyDescent="0.25">
      <c r="A38" s="298" t="s">
        <v>6844</v>
      </c>
      <c r="B38" s="540" t="s">
        <v>9098</v>
      </c>
      <c r="C38" s="389" t="s">
        <v>556</v>
      </c>
      <c r="D38" s="390" t="s">
        <v>9201</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9098</v>
      </c>
      <c r="C39" s="389"/>
      <c r="D39" s="390"/>
      <c r="E39" s="379" t="s">
        <v>9170</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9131</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9163</v>
      </c>
      <c r="E42" s="379" t="s">
        <v>9175</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9186</v>
      </c>
      <c r="C43" s="389" t="s">
        <v>556</v>
      </c>
      <c r="D43" s="390">
        <v>8401349</v>
      </c>
      <c r="E43" s="379" t="s">
        <v>8808</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9097</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8907</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8466</v>
      </c>
      <c r="F46" s="379" t="s">
        <v>8467</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8977</v>
      </c>
      <c r="E47" s="379" t="s">
        <v>9065</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9074</v>
      </c>
      <c r="Q47" t="s">
        <v>542</v>
      </c>
      <c r="X47" s="654"/>
    </row>
    <row r="48" spans="1:24" ht="15.75" x14ac:dyDescent="0.25">
      <c r="A48" s="298"/>
      <c r="B48" s="540" t="s">
        <v>6860</v>
      </c>
      <c r="C48" s="389" t="s">
        <v>1867</v>
      </c>
      <c r="D48" s="390" t="s">
        <v>9111</v>
      </c>
      <c r="E48" s="379" t="s">
        <v>8945</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9242</v>
      </c>
      <c r="Q50" t="s">
        <v>542</v>
      </c>
      <c r="X50" s="654"/>
    </row>
    <row r="51" spans="1:24" ht="15.75" x14ac:dyDescent="0.25">
      <c r="A51" s="298"/>
      <c r="B51" s="540" t="s">
        <v>6856</v>
      </c>
      <c r="C51" s="389" t="s">
        <v>1523</v>
      </c>
      <c r="D51" s="390" t="s">
        <v>8484</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8532</v>
      </c>
      <c r="Q55" t="s">
        <v>542</v>
      </c>
      <c r="R55" s="203"/>
      <c r="X55" s="654"/>
    </row>
    <row r="56" spans="1:24" ht="15.75" x14ac:dyDescent="0.25">
      <c r="A56" s="298"/>
      <c r="B56" s="540" t="s">
        <v>7012</v>
      </c>
      <c r="C56" s="389" t="s">
        <v>3956</v>
      </c>
      <c r="D56" s="390" t="s">
        <v>9142</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9131</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9214</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9138</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9156</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9185</v>
      </c>
      <c r="Q62" t="s">
        <v>542</v>
      </c>
      <c r="S62" s="203"/>
      <c r="X62" s="654"/>
    </row>
    <row r="63" spans="1:24" ht="15.75" x14ac:dyDescent="0.25">
      <c r="A63" s="298"/>
      <c r="B63" s="540" t="s">
        <v>7012</v>
      </c>
      <c r="C63" s="389" t="s">
        <v>1523</v>
      </c>
      <c r="D63" s="390" t="s">
        <v>9197</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8845</v>
      </c>
      <c r="D64" s="390" t="s">
        <v>9168</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9131</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9209</v>
      </c>
      <c r="Q65" t="s">
        <v>542</v>
      </c>
      <c r="R65" s="74"/>
      <c r="X65" s="654"/>
    </row>
    <row r="66" spans="1:24" ht="15.75" x14ac:dyDescent="0.25">
      <c r="A66" s="298"/>
      <c r="B66" s="540" t="s">
        <v>7012</v>
      </c>
      <c r="C66" s="389" t="s">
        <v>6776</v>
      </c>
      <c r="D66" s="390">
        <v>1081417759</v>
      </c>
      <c r="E66" s="379" t="s">
        <v>9131</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9210</v>
      </c>
      <c r="Q66" t="s">
        <v>542</v>
      </c>
      <c r="X66" s="654"/>
    </row>
    <row r="67" spans="1:24" ht="15.75" x14ac:dyDescent="0.25">
      <c r="A67" s="298"/>
      <c r="B67" s="540" t="s">
        <v>7012</v>
      </c>
      <c r="C67" s="389" t="s">
        <v>6776</v>
      </c>
      <c r="D67" s="390">
        <v>1081417759</v>
      </c>
      <c r="E67" s="379" t="s">
        <v>9131</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9130</v>
      </c>
      <c r="Q67" t="s">
        <v>542</v>
      </c>
    </row>
    <row r="68" spans="1:24" ht="15.75" x14ac:dyDescent="0.25">
      <c r="A68" s="298"/>
      <c r="B68" s="540" t="s">
        <v>7012</v>
      </c>
      <c r="C68" s="389" t="s">
        <v>6776</v>
      </c>
      <c r="D68" s="390" t="s">
        <v>9094</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9154</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9058</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9119</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9132</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9152</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8651</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8652</v>
      </c>
      <c r="Q74" t="s">
        <v>542</v>
      </c>
    </row>
    <row r="75" spans="1:24" ht="15.75" x14ac:dyDescent="0.25">
      <c r="A75" s="298"/>
      <c r="B75" s="540" t="s">
        <v>7012</v>
      </c>
      <c r="C75" s="389" t="s">
        <v>8415</v>
      </c>
      <c r="D75" s="390" t="s">
        <v>8927</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9205</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9240</v>
      </c>
      <c r="Q76" t="s">
        <v>542</v>
      </c>
    </row>
    <row r="77" spans="1:24" ht="15.75" x14ac:dyDescent="0.25">
      <c r="A77" s="298"/>
      <c r="B77" s="540" t="s">
        <v>7012</v>
      </c>
      <c r="C77" s="389" t="s">
        <v>5011</v>
      </c>
      <c r="D77" s="390" t="s">
        <v>9191</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9137</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9239</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8672</v>
      </c>
      <c r="D80" s="390" t="s">
        <v>9107</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8672</v>
      </c>
      <c r="D81" s="390" t="s">
        <v>9199</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8672</v>
      </c>
      <c r="D82" s="390" t="s">
        <v>9176</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8672</v>
      </c>
      <c r="D83" s="390" t="s">
        <v>9050</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8672</v>
      </c>
      <c r="D84" s="390" t="s">
        <v>9157</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9121</v>
      </c>
      <c r="D85" s="390" t="s">
        <v>9117</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9183</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9181</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9182</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9195</v>
      </c>
      <c r="Q90" t="s">
        <v>542</v>
      </c>
      <c r="R90" s="236"/>
    </row>
    <row r="91" spans="1:18" ht="15.75" x14ac:dyDescent="0.25">
      <c r="A91" s="298"/>
      <c r="B91" s="540" t="s">
        <v>7012</v>
      </c>
      <c r="C91" s="389" t="s">
        <v>6800</v>
      </c>
      <c r="D91" s="390" t="s">
        <v>9118</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9160</v>
      </c>
      <c r="D92" s="390" t="s">
        <v>9158</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9079</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9196</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9219</v>
      </c>
      <c r="Q95" t="s">
        <v>542</v>
      </c>
      <c r="R95" s="236"/>
    </row>
    <row r="96" spans="1:18" ht="15.75" x14ac:dyDescent="0.25">
      <c r="A96" s="298"/>
      <c r="B96" s="540" t="s">
        <v>7012</v>
      </c>
      <c r="C96" s="389" t="s">
        <v>4143</v>
      </c>
      <c r="D96" s="390" t="s">
        <v>9082</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9221</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8990</v>
      </c>
      <c r="D98" s="390" t="s">
        <v>8978</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9092</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8996</v>
      </c>
      <c r="D100" s="390" t="s">
        <v>9096</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9212</v>
      </c>
      <c r="D101" s="390" t="s">
        <v>9159</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9218</v>
      </c>
      <c r="Q101" t="s">
        <v>542</v>
      </c>
      <c r="R101" s="236"/>
    </row>
    <row r="102" spans="1:18" ht="15.75" x14ac:dyDescent="0.25">
      <c r="A102" s="298"/>
      <c r="B102" s="540" t="s">
        <v>7012</v>
      </c>
      <c r="C102" s="389" t="s">
        <v>9211</v>
      </c>
      <c r="D102" s="390">
        <v>15532560</v>
      </c>
      <c r="E102" s="379" t="s">
        <v>9207</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9177</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9106</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8682</v>
      </c>
      <c r="D106" s="390" t="s">
        <v>9093</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8879</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9116</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8475</v>
      </c>
      <c r="D110" s="390" t="s">
        <v>9091</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8950</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8776</v>
      </c>
      <c r="E127" s="379" t="s">
        <v>8777</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8778</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8641</v>
      </c>
      <c r="D133" s="390" t="s">
        <v>8515</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8692</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9058</v>
      </c>
      <c r="E142" s="379" t="s">
        <v>8730</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8603</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9103</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9001</v>
      </c>
      <c r="D159" s="390" t="s">
        <v>9008</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9044</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8925</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9115</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8759</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8944</v>
      </c>
      <c r="E174" s="379" t="s">
        <v>8945</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8946</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8949</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9083</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8649</v>
      </c>
      <c r="E186" s="379" t="s">
        <v>8647</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8695</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8823</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8822</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9440</v>
      </c>
      <c r="B1" t="s">
        <v>9441</v>
      </c>
      <c r="C1" t="s">
        <v>9442</v>
      </c>
      <c r="D1" t="s">
        <v>9443</v>
      </c>
    </row>
    <row r="2" spans="1:4" x14ac:dyDescent="0.25">
      <c r="A2">
        <v>5</v>
      </c>
      <c r="B2" t="s">
        <v>7839</v>
      </c>
      <c r="C2">
        <v>5001</v>
      </c>
      <c r="D2" t="s">
        <v>9444</v>
      </c>
    </row>
    <row r="3" spans="1:4" x14ac:dyDescent="0.25">
      <c r="A3">
        <v>5</v>
      </c>
      <c r="B3" t="s">
        <v>7839</v>
      </c>
      <c r="C3">
        <v>5002</v>
      </c>
      <c r="D3" t="s">
        <v>9445</v>
      </c>
    </row>
    <row r="4" spans="1:4" x14ac:dyDescent="0.25">
      <c r="A4">
        <v>5</v>
      </c>
      <c r="B4" t="s">
        <v>7839</v>
      </c>
      <c r="C4">
        <v>5004</v>
      </c>
      <c r="D4" t="s">
        <v>9446</v>
      </c>
    </row>
    <row r="5" spans="1:4" x14ac:dyDescent="0.25">
      <c r="A5">
        <v>5</v>
      </c>
      <c r="B5" t="s">
        <v>7839</v>
      </c>
      <c r="C5">
        <v>5021</v>
      </c>
      <c r="D5" t="s">
        <v>9447</v>
      </c>
    </row>
    <row r="6" spans="1:4" x14ac:dyDescent="0.25">
      <c r="A6">
        <v>5</v>
      </c>
      <c r="B6" t="s">
        <v>7839</v>
      </c>
      <c r="C6">
        <v>5030</v>
      </c>
      <c r="D6" t="s">
        <v>9448</v>
      </c>
    </row>
    <row r="7" spans="1:4" x14ac:dyDescent="0.25">
      <c r="A7">
        <v>5</v>
      </c>
      <c r="B7" t="s">
        <v>7839</v>
      </c>
      <c r="C7">
        <v>5031</v>
      </c>
      <c r="D7" t="s">
        <v>9449</v>
      </c>
    </row>
    <row r="8" spans="1:4" x14ac:dyDescent="0.25">
      <c r="A8">
        <v>5</v>
      </c>
      <c r="B8" t="s">
        <v>7839</v>
      </c>
      <c r="C8">
        <v>5034</v>
      </c>
      <c r="D8" t="s">
        <v>9450</v>
      </c>
    </row>
    <row r="9" spans="1:4" x14ac:dyDescent="0.25">
      <c r="A9">
        <v>5</v>
      </c>
      <c r="B9" t="s">
        <v>7839</v>
      </c>
      <c r="C9">
        <v>5036</v>
      </c>
      <c r="D9" t="s">
        <v>9451</v>
      </c>
    </row>
    <row r="10" spans="1:4" x14ac:dyDescent="0.25">
      <c r="A10">
        <v>5</v>
      </c>
      <c r="B10" t="s">
        <v>7839</v>
      </c>
      <c r="C10">
        <v>5038</v>
      </c>
      <c r="D10" t="s">
        <v>9452</v>
      </c>
    </row>
    <row r="11" spans="1:4" x14ac:dyDescent="0.25">
      <c r="A11">
        <v>5</v>
      </c>
      <c r="B11" t="s">
        <v>7839</v>
      </c>
      <c r="C11">
        <v>5040</v>
      </c>
      <c r="D11" t="s">
        <v>9453</v>
      </c>
    </row>
    <row r="12" spans="1:4" x14ac:dyDescent="0.25">
      <c r="A12">
        <v>5</v>
      </c>
      <c r="B12" t="s">
        <v>7839</v>
      </c>
      <c r="C12">
        <v>5042</v>
      </c>
      <c r="D12" t="s">
        <v>9454</v>
      </c>
    </row>
    <row r="13" spans="1:4" x14ac:dyDescent="0.25">
      <c r="A13">
        <v>5</v>
      </c>
      <c r="B13" t="s">
        <v>7839</v>
      </c>
      <c r="C13">
        <v>5044</v>
      </c>
      <c r="D13" t="s">
        <v>9455</v>
      </c>
    </row>
    <row r="14" spans="1:4" x14ac:dyDescent="0.25">
      <c r="A14">
        <v>5</v>
      </c>
      <c r="B14" t="s">
        <v>7839</v>
      </c>
      <c r="C14">
        <v>5045</v>
      </c>
      <c r="D14" t="s">
        <v>9456</v>
      </c>
    </row>
    <row r="15" spans="1:4" x14ac:dyDescent="0.25">
      <c r="A15">
        <v>5</v>
      </c>
      <c r="B15" t="s">
        <v>7839</v>
      </c>
      <c r="C15">
        <v>5051</v>
      </c>
      <c r="D15" t="s">
        <v>9457</v>
      </c>
    </row>
    <row r="16" spans="1:4" x14ac:dyDescent="0.25">
      <c r="A16">
        <v>5</v>
      </c>
      <c r="B16" t="s">
        <v>7839</v>
      </c>
      <c r="C16">
        <v>5055</v>
      </c>
      <c r="D16" t="s">
        <v>9458</v>
      </c>
    </row>
    <row r="17" spans="1:4" x14ac:dyDescent="0.25">
      <c r="A17">
        <v>5</v>
      </c>
      <c r="B17" t="s">
        <v>7839</v>
      </c>
      <c r="C17">
        <v>5059</v>
      </c>
      <c r="D17" t="s">
        <v>9262</v>
      </c>
    </row>
    <row r="18" spans="1:4" x14ac:dyDescent="0.25">
      <c r="A18">
        <v>5</v>
      </c>
      <c r="B18" t="s">
        <v>7839</v>
      </c>
      <c r="C18">
        <v>5079</v>
      </c>
      <c r="D18" t="s">
        <v>1498</v>
      </c>
    </row>
    <row r="19" spans="1:4" x14ac:dyDescent="0.25">
      <c r="A19">
        <v>5</v>
      </c>
      <c r="B19" t="s">
        <v>7839</v>
      </c>
      <c r="C19">
        <v>5086</v>
      </c>
      <c r="D19" t="s">
        <v>9459</v>
      </c>
    </row>
    <row r="20" spans="1:4" x14ac:dyDescent="0.25">
      <c r="A20">
        <v>5</v>
      </c>
      <c r="B20" t="s">
        <v>7839</v>
      </c>
      <c r="C20">
        <v>5088</v>
      </c>
      <c r="D20" t="s">
        <v>1492</v>
      </c>
    </row>
    <row r="21" spans="1:4" x14ac:dyDescent="0.25">
      <c r="A21">
        <v>5</v>
      </c>
      <c r="B21" t="s">
        <v>7839</v>
      </c>
      <c r="C21">
        <v>5091</v>
      </c>
      <c r="D21" t="s">
        <v>9460</v>
      </c>
    </row>
    <row r="22" spans="1:4" x14ac:dyDescent="0.25">
      <c r="A22">
        <v>5</v>
      </c>
      <c r="B22" t="s">
        <v>7839</v>
      </c>
      <c r="C22">
        <v>5093</v>
      </c>
      <c r="D22" t="s">
        <v>9461</v>
      </c>
    </row>
    <row r="23" spans="1:4" x14ac:dyDescent="0.25">
      <c r="A23">
        <v>5</v>
      </c>
      <c r="B23" t="s">
        <v>7839</v>
      </c>
      <c r="C23">
        <v>5101</v>
      </c>
      <c r="D23" t="s">
        <v>9462</v>
      </c>
    </row>
    <row r="24" spans="1:4" x14ac:dyDescent="0.25">
      <c r="A24">
        <v>5</v>
      </c>
      <c r="B24" t="s">
        <v>7839</v>
      </c>
      <c r="C24">
        <v>5107</v>
      </c>
      <c r="D24" t="s">
        <v>9463</v>
      </c>
    </row>
    <row r="25" spans="1:4" x14ac:dyDescent="0.25">
      <c r="A25">
        <v>5</v>
      </c>
      <c r="B25" t="s">
        <v>7839</v>
      </c>
      <c r="C25">
        <v>5113</v>
      </c>
      <c r="D25" t="s">
        <v>9464</v>
      </c>
    </row>
    <row r="26" spans="1:4" x14ac:dyDescent="0.25">
      <c r="A26">
        <v>5</v>
      </c>
      <c r="B26" t="s">
        <v>7839</v>
      </c>
      <c r="C26">
        <v>5120</v>
      </c>
      <c r="D26" t="s">
        <v>9465</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9466</v>
      </c>
    </row>
    <row r="30" spans="1:4" x14ac:dyDescent="0.25">
      <c r="A30">
        <v>5</v>
      </c>
      <c r="B30" t="s">
        <v>7839</v>
      </c>
      <c r="C30">
        <v>5138</v>
      </c>
      <c r="D30" t="s">
        <v>9467</v>
      </c>
    </row>
    <row r="31" spans="1:4" x14ac:dyDescent="0.25">
      <c r="A31">
        <v>5</v>
      </c>
      <c r="B31" t="s">
        <v>7839</v>
      </c>
      <c r="C31">
        <v>5142</v>
      </c>
      <c r="D31" t="s">
        <v>9468</v>
      </c>
    </row>
    <row r="32" spans="1:4" x14ac:dyDescent="0.25">
      <c r="A32">
        <v>5</v>
      </c>
      <c r="B32" t="s">
        <v>7839</v>
      </c>
      <c r="C32">
        <v>5145</v>
      </c>
      <c r="D32" t="s">
        <v>9469</v>
      </c>
    </row>
    <row r="33" spans="1:4" x14ac:dyDescent="0.25">
      <c r="A33">
        <v>5</v>
      </c>
      <c r="B33" t="s">
        <v>7839</v>
      </c>
      <c r="C33">
        <v>5147</v>
      </c>
      <c r="D33" t="s">
        <v>9470</v>
      </c>
    </row>
    <row r="34" spans="1:4" x14ac:dyDescent="0.25">
      <c r="A34">
        <v>5</v>
      </c>
      <c r="B34" t="s">
        <v>7839</v>
      </c>
      <c r="C34">
        <v>5148</v>
      </c>
      <c r="D34" t="s">
        <v>9471</v>
      </c>
    </row>
    <row r="35" spans="1:4" x14ac:dyDescent="0.25">
      <c r="A35">
        <v>5</v>
      </c>
      <c r="B35" t="s">
        <v>7839</v>
      </c>
      <c r="C35">
        <v>5150</v>
      </c>
      <c r="D35" t="s">
        <v>9472</v>
      </c>
    </row>
    <row r="36" spans="1:4" x14ac:dyDescent="0.25">
      <c r="A36">
        <v>5</v>
      </c>
      <c r="B36" t="s">
        <v>7839</v>
      </c>
      <c r="C36">
        <v>5154</v>
      </c>
      <c r="D36" t="s">
        <v>9473</v>
      </c>
    </row>
    <row r="37" spans="1:4" x14ac:dyDescent="0.25">
      <c r="A37">
        <v>5</v>
      </c>
      <c r="B37" t="s">
        <v>7839</v>
      </c>
      <c r="C37">
        <v>5172</v>
      </c>
      <c r="D37" t="s">
        <v>9474</v>
      </c>
    </row>
    <row r="38" spans="1:4" x14ac:dyDescent="0.25">
      <c r="A38">
        <v>5</v>
      </c>
      <c r="B38" t="s">
        <v>7839</v>
      </c>
      <c r="C38">
        <v>5190</v>
      </c>
      <c r="D38" t="s">
        <v>9475</v>
      </c>
    </row>
    <row r="39" spans="1:4" x14ac:dyDescent="0.25">
      <c r="A39">
        <v>5</v>
      </c>
      <c r="B39" t="s">
        <v>7839</v>
      </c>
      <c r="C39">
        <v>5197</v>
      </c>
      <c r="D39" t="s">
        <v>9476</v>
      </c>
    </row>
    <row r="40" spans="1:4" x14ac:dyDescent="0.25">
      <c r="A40">
        <v>5</v>
      </c>
      <c r="B40" t="s">
        <v>7839</v>
      </c>
      <c r="C40">
        <v>5206</v>
      </c>
      <c r="D40" t="s">
        <v>9477</v>
      </c>
    </row>
    <row r="41" spans="1:4" x14ac:dyDescent="0.25">
      <c r="A41">
        <v>5</v>
      </c>
      <c r="B41" t="s">
        <v>7839</v>
      </c>
      <c r="C41">
        <v>5209</v>
      </c>
      <c r="D41" t="s">
        <v>9478</v>
      </c>
    </row>
    <row r="42" spans="1:4" x14ac:dyDescent="0.25">
      <c r="A42">
        <v>5</v>
      </c>
      <c r="B42" t="s">
        <v>7839</v>
      </c>
      <c r="C42">
        <v>5212</v>
      </c>
      <c r="D42" t="s">
        <v>1494</v>
      </c>
    </row>
    <row r="43" spans="1:4" x14ac:dyDescent="0.25">
      <c r="A43">
        <v>5</v>
      </c>
      <c r="B43" t="s">
        <v>7839</v>
      </c>
      <c r="C43">
        <v>5234</v>
      </c>
      <c r="D43" t="s">
        <v>9479</v>
      </c>
    </row>
    <row r="44" spans="1:4" x14ac:dyDescent="0.25">
      <c r="A44">
        <v>5</v>
      </c>
      <c r="B44" t="s">
        <v>7839</v>
      </c>
      <c r="C44">
        <v>5237</v>
      </c>
      <c r="D44" t="s">
        <v>9480</v>
      </c>
    </row>
    <row r="45" spans="1:4" x14ac:dyDescent="0.25">
      <c r="A45">
        <v>5</v>
      </c>
      <c r="B45" t="s">
        <v>7839</v>
      </c>
      <c r="C45">
        <v>5240</v>
      </c>
      <c r="D45" t="s">
        <v>9481</v>
      </c>
    </row>
    <row r="46" spans="1:4" x14ac:dyDescent="0.25">
      <c r="A46">
        <v>5</v>
      </c>
      <c r="B46" t="s">
        <v>7839</v>
      </c>
      <c r="C46">
        <v>5250</v>
      </c>
      <c r="D46" t="s">
        <v>9482</v>
      </c>
    </row>
    <row r="47" spans="1:4" x14ac:dyDescent="0.25">
      <c r="A47">
        <v>5</v>
      </c>
      <c r="B47" t="s">
        <v>7839</v>
      </c>
      <c r="C47">
        <v>5264</v>
      </c>
      <c r="D47" t="s">
        <v>9483</v>
      </c>
    </row>
    <row r="48" spans="1:4" x14ac:dyDescent="0.25">
      <c r="A48">
        <v>5</v>
      </c>
      <c r="B48" t="s">
        <v>7839</v>
      </c>
      <c r="C48">
        <v>5266</v>
      </c>
      <c r="D48" t="s">
        <v>1487</v>
      </c>
    </row>
    <row r="49" spans="1:4" x14ac:dyDescent="0.25">
      <c r="A49">
        <v>5</v>
      </c>
      <c r="B49" t="s">
        <v>7839</v>
      </c>
      <c r="C49">
        <v>5282</v>
      </c>
      <c r="D49" t="s">
        <v>9484</v>
      </c>
    </row>
    <row r="50" spans="1:4" x14ac:dyDescent="0.25">
      <c r="A50">
        <v>5</v>
      </c>
      <c r="B50" t="s">
        <v>7839</v>
      </c>
      <c r="C50">
        <v>5284</v>
      </c>
      <c r="D50" t="s">
        <v>9485</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9486</v>
      </c>
    </row>
    <row r="54" spans="1:4" x14ac:dyDescent="0.25">
      <c r="A54">
        <v>5</v>
      </c>
      <c r="B54" t="s">
        <v>7839</v>
      </c>
      <c r="C54">
        <v>5313</v>
      </c>
      <c r="D54" t="s">
        <v>9487</v>
      </c>
    </row>
    <row r="55" spans="1:4" x14ac:dyDescent="0.25">
      <c r="A55">
        <v>5</v>
      </c>
      <c r="B55" t="s">
        <v>7839</v>
      </c>
      <c r="C55">
        <v>5315</v>
      </c>
      <c r="D55" t="s">
        <v>9488</v>
      </c>
    </row>
    <row r="56" spans="1:4" x14ac:dyDescent="0.25">
      <c r="A56">
        <v>5</v>
      </c>
      <c r="B56" t="s">
        <v>7839</v>
      </c>
      <c r="C56">
        <v>5318</v>
      </c>
      <c r="D56" t="s">
        <v>9489</v>
      </c>
    </row>
    <row r="57" spans="1:4" x14ac:dyDescent="0.25">
      <c r="A57">
        <v>5</v>
      </c>
      <c r="B57" t="s">
        <v>7839</v>
      </c>
      <c r="C57">
        <v>5321</v>
      </c>
      <c r="D57" t="s">
        <v>9490</v>
      </c>
    </row>
    <row r="58" spans="1:4" x14ac:dyDescent="0.25">
      <c r="A58">
        <v>5</v>
      </c>
      <c r="B58" t="s">
        <v>7839</v>
      </c>
      <c r="C58">
        <v>5347</v>
      </c>
      <c r="D58" t="s">
        <v>9491</v>
      </c>
    </row>
    <row r="59" spans="1:4" x14ac:dyDescent="0.25">
      <c r="A59">
        <v>5</v>
      </c>
      <c r="B59" t="s">
        <v>7839</v>
      </c>
      <c r="C59">
        <v>5353</v>
      </c>
      <c r="D59" t="s">
        <v>9492</v>
      </c>
    </row>
    <row r="60" spans="1:4" x14ac:dyDescent="0.25">
      <c r="A60">
        <v>5</v>
      </c>
      <c r="B60" t="s">
        <v>7839</v>
      </c>
      <c r="C60">
        <v>5360</v>
      </c>
      <c r="D60" t="s">
        <v>9493</v>
      </c>
    </row>
    <row r="61" spans="1:4" x14ac:dyDescent="0.25">
      <c r="A61">
        <v>5</v>
      </c>
      <c r="B61" t="s">
        <v>7839</v>
      </c>
      <c r="C61">
        <v>5361</v>
      </c>
      <c r="D61" t="s">
        <v>9494</v>
      </c>
    </row>
    <row r="62" spans="1:4" x14ac:dyDescent="0.25">
      <c r="A62">
        <v>5</v>
      </c>
      <c r="B62" t="s">
        <v>7839</v>
      </c>
      <c r="C62">
        <v>5364</v>
      </c>
      <c r="D62" t="s">
        <v>9495</v>
      </c>
    </row>
    <row r="63" spans="1:4" x14ac:dyDescent="0.25">
      <c r="A63">
        <v>5</v>
      </c>
      <c r="B63" t="s">
        <v>7839</v>
      </c>
      <c r="C63">
        <v>5368</v>
      </c>
      <c r="D63" t="s">
        <v>9496</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9497</v>
      </c>
    </row>
    <row r="67" spans="1:4" x14ac:dyDescent="0.25">
      <c r="A67">
        <v>5</v>
      </c>
      <c r="B67" t="s">
        <v>7839</v>
      </c>
      <c r="C67">
        <v>5400</v>
      </c>
      <c r="D67" t="s">
        <v>9498</v>
      </c>
    </row>
    <row r="68" spans="1:4" x14ac:dyDescent="0.25">
      <c r="A68">
        <v>5</v>
      </c>
      <c r="B68" t="s">
        <v>7839</v>
      </c>
      <c r="C68">
        <v>5411</v>
      </c>
      <c r="D68" t="s">
        <v>9499</v>
      </c>
    </row>
    <row r="69" spans="1:4" x14ac:dyDescent="0.25">
      <c r="A69">
        <v>5</v>
      </c>
      <c r="B69" t="s">
        <v>7839</v>
      </c>
      <c r="C69">
        <v>5425</v>
      </c>
      <c r="D69" t="s">
        <v>9500</v>
      </c>
    </row>
    <row r="70" spans="1:4" x14ac:dyDescent="0.25">
      <c r="A70">
        <v>5</v>
      </c>
      <c r="B70" t="s">
        <v>7839</v>
      </c>
      <c r="C70">
        <v>5440</v>
      </c>
      <c r="D70" t="s">
        <v>1496</v>
      </c>
    </row>
    <row r="71" spans="1:4" x14ac:dyDescent="0.25">
      <c r="A71">
        <v>5</v>
      </c>
      <c r="B71" t="s">
        <v>7839</v>
      </c>
      <c r="C71">
        <v>5467</v>
      </c>
      <c r="D71" t="s">
        <v>9501</v>
      </c>
    </row>
    <row r="72" spans="1:4" x14ac:dyDescent="0.25">
      <c r="A72">
        <v>5</v>
      </c>
      <c r="B72" t="s">
        <v>7839</v>
      </c>
      <c r="C72">
        <v>5475</v>
      </c>
      <c r="D72" t="s">
        <v>9502</v>
      </c>
    </row>
    <row r="73" spans="1:4" x14ac:dyDescent="0.25">
      <c r="A73">
        <v>5</v>
      </c>
      <c r="B73" t="s">
        <v>7839</v>
      </c>
      <c r="C73">
        <v>5480</v>
      </c>
      <c r="D73" t="s">
        <v>9503</v>
      </c>
    </row>
    <row r="74" spans="1:4" x14ac:dyDescent="0.25">
      <c r="A74">
        <v>5</v>
      </c>
      <c r="B74" t="s">
        <v>7839</v>
      </c>
      <c r="C74">
        <v>5483</v>
      </c>
      <c r="D74" t="s">
        <v>9504</v>
      </c>
    </row>
    <row r="75" spans="1:4" x14ac:dyDescent="0.25">
      <c r="A75">
        <v>5</v>
      </c>
      <c r="B75" t="s">
        <v>7839</v>
      </c>
      <c r="C75">
        <v>5490</v>
      </c>
      <c r="D75" t="s">
        <v>9505</v>
      </c>
    </row>
    <row r="76" spans="1:4" x14ac:dyDescent="0.25">
      <c r="A76">
        <v>5</v>
      </c>
      <c r="B76" t="s">
        <v>7839</v>
      </c>
      <c r="C76">
        <v>5495</v>
      </c>
      <c r="D76" t="s">
        <v>9506</v>
      </c>
    </row>
    <row r="77" spans="1:4" x14ac:dyDescent="0.25">
      <c r="A77">
        <v>5</v>
      </c>
      <c r="B77" t="s">
        <v>7839</v>
      </c>
      <c r="C77">
        <v>5501</v>
      </c>
      <c r="D77" t="s">
        <v>9507</v>
      </c>
    </row>
    <row r="78" spans="1:4" x14ac:dyDescent="0.25">
      <c r="A78">
        <v>5</v>
      </c>
      <c r="B78" t="s">
        <v>7839</v>
      </c>
      <c r="C78">
        <v>5541</v>
      </c>
      <c r="D78" t="s">
        <v>9508</v>
      </c>
    </row>
    <row r="79" spans="1:4" x14ac:dyDescent="0.25">
      <c r="A79">
        <v>5</v>
      </c>
      <c r="B79" t="s">
        <v>7839</v>
      </c>
      <c r="C79">
        <v>5543</v>
      </c>
      <c r="D79" t="s">
        <v>9509</v>
      </c>
    </row>
    <row r="80" spans="1:4" x14ac:dyDescent="0.25">
      <c r="A80">
        <v>5</v>
      </c>
      <c r="B80" t="s">
        <v>7839</v>
      </c>
      <c r="C80">
        <v>5576</v>
      </c>
      <c r="D80" t="s">
        <v>9510</v>
      </c>
    </row>
    <row r="81" spans="1:4" x14ac:dyDescent="0.25">
      <c r="A81">
        <v>5</v>
      </c>
      <c r="B81" t="s">
        <v>7839</v>
      </c>
      <c r="C81">
        <v>5579</v>
      </c>
      <c r="D81" t="s">
        <v>9511</v>
      </c>
    </row>
    <row r="82" spans="1:4" x14ac:dyDescent="0.25">
      <c r="A82">
        <v>5</v>
      </c>
      <c r="B82" t="s">
        <v>7839</v>
      </c>
      <c r="C82">
        <v>5585</v>
      </c>
      <c r="D82" t="s">
        <v>9512</v>
      </c>
    </row>
    <row r="83" spans="1:4" x14ac:dyDescent="0.25">
      <c r="A83">
        <v>5</v>
      </c>
      <c r="B83" t="s">
        <v>7839</v>
      </c>
      <c r="C83">
        <v>5591</v>
      </c>
      <c r="D83" t="s">
        <v>9513</v>
      </c>
    </row>
    <row r="84" spans="1:4" x14ac:dyDescent="0.25">
      <c r="A84">
        <v>5</v>
      </c>
      <c r="B84" t="s">
        <v>7839</v>
      </c>
      <c r="C84">
        <v>5604</v>
      </c>
      <c r="D84" t="s">
        <v>9514</v>
      </c>
    </row>
    <row r="85" spans="1:4" x14ac:dyDescent="0.25">
      <c r="A85">
        <v>5</v>
      </c>
      <c r="B85" t="s">
        <v>7839</v>
      </c>
      <c r="C85">
        <v>5607</v>
      </c>
      <c r="D85" t="s">
        <v>9515</v>
      </c>
    </row>
    <row r="86" spans="1:4" x14ac:dyDescent="0.25">
      <c r="A86">
        <v>5</v>
      </c>
      <c r="B86" t="s">
        <v>7839</v>
      </c>
      <c r="C86">
        <v>5615</v>
      </c>
      <c r="D86" t="s">
        <v>1497</v>
      </c>
    </row>
    <row r="87" spans="1:4" x14ac:dyDescent="0.25">
      <c r="A87">
        <v>5</v>
      </c>
      <c r="B87" t="s">
        <v>7839</v>
      </c>
      <c r="C87">
        <v>5628</v>
      </c>
      <c r="D87" t="s">
        <v>9516</v>
      </c>
    </row>
    <row r="88" spans="1:4" x14ac:dyDescent="0.25">
      <c r="A88">
        <v>5</v>
      </c>
      <c r="B88" t="s">
        <v>7839</v>
      </c>
      <c r="C88">
        <v>5631</v>
      </c>
      <c r="D88" t="s">
        <v>1489</v>
      </c>
    </row>
    <row r="89" spans="1:4" x14ac:dyDescent="0.25">
      <c r="A89">
        <v>5</v>
      </c>
      <c r="B89" t="s">
        <v>7839</v>
      </c>
      <c r="C89">
        <v>5642</v>
      </c>
      <c r="D89" t="s">
        <v>9517</v>
      </c>
    </row>
    <row r="90" spans="1:4" x14ac:dyDescent="0.25">
      <c r="A90">
        <v>5</v>
      </c>
      <c r="B90" t="s">
        <v>7839</v>
      </c>
      <c r="C90">
        <v>5647</v>
      </c>
      <c r="D90" t="s">
        <v>9518</v>
      </c>
    </row>
    <row r="91" spans="1:4" x14ac:dyDescent="0.25">
      <c r="A91">
        <v>5</v>
      </c>
      <c r="B91" t="s">
        <v>7839</v>
      </c>
      <c r="C91">
        <v>5649</v>
      </c>
      <c r="D91" t="s">
        <v>9519</v>
      </c>
    </row>
    <row r="92" spans="1:4" x14ac:dyDescent="0.25">
      <c r="A92">
        <v>5</v>
      </c>
      <c r="B92" t="s">
        <v>7839</v>
      </c>
      <c r="C92">
        <v>5652</v>
      </c>
      <c r="D92" t="s">
        <v>9520</v>
      </c>
    </row>
    <row r="93" spans="1:4" x14ac:dyDescent="0.25">
      <c r="A93">
        <v>5</v>
      </c>
      <c r="B93" t="s">
        <v>7839</v>
      </c>
      <c r="C93">
        <v>5656</v>
      </c>
      <c r="D93" t="s">
        <v>9521</v>
      </c>
    </row>
    <row r="94" spans="1:4" x14ac:dyDescent="0.25">
      <c r="A94">
        <v>5</v>
      </c>
      <c r="B94" t="s">
        <v>7839</v>
      </c>
      <c r="C94">
        <v>5658</v>
      </c>
      <c r="D94" t="s">
        <v>9522</v>
      </c>
    </row>
    <row r="95" spans="1:4" x14ac:dyDescent="0.25">
      <c r="A95">
        <v>5</v>
      </c>
      <c r="B95" t="s">
        <v>7839</v>
      </c>
      <c r="C95">
        <v>5659</v>
      </c>
      <c r="D95" t="s">
        <v>9523</v>
      </c>
    </row>
    <row r="96" spans="1:4" x14ac:dyDescent="0.25">
      <c r="A96">
        <v>5</v>
      </c>
      <c r="B96" t="s">
        <v>7839</v>
      </c>
      <c r="C96">
        <v>5660</v>
      </c>
      <c r="D96" t="s">
        <v>9524</v>
      </c>
    </row>
    <row r="97" spans="1:4" x14ac:dyDescent="0.25">
      <c r="A97">
        <v>5</v>
      </c>
      <c r="B97" t="s">
        <v>7839</v>
      </c>
      <c r="C97">
        <v>5664</v>
      </c>
      <c r="D97" t="s">
        <v>9525</v>
      </c>
    </row>
    <row r="98" spans="1:4" x14ac:dyDescent="0.25">
      <c r="A98">
        <v>5</v>
      </c>
      <c r="B98" t="s">
        <v>7839</v>
      </c>
      <c r="C98">
        <v>5665</v>
      </c>
      <c r="D98" t="s">
        <v>9526</v>
      </c>
    </row>
    <row r="99" spans="1:4" x14ac:dyDescent="0.25">
      <c r="A99">
        <v>5</v>
      </c>
      <c r="B99" t="s">
        <v>7839</v>
      </c>
      <c r="C99">
        <v>5667</v>
      </c>
      <c r="D99" t="s">
        <v>9527</v>
      </c>
    </row>
    <row r="100" spans="1:4" x14ac:dyDescent="0.25">
      <c r="A100">
        <v>5</v>
      </c>
      <c r="B100" t="s">
        <v>7839</v>
      </c>
      <c r="C100">
        <v>5670</v>
      </c>
      <c r="D100" t="s">
        <v>9528</v>
      </c>
    </row>
    <row r="101" spans="1:4" x14ac:dyDescent="0.25">
      <c r="A101">
        <v>5</v>
      </c>
      <c r="B101" t="s">
        <v>7839</v>
      </c>
      <c r="C101">
        <v>5674</v>
      </c>
      <c r="D101" t="s">
        <v>9529</v>
      </c>
    </row>
    <row r="102" spans="1:4" x14ac:dyDescent="0.25">
      <c r="A102">
        <v>5</v>
      </c>
      <c r="B102" t="s">
        <v>7839</v>
      </c>
      <c r="C102">
        <v>5679</v>
      </c>
      <c r="D102" t="s">
        <v>9530</v>
      </c>
    </row>
    <row r="103" spans="1:4" x14ac:dyDescent="0.25">
      <c r="A103">
        <v>5</v>
      </c>
      <c r="B103" t="s">
        <v>7839</v>
      </c>
      <c r="C103">
        <v>5686</v>
      </c>
      <c r="D103" t="s">
        <v>9531</v>
      </c>
    </row>
    <row r="104" spans="1:4" x14ac:dyDescent="0.25">
      <c r="A104">
        <v>5</v>
      </c>
      <c r="B104" t="s">
        <v>7839</v>
      </c>
      <c r="C104">
        <v>5690</v>
      </c>
      <c r="D104" t="s">
        <v>9532</v>
      </c>
    </row>
    <row r="105" spans="1:4" x14ac:dyDescent="0.25">
      <c r="A105">
        <v>5</v>
      </c>
      <c r="B105" t="s">
        <v>7839</v>
      </c>
      <c r="C105">
        <v>5697</v>
      </c>
      <c r="D105" t="s">
        <v>2517</v>
      </c>
    </row>
    <row r="106" spans="1:4" x14ac:dyDescent="0.25">
      <c r="A106">
        <v>5</v>
      </c>
      <c r="B106" t="s">
        <v>7839</v>
      </c>
      <c r="C106">
        <v>5736</v>
      </c>
      <c r="D106" t="s">
        <v>9533</v>
      </c>
    </row>
    <row r="107" spans="1:4" x14ac:dyDescent="0.25">
      <c r="A107">
        <v>5</v>
      </c>
      <c r="B107" t="s">
        <v>7839</v>
      </c>
      <c r="C107">
        <v>5756</v>
      </c>
      <c r="D107" t="s">
        <v>9534</v>
      </c>
    </row>
    <row r="108" spans="1:4" x14ac:dyDescent="0.25">
      <c r="A108">
        <v>5</v>
      </c>
      <c r="B108" t="s">
        <v>7839</v>
      </c>
      <c r="C108">
        <v>5761</v>
      </c>
      <c r="D108" t="s">
        <v>9535</v>
      </c>
    </row>
    <row r="109" spans="1:4" x14ac:dyDescent="0.25">
      <c r="A109">
        <v>5</v>
      </c>
      <c r="B109" t="s">
        <v>7839</v>
      </c>
      <c r="C109">
        <v>5789</v>
      </c>
      <c r="D109" t="s">
        <v>9536</v>
      </c>
    </row>
    <row r="110" spans="1:4" x14ac:dyDescent="0.25">
      <c r="A110">
        <v>5</v>
      </c>
      <c r="B110" t="s">
        <v>7839</v>
      </c>
      <c r="C110">
        <v>5790</v>
      </c>
      <c r="D110" t="s">
        <v>9537</v>
      </c>
    </row>
    <row r="111" spans="1:4" x14ac:dyDescent="0.25">
      <c r="A111">
        <v>5</v>
      </c>
      <c r="B111" t="s">
        <v>7839</v>
      </c>
      <c r="C111">
        <v>5792</v>
      </c>
      <c r="D111" t="s">
        <v>9538</v>
      </c>
    </row>
    <row r="112" spans="1:4" x14ac:dyDescent="0.25">
      <c r="A112">
        <v>5</v>
      </c>
      <c r="B112" t="s">
        <v>7839</v>
      </c>
      <c r="C112">
        <v>5809</v>
      </c>
      <c r="D112" t="s">
        <v>9539</v>
      </c>
    </row>
    <row r="113" spans="1:4" x14ac:dyDescent="0.25">
      <c r="A113">
        <v>5</v>
      </c>
      <c r="B113" t="s">
        <v>7839</v>
      </c>
      <c r="C113">
        <v>5819</v>
      </c>
      <c r="D113" t="s">
        <v>9540</v>
      </c>
    </row>
    <row r="114" spans="1:4" x14ac:dyDescent="0.25">
      <c r="A114">
        <v>5</v>
      </c>
      <c r="B114" t="s">
        <v>7839</v>
      </c>
      <c r="C114">
        <v>5837</v>
      </c>
      <c r="D114" t="s">
        <v>9541</v>
      </c>
    </row>
    <row r="115" spans="1:4" x14ac:dyDescent="0.25">
      <c r="A115">
        <v>5</v>
      </c>
      <c r="B115" t="s">
        <v>7839</v>
      </c>
      <c r="C115">
        <v>5842</v>
      </c>
      <c r="D115" t="s">
        <v>9542</v>
      </c>
    </row>
    <row r="116" spans="1:4" x14ac:dyDescent="0.25">
      <c r="A116">
        <v>5</v>
      </c>
      <c r="B116" t="s">
        <v>7839</v>
      </c>
      <c r="C116">
        <v>5847</v>
      </c>
      <c r="D116" t="s">
        <v>9543</v>
      </c>
    </row>
    <row r="117" spans="1:4" x14ac:dyDescent="0.25">
      <c r="A117">
        <v>5</v>
      </c>
      <c r="B117" t="s">
        <v>7839</v>
      </c>
      <c r="C117">
        <v>5854</v>
      </c>
      <c r="D117" t="s">
        <v>9544</v>
      </c>
    </row>
    <row r="118" spans="1:4" x14ac:dyDescent="0.25">
      <c r="A118">
        <v>5</v>
      </c>
      <c r="B118" t="s">
        <v>7839</v>
      </c>
      <c r="C118">
        <v>5856</v>
      </c>
      <c r="D118" t="s">
        <v>9545</v>
      </c>
    </row>
    <row r="119" spans="1:4" x14ac:dyDescent="0.25">
      <c r="A119">
        <v>5</v>
      </c>
      <c r="B119" t="s">
        <v>7839</v>
      </c>
      <c r="C119">
        <v>5858</v>
      </c>
      <c r="D119" t="s">
        <v>9546</v>
      </c>
    </row>
    <row r="120" spans="1:4" x14ac:dyDescent="0.25">
      <c r="A120">
        <v>5</v>
      </c>
      <c r="B120" t="s">
        <v>7839</v>
      </c>
      <c r="C120">
        <v>5861</v>
      </c>
      <c r="D120" t="s">
        <v>9547</v>
      </c>
    </row>
    <row r="121" spans="1:4" x14ac:dyDescent="0.25">
      <c r="A121">
        <v>5</v>
      </c>
      <c r="B121" t="s">
        <v>7839</v>
      </c>
      <c r="C121">
        <v>5873</v>
      </c>
      <c r="D121" t="s">
        <v>9548</v>
      </c>
    </row>
    <row r="122" spans="1:4" x14ac:dyDescent="0.25">
      <c r="A122">
        <v>5</v>
      </c>
      <c r="B122" t="s">
        <v>7839</v>
      </c>
      <c r="C122">
        <v>5885</v>
      </c>
      <c r="D122" t="s">
        <v>9549</v>
      </c>
    </row>
    <row r="123" spans="1:4" x14ac:dyDescent="0.25">
      <c r="A123">
        <v>5</v>
      </c>
      <c r="B123" t="s">
        <v>7839</v>
      </c>
      <c r="C123">
        <v>5887</v>
      </c>
      <c r="D123" t="s">
        <v>9550</v>
      </c>
    </row>
    <row r="124" spans="1:4" x14ac:dyDescent="0.25">
      <c r="A124">
        <v>5</v>
      </c>
      <c r="B124" t="s">
        <v>7839</v>
      </c>
      <c r="C124">
        <v>5890</v>
      </c>
      <c r="D124" t="s">
        <v>9551</v>
      </c>
    </row>
    <row r="125" spans="1:4" x14ac:dyDescent="0.25">
      <c r="A125">
        <v>5</v>
      </c>
      <c r="B125" t="s">
        <v>7839</v>
      </c>
      <c r="C125">
        <v>5893</v>
      </c>
      <c r="D125" t="s">
        <v>9552</v>
      </c>
    </row>
    <row r="126" spans="1:4" x14ac:dyDescent="0.25">
      <c r="A126">
        <v>5</v>
      </c>
      <c r="B126" t="s">
        <v>7839</v>
      </c>
      <c r="C126">
        <v>5895</v>
      </c>
      <c r="D126" t="s">
        <v>9553</v>
      </c>
    </row>
    <row r="127" spans="1:4" x14ac:dyDescent="0.25">
      <c r="A127">
        <v>8</v>
      </c>
      <c r="B127" t="s">
        <v>9554</v>
      </c>
      <c r="C127">
        <v>8001</v>
      </c>
      <c r="D127" t="s">
        <v>9555</v>
      </c>
    </row>
    <row r="128" spans="1:4" x14ac:dyDescent="0.25">
      <c r="A128">
        <v>8</v>
      </c>
      <c r="B128" t="s">
        <v>9554</v>
      </c>
      <c r="C128">
        <v>8078</v>
      </c>
      <c r="D128" t="s">
        <v>9556</v>
      </c>
    </row>
    <row r="129" spans="1:4" x14ac:dyDescent="0.25">
      <c r="A129">
        <v>8</v>
      </c>
      <c r="B129" t="s">
        <v>9554</v>
      </c>
      <c r="C129">
        <v>8137</v>
      </c>
      <c r="D129" t="s">
        <v>9557</v>
      </c>
    </row>
    <row r="130" spans="1:4" x14ac:dyDescent="0.25">
      <c r="A130">
        <v>8</v>
      </c>
      <c r="B130" t="s">
        <v>9554</v>
      </c>
      <c r="C130">
        <v>8141</v>
      </c>
      <c r="D130" t="s">
        <v>9558</v>
      </c>
    </row>
    <row r="131" spans="1:4" x14ac:dyDescent="0.25">
      <c r="A131">
        <v>8</v>
      </c>
      <c r="B131" t="s">
        <v>9554</v>
      </c>
      <c r="C131">
        <v>8296</v>
      </c>
      <c r="D131" t="s">
        <v>9559</v>
      </c>
    </row>
    <row r="132" spans="1:4" x14ac:dyDescent="0.25">
      <c r="A132">
        <v>8</v>
      </c>
      <c r="B132" t="s">
        <v>9554</v>
      </c>
      <c r="C132">
        <v>8372</v>
      </c>
      <c r="D132" t="s">
        <v>9560</v>
      </c>
    </row>
    <row r="133" spans="1:4" x14ac:dyDescent="0.25">
      <c r="A133">
        <v>8</v>
      </c>
      <c r="B133" t="s">
        <v>9554</v>
      </c>
      <c r="C133">
        <v>8421</v>
      </c>
      <c r="D133" t="s">
        <v>9561</v>
      </c>
    </row>
    <row r="134" spans="1:4" x14ac:dyDescent="0.25">
      <c r="A134">
        <v>8</v>
      </c>
      <c r="B134" t="s">
        <v>9554</v>
      </c>
      <c r="C134">
        <v>8433</v>
      </c>
      <c r="D134" t="s">
        <v>9562</v>
      </c>
    </row>
    <row r="135" spans="1:4" x14ac:dyDescent="0.25">
      <c r="A135">
        <v>8</v>
      </c>
      <c r="B135" t="s">
        <v>9554</v>
      </c>
      <c r="C135">
        <v>8436</v>
      </c>
      <c r="D135" t="s">
        <v>9563</v>
      </c>
    </row>
    <row r="136" spans="1:4" x14ac:dyDescent="0.25">
      <c r="A136">
        <v>8</v>
      </c>
      <c r="B136" t="s">
        <v>9554</v>
      </c>
      <c r="C136">
        <v>8520</v>
      </c>
      <c r="D136" t="s">
        <v>9564</v>
      </c>
    </row>
    <row r="137" spans="1:4" x14ac:dyDescent="0.25">
      <c r="A137">
        <v>8</v>
      </c>
      <c r="B137" t="s">
        <v>9554</v>
      </c>
      <c r="C137">
        <v>8549</v>
      </c>
      <c r="D137" t="s">
        <v>9565</v>
      </c>
    </row>
    <row r="138" spans="1:4" x14ac:dyDescent="0.25">
      <c r="A138">
        <v>8</v>
      </c>
      <c r="B138" t="s">
        <v>9554</v>
      </c>
      <c r="C138">
        <v>8558</v>
      </c>
      <c r="D138" t="s">
        <v>9566</v>
      </c>
    </row>
    <row r="139" spans="1:4" x14ac:dyDescent="0.25">
      <c r="A139">
        <v>8</v>
      </c>
      <c r="B139" t="s">
        <v>9554</v>
      </c>
      <c r="C139">
        <v>8560</v>
      </c>
      <c r="D139" t="s">
        <v>9567</v>
      </c>
    </row>
    <row r="140" spans="1:4" x14ac:dyDescent="0.25">
      <c r="A140">
        <v>8</v>
      </c>
      <c r="B140" t="s">
        <v>9554</v>
      </c>
      <c r="C140">
        <v>8573</v>
      </c>
      <c r="D140" t="s">
        <v>9568</v>
      </c>
    </row>
    <row r="141" spans="1:4" x14ac:dyDescent="0.25">
      <c r="A141">
        <v>8</v>
      </c>
      <c r="B141" t="s">
        <v>9554</v>
      </c>
      <c r="C141">
        <v>8606</v>
      </c>
      <c r="D141" t="s">
        <v>9569</v>
      </c>
    </row>
    <row r="142" spans="1:4" x14ac:dyDescent="0.25">
      <c r="A142">
        <v>8</v>
      </c>
      <c r="B142" t="s">
        <v>9554</v>
      </c>
      <c r="C142">
        <v>8634</v>
      </c>
      <c r="D142" t="s">
        <v>9570</v>
      </c>
    </row>
    <row r="143" spans="1:4" x14ac:dyDescent="0.25">
      <c r="A143">
        <v>8</v>
      </c>
      <c r="B143" t="s">
        <v>9554</v>
      </c>
      <c r="C143">
        <v>8638</v>
      </c>
      <c r="D143" t="s">
        <v>9516</v>
      </c>
    </row>
    <row r="144" spans="1:4" x14ac:dyDescent="0.25">
      <c r="A144">
        <v>8</v>
      </c>
      <c r="B144" t="s">
        <v>9554</v>
      </c>
      <c r="C144">
        <v>8675</v>
      </c>
      <c r="D144" t="s">
        <v>9571</v>
      </c>
    </row>
    <row r="145" spans="1:4" x14ac:dyDescent="0.25">
      <c r="A145">
        <v>8</v>
      </c>
      <c r="B145" t="s">
        <v>9554</v>
      </c>
      <c r="C145">
        <v>8685</v>
      </c>
      <c r="D145" t="s">
        <v>9572</v>
      </c>
    </row>
    <row r="146" spans="1:4" x14ac:dyDescent="0.25">
      <c r="A146">
        <v>8</v>
      </c>
      <c r="B146" t="s">
        <v>9554</v>
      </c>
      <c r="C146">
        <v>8758</v>
      </c>
      <c r="D146" t="s">
        <v>9573</v>
      </c>
    </row>
    <row r="147" spans="1:4" x14ac:dyDescent="0.25">
      <c r="A147">
        <v>8</v>
      </c>
      <c r="B147" t="s">
        <v>9554</v>
      </c>
      <c r="C147">
        <v>8770</v>
      </c>
      <c r="D147" t="s">
        <v>9574</v>
      </c>
    </row>
    <row r="148" spans="1:4" x14ac:dyDescent="0.25">
      <c r="A148">
        <v>8</v>
      </c>
      <c r="B148" t="s">
        <v>9554</v>
      </c>
      <c r="C148">
        <v>8832</v>
      </c>
      <c r="D148" t="s">
        <v>9575</v>
      </c>
    </row>
    <row r="149" spans="1:4" x14ac:dyDescent="0.25">
      <c r="A149">
        <v>8</v>
      </c>
      <c r="B149" t="s">
        <v>9554</v>
      </c>
      <c r="C149">
        <v>8849</v>
      </c>
      <c r="D149" t="s">
        <v>9576</v>
      </c>
    </row>
    <row r="150" spans="1:4" x14ac:dyDescent="0.25">
      <c r="A150">
        <v>11</v>
      </c>
      <c r="B150" t="s">
        <v>9577</v>
      </c>
      <c r="C150">
        <v>11001</v>
      </c>
      <c r="D150" t="s">
        <v>9577</v>
      </c>
    </row>
    <row r="151" spans="1:4" x14ac:dyDescent="0.25">
      <c r="A151">
        <v>13</v>
      </c>
      <c r="B151" t="s">
        <v>9578</v>
      </c>
      <c r="C151">
        <v>13001</v>
      </c>
      <c r="D151" t="s">
        <v>9579</v>
      </c>
    </row>
    <row r="152" spans="1:4" x14ac:dyDescent="0.25">
      <c r="A152">
        <v>13</v>
      </c>
      <c r="B152" t="s">
        <v>9578</v>
      </c>
      <c r="C152">
        <v>13006</v>
      </c>
      <c r="D152" t="s">
        <v>9580</v>
      </c>
    </row>
    <row r="153" spans="1:4" x14ac:dyDescent="0.25">
      <c r="A153">
        <v>13</v>
      </c>
      <c r="B153" t="s">
        <v>9578</v>
      </c>
      <c r="C153">
        <v>13030</v>
      </c>
      <c r="D153" t="s">
        <v>9581</v>
      </c>
    </row>
    <row r="154" spans="1:4" x14ac:dyDescent="0.25">
      <c r="A154">
        <v>13</v>
      </c>
      <c r="B154" t="s">
        <v>9578</v>
      </c>
      <c r="C154">
        <v>13042</v>
      </c>
      <c r="D154" t="s">
        <v>9582</v>
      </c>
    </row>
    <row r="155" spans="1:4" x14ac:dyDescent="0.25">
      <c r="A155">
        <v>13</v>
      </c>
      <c r="B155" t="s">
        <v>9578</v>
      </c>
      <c r="C155">
        <v>13052</v>
      </c>
      <c r="D155" t="s">
        <v>9583</v>
      </c>
    </row>
    <row r="156" spans="1:4" x14ac:dyDescent="0.25">
      <c r="A156">
        <v>13</v>
      </c>
      <c r="B156" t="s">
        <v>9578</v>
      </c>
      <c r="C156">
        <v>13062</v>
      </c>
      <c r="D156" t="s">
        <v>9584</v>
      </c>
    </row>
    <row r="157" spans="1:4" x14ac:dyDescent="0.25">
      <c r="A157">
        <v>13</v>
      </c>
      <c r="B157" t="s">
        <v>9578</v>
      </c>
      <c r="C157">
        <v>13074</v>
      </c>
      <c r="D157" t="s">
        <v>9585</v>
      </c>
    </row>
    <row r="158" spans="1:4" x14ac:dyDescent="0.25">
      <c r="A158">
        <v>13</v>
      </c>
      <c r="B158" t="s">
        <v>9578</v>
      </c>
      <c r="C158">
        <v>13140</v>
      </c>
      <c r="D158" t="s">
        <v>9586</v>
      </c>
    </row>
    <row r="159" spans="1:4" x14ac:dyDescent="0.25">
      <c r="A159">
        <v>13</v>
      </c>
      <c r="B159" t="s">
        <v>9578</v>
      </c>
      <c r="C159">
        <v>13160</v>
      </c>
      <c r="D159" t="s">
        <v>9587</v>
      </c>
    </row>
    <row r="160" spans="1:4" x14ac:dyDescent="0.25">
      <c r="A160">
        <v>13</v>
      </c>
      <c r="B160" t="s">
        <v>9578</v>
      </c>
      <c r="C160">
        <v>13188</v>
      </c>
      <c r="D160" t="s">
        <v>9588</v>
      </c>
    </row>
    <row r="161" spans="1:4" x14ac:dyDescent="0.25">
      <c r="A161">
        <v>13</v>
      </c>
      <c r="B161" t="s">
        <v>9578</v>
      </c>
      <c r="C161">
        <v>13212</v>
      </c>
      <c r="D161" t="s">
        <v>9589</v>
      </c>
    </row>
    <row r="162" spans="1:4" x14ac:dyDescent="0.25">
      <c r="A162">
        <v>13</v>
      </c>
      <c r="B162" t="s">
        <v>9578</v>
      </c>
      <c r="C162">
        <v>13222</v>
      </c>
      <c r="D162" t="s">
        <v>9590</v>
      </c>
    </row>
    <row r="163" spans="1:4" x14ac:dyDescent="0.25">
      <c r="A163">
        <v>13</v>
      </c>
      <c r="B163" t="s">
        <v>9578</v>
      </c>
      <c r="C163">
        <v>13244</v>
      </c>
      <c r="D163" t="s">
        <v>9591</v>
      </c>
    </row>
    <row r="164" spans="1:4" x14ac:dyDescent="0.25">
      <c r="A164">
        <v>13</v>
      </c>
      <c r="B164" t="s">
        <v>9578</v>
      </c>
      <c r="C164">
        <v>13248</v>
      </c>
      <c r="D164" t="s">
        <v>9592</v>
      </c>
    </row>
    <row r="165" spans="1:4" x14ac:dyDescent="0.25">
      <c r="A165">
        <v>13</v>
      </c>
      <c r="B165" t="s">
        <v>9578</v>
      </c>
      <c r="C165">
        <v>13268</v>
      </c>
      <c r="D165" t="s">
        <v>9593</v>
      </c>
    </row>
    <row r="166" spans="1:4" x14ac:dyDescent="0.25">
      <c r="A166">
        <v>13</v>
      </c>
      <c r="B166" t="s">
        <v>9578</v>
      </c>
      <c r="C166">
        <v>13300</v>
      </c>
      <c r="D166" t="s">
        <v>9594</v>
      </c>
    </row>
    <row r="167" spans="1:4" x14ac:dyDescent="0.25">
      <c r="A167">
        <v>13</v>
      </c>
      <c r="B167" t="s">
        <v>9578</v>
      </c>
      <c r="C167">
        <v>13430</v>
      </c>
      <c r="D167" t="s">
        <v>9595</v>
      </c>
    </row>
    <row r="168" spans="1:4" x14ac:dyDescent="0.25">
      <c r="A168">
        <v>13</v>
      </c>
      <c r="B168" t="s">
        <v>9578</v>
      </c>
      <c r="C168">
        <v>13433</v>
      </c>
      <c r="D168" t="s">
        <v>9596</v>
      </c>
    </row>
    <row r="169" spans="1:4" x14ac:dyDescent="0.25">
      <c r="A169">
        <v>13</v>
      </c>
      <c r="B169" t="s">
        <v>9578</v>
      </c>
      <c r="C169">
        <v>13440</v>
      </c>
      <c r="D169" t="s">
        <v>9597</v>
      </c>
    </row>
    <row r="170" spans="1:4" x14ac:dyDescent="0.25">
      <c r="A170">
        <v>13</v>
      </c>
      <c r="B170" t="s">
        <v>9578</v>
      </c>
      <c r="C170">
        <v>13442</v>
      </c>
      <c r="D170" t="s">
        <v>9598</v>
      </c>
    </row>
    <row r="171" spans="1:4" x14ac:dyDescent="0.25">
      <c r="A171">
        <v>13</v>
      </c>
      <c r="B171" t="s">
        <v>9578</v>
      </c>
      <c r="C171">
        <v>13458</v>
      </c>
      <c r="D171" t="s">
        <v>9599</v>
      </c>
    </row>
    <row r="172" spans="1:4" x14ac:dyDescent="0.25">
      <c r="A172">
        <v>13</v>
      </c>
      <c r="B172" t="s">
        <v>9578</v>
      </c>
      <c r="C172">
        <v>13468</v>
      </c>
      <c r="D172" t="s">
        <v>9600</v>
      </c>
    </row>
    <row r="173" spans="1:4" x14ac:dyDescent="0.25">
      <c r="A173">
        <v>13</v>
      </c>
      <c r="B173" t="s">
        <v>9578</v>
      </c>
      <c r="C173">
        <v>13473</v>
      </c>
      <c r="D173" t="s">
        <v>4774</v>
      </c>
    </row>
    <row r="174" spans="1:4" x14ac:dyDescent="0.25">
      <c r="A174">
        <v>13</v>
      </c>
      <c r="B174" t="s">
        <v>9578</v>
      </c>
      <c r="C174">
        <v>13490</v>
      </c>
      <c r="D174" t="s">
        <v>9601</v>
      </c>
    </row>
    <row r="175" spans="1:4" x14ac:dyDescent="0.25">
      <c r="A175">
        <v>13</v>
      </c>
      <c r="B175" t="s">
        <v>9578</v>
      </c>
      <c r="C175">
        <v>13549</v>
      </c>
      <c r="D175" t="s">
        <v>4959</v>
      </c>
    </row>
    <row r="176" spans="1:4" x14ac:dyDescent="0.25">
      <c r="A176">
        <v>13</v>
      </c>
      <c r="B176" t="s">
        <v>9578</v>
      </c>
      <c r="C176">
        <v>13580</v>
      </c>
      <c r="D176" t="s">
        <v>9602</v>
      </c>
    </row>
    <row r="177" spans="1:4" x14ac:dyDescent="0.25">
      <c r="A177">
        <v>13</v>
      </c>
      <c r="B177" t="s">
        <v>9578</v>
      </c>
      <c r="C177">
        <v>13600</v>
      </c>
      <c r="D177" t="s">
        <v>9603</v>
      </c>
    </row>
    <row r="178" spans="1:4" x14ac:dyDescent="0.25">
      <c r="A178">
        <v>13</v>
      </c>
      <c r="B178" t="s">
        <v>9578</v>
      </c>
      <c r="C178">
        <v>13620</v>
      </c>
      <c r="D178" t="s">
        <v>9604</v>
      </c>
    </row>
    <row r="179" spans="1:4" x14ac:dyDescent="0.25">
      <c r="A179">
        <v>13</v>
      </c>
      <c r="B179" t="s">
        <v>9578</v>
      </c>
      <c r="C179">
        <v>13647</v>
      </c>
      <c r="D179" t="s">
        <v>9605</v>
      </c>
    </row>
    <row r="180" spans="1:4" x14ac:dyDescent="0.25">
      <c r="A180">
        <v>13</v>
      </c>
      <c r="B180" t="s">
        <v>9578</v>
      </c>
      <c r="C180">
        <v>13650</v>
      </c>
      <c r="D180" t="s">
        <v>9606</v>
      </c>
    </row>
    <row r="181" spans="1:4" x14ac:dyDescent="0.25">
      <c r="A181">
        <v>13</v>
      </c>
      <c r="B181" t="s">
        <v>9578</v>
      </c>
      <c r="C181">
        <v>13654</v>
      </c>
      <c r="D181" t="s">
        <v>9607</v>
      </c>
    </row>
    <row r="182" spans="1:4" x14ac:dyDescent="0.25">
      <c r="A182">
        <v>13</v>
      </c>
      <c r="B182" t="s">
        <v>9578</v>
      </c>
      <c r="C182">
        <v>13655</v>
      </c>
      <c r="D182" t="s">
        <v>9608</v>
      </c>
    </row>
    <row r="183" spans="1:4" x14ac:dyDescent="0.25">
      <c r="A183">
        <v>13</v>
      </c>
      <c r="B183" t="s">
        <v>9578</v>
      </c>
      <c r="C183">
        <v>13657</v>
      </c>
      <c r="D183" t="s">
        <v>9609</v>
      </c>
    </row>
    <row r="184" spans="1:4" x14ac:dyDescent="0.25">
      <c r="A184">
        <v>13</v>
      </c>
      <c r="B184" t="s">
        <v>9578</v>
      </c>
      <c r="C184">
        <v>13667</v>
      </c>
      <c r="D184" t="s">
        <v>9610</v>
      </c>
    </row>
    <row r="185" spans="1:4" x14ac:dyDescent="0.25">
      <c r="A185">
        <v>13</v>
      </c>
      <c r="B185" t="s">
        <v>9578</v>
      </c>
      <c r="C185">
        <v>13670</v>
      </c>
      <c r="D185" t="s">
        <v>9611</v>
      </c>
    </row>
    <row r="186" spans="1:4" x14ac:dyDescent="0.25">
      <c r="A186">
        <v>13</v>
      </c>
      <c r="B186" t="s">
        <v>9578</v>
      </c>
      <c r="C186">
        <v>13673</v>
      </c>
      <c r="D186" t="s">
        <v>9612</v>
      </c>
    </row>
    <row r="187" spans="1:4" x14ac:dyDescent="0.25">
      <c r="A187">
        <v>13</v>
      </c>
      <c r="B187" t="s">
        <v>9578</v>
      </c>
      <c r="C187">
        <v>13683</v>
      </c>
      <c r="D187" t="s">
        <v>9613</v>
      </c>
    </row>
    <row r="188" spans="1:4" x14ac:dyDescent="0.25">
      <c r="A188">
        <v>13</v>
      </c>
      <c r="B188" t="s">
        <v>9578</v>
      </c>
      <c r="C188">
        <v>13688</v>
      </c>
      <c r="D188" t="s">
        <v>9614</v>
      </c>
    </row>
    <row r="189" spans="1:4" x14ac:dyDescent="0.25">
      <c r="A189">
        <v>13</v>
      </c>
      <c r="B189" t="s">
        <v>9578</v>
      </c>
      <c r="C189">
        <v>13744</v>
      </c>
      <c r="D189" t="s">
        <v>9615</v>
      </c>
    </row>
    <row r="190" spans="1:4" x14ac:dyDescent="0.25">
      <c r="A190">
        <v>13</v>
      </c>
      <c r="B190" t="s">
        <v>9578</v>
      </c>
      <c r="C190">
        <v>13760</v>
      </c>
      <c r="D190" t="s">
        <v>9616</v>
      </c>
    </row>
    <row r="191" spans="1:4" x14ac:dyDescent="0.25">
      <c r="A191">
        <v>13</v>
      </c>
      <c r="B191" t="s">
        <v>9578</v>
      </c>
      <c r="C191">
        <v>13780</v>
      </c>
      <c r="D191" t="s">
        <v>9617</v>
      </c>
    </row>
    <row r="192" spans="1:4" x14ac:dyDescent="0.25">
      <c r="A192">
        <v>13</v>
      </c>
      <c r="B192" t="s">
        <v>9578</v>
      </c>
      <c r="C192">
        <v>13810</v>
      </c>
      <c r="D192" t="s">
        <v>9618</v>
      </c>
    </row>
    <row r="193" spans="1:4" x14ac:dyDescent="0.25">
      <c r="A193">
        <v>13</v>
      </c>
      <c r="B193" t="s">
        <v>9578</v>
      </c>
      <c r="C193">
        <v>13836</v>
      </c>
      <c r="D193" t="s">
        <v>9619</v>
      </c>
    </row>
    <row r="194" spans="1:4" x14ac:dyDescent="0.25">
      <c r="A194">
        <v>13</v>
      </c>
      <c r="B194" t="s">
        <v>9578</v>
      </c>
      <c r="C194">
        <v>13838</v>
      </c>
      <c r="D194" t="s">
        <v>9620</v>
      </c>
    </row>
    <row r="195" spans="1:4" x14ac:dyDescent="0.25">
      <c r="A195">
        <v>13</v>
      </c>
      <c r="B195" t="s">
        <v>9578</v>
      </c>
      <c r="C195">
        <v>13873</v>
      </c>
      <c r="D195" t="s">
        <v>9621</v>
      </c>
    </row>
    <row r="196" spans="1:4" x14ac:dyDescent="0.25">
      <c r="A196">
        <v>13</v>
      </c>
      <c r="B196" t="s">
        <v>9578</v>
      </c>
      <c r="C196">
        <v>13894</v>
      </c>
      <c r="D196" t="s">
        <v>9622</v>
      </c>
    </row>
    <row r="197" spans="1:4" x14ac:dyDescent="0.25">
      <c r="A197">
        <v>15</v>
      </c>
      <c r="B197" t="s">
        <v>9623</v>
      </c>
      <c r="C197">
        <v>15001</v>
      </c>
      <c r="D197" t="s">
        <v>9624</v>
      </c>
    </row>
    <row r="198" spans="1:4" x14ac:dyDescent="0.25">
      <c r="A198">
        <v>15</v>
      </c>
      <c r="B198" t="s">
        <v>9623</v>
      </c>
      <c r="C198">
        <v>15022</v>
      </c>
      <c r="D198" t="s">
        <v>9625</v>
      </c>
    </row>
    <row r="199" spans="1:4" x14ac:dyDescent="0.25">
      <c r="A199">
        <v>15</v>
      </c>
      <c r="B199" t="s">
        <v>9623</v>
      </c>
      <c r="C199">
        <v>15047</v>
      </c>
      <c r="D199" t="s">
        <v>9626</v>
      </c>
    </row>
    <row r="200" spans="1:4" x14ac:dyDescent="0.25">
      <c r="A200">
        <v>15</v>
      </c>
      <c r="B200" t="s">
        <v>9623</v>
      </c>
      <c r="C200">
        <v>15051</v>
      </c>
      <c r="D200" t="s">
        <v>9627</v>
      </c>
    </row>
    <row r="201" spans="1:4" x14ac:dyDescent="0.25">
      <c r="A201">
        <v>15</v>
      </c>
      <c r="B201" t="s">
        <v>9623</v>
      </c>
      <c r="C201">
        <v>15087</v>
      </c>
      <c r="D201" t="s">
        <v>9628</v>
      </c>
    </row>
    <row r="202" spans="1:4" x14ac:dyDescent="0.25">
      <c r="A202">
        <v>15</v>
      </c>
      <c r="B202" t="s">
        <v>9623</v>
      </c>
      <c r="C202">
        <v>15090</v>
      </c>
      <c r="D202" t="s">
        <v>9629</v>
      </c>
    </row>
    <row r="203" spans="1:4" x14ac:dyDescent="0.25">
      <c r="A203">
        <v>15</v>
      </c>
      <c r="B203" t="s">
        <v>9623</v>
      </c>
      <c r="C203">
        <v>15092</v>
      </c>
      <c r="D203" t="s">
        <v>9630</v>
      </c>
    </row>
    <row r="204" spans="1:4" x14ac:dyDescent="0.25">
      <c r="A204">
        <v>15</v>
      </c>
      <c r="B204" t="s">
        <v>9623</v>
      </c>
      <c r="C204">
        <v>15097</v>
      </c>
      <c r="D204" t="s">
        <v>9631</v>
      </c>
    </row>
    <row r="205" spans="1:4" x14ac:dyDescent="0.25">
      <c r="A205">
        <v>15</v>
      </c>
      <c r="B205" t="s">
        <v>9623</v>
      </c>
      <c r="C205">
        <v>15104</v>
      </c>
      <c r="D205" t="s">
        <v>9623</v>
      </c>
    </row>
    <row r="206" spans="1:4" x14ac:dyDescent="0.25">
      <c r="A206">
        <v>15</v>
      </c>
      <c r="B206" t="s">
        <v>9623</v>
      </c>
      <c r="C206">
        <v>15106</v>
      </c>
      <c r="D206" t="s">
        <v>9463</v>
      </c>
    </row>
    <row r="207" spans="1:4" x14ac:dyDescent="0.25">
      <c r="A207">
        <v>15</v>
      </c>
      <c r="B207" t="s">
        <v>9623</v>
      </c>
      <c r="C207">
        <v>15109</v>
      </c>
      <c r="D207" t="s">
        <v>9632</v>
      </c>
    </row>
    <row r="208" spans="1:4" x14ac:dyDescent="0.25">
      <c r="A208">
        <v>15</v>
      </c>
      <c r="B208" t="s">
        <v>9623</v>
      </c>
      <c r="C208">
        <v>15114</v>
      </c>
      <c r="D208" t="s">
        <v>9633</v>
      </c>
    </row>
    <row r="209" spans="1:4" x14ac:dyDescent="0.25">
      <c r="A209">
        <v>15</v>
      </c>
      <c r="B209" t="s">
        <v>9623</v>
      </c>
      <c r="C209">
        <v>15131</v>
      </c>
      <c r="D209" t="s">
        <v>1493</v>
      </c>
    </row>
    <row r="210" spans="1:4" x14ac:dyDescent="0.25">
      <c r="A210">
        <v>15</v>
      </c>
      <c r="B210" t="s">
        <v>9623</v>
      </c>
      <c r="C210">
        <v>15135</v>
      </c>
      <c r="D210" t="s">
        <v>9634</v>
      </c>
    </row>
    <row r="211" spans="1:4" x14ac:dyDescent="0.25">
      <c r="A211">
        <v>15</v>
      </c>
      <c r="B211" t="s">
        <v>9623</v>
      </c>
      <c r="C211">
        <v>15162</v>
      </c>
      <c r="D211" t="s">
        <v>9635</v>
      </c>
    </row>
    <row r="212" spans="1:4" x14ac:dyDescent="0.25">
      <c r="A212">
        <v>15</v>
      </c>
      <c r="B212" t="s">
        <v>9623</v>
      </c>
      <c r="C212">
        <v>15172</v>
      </c>
      <c r="D212" t="s">
        <v>9636</v>
      </c>
    </row>
    <row r="213" spans="1:4" x14ac:dyDescent="0.25">
      <c r="A213">
        <v>15</v>
      </c>
      <c r="B213" t="s">
        <v>9623</v>
      </c>
      <c r="C213">
        <v>15176</v>
      </c>
      <c r="D213" t="s">
        <v>9637</v>
      </c>
    </row>
    <row r="214" spans="1:4" x14ac:dyDescent="0.25">
      <c r="A214">
        <v>15</v>
      </c>
      <c r="B214" t="s">
        <v>9623</v>
      </c>
      <c r="C214">
        <v>15180</v>
      </c>
      <c r="D214" t="s">
        <v>9638</v>
      </c>
    </row>
    <row r="215" spans="1:4" x14ac:dyDescent="0.25">
      <c r="A215">
        <v>15</v>
      </c>
      <c r="B215" t="s">
        <v>9623</v>
      </c>
      <c r="C215">
        <v>15183</v>
      </c>
      <c r="D215" t="s">
        <v>9639</v>
      </c>
    </row>
    <row r="216" spans="1:4" x14ac:dyDescent="0.25">
      <c r="A216">
        <v>15</v>
      </c>
      <c r="B216" t="s">
        <v>9623</v>
      </c>
      <c r="C216">
        <v>15185</v>
      </c>
      <c r="D216" t="s">
        <v>9640</v>
      </c>
    </row>
    <row r="217" spans="1:4" x14ac:dyDescent="0.25">
      <c r="A217">
        <v>15</v>
      </c>
      <c r="B217" t="s">
        <v>9623</v>
      </c>
      <c r="C217">
        <v>15187</v>
      </c>
      <c r="D217" t="s">
        <v>9641</v>
      </c>
    </row>
    <row r="218" spans="1:4" x14ac:dyDescent="0.25">
      <c r="A218">
        <v>15</v>
      </c>
      <c r="B218" t="s">
        <v>9623</v>
      </c>
      <c r="C218">
        <v>15189</v>
      </c>
      <c r="D218" t="s">
        <v>9642</v>
      </c>
    </row>
    <row r="219" spans="1:4" x14ac:dyDescent="0.25">
      <c r="A219">
        <v>15</v>
      </c>
      <c r="B219" t="s">
        <v>9623</v>
      </c>
      <c r="C219">
        <v>15204</v>
      </c>
      <c r="D219" t="s">
        <v>9643</v>
      </c>
    </row>
    <row r="220" spans="1:4" x14ac:dyDescent="0.25">
      <c r="A220">
        <v>15</v>
      </c>
      <c r="B220" t="s">
        <v>9623</v>
      </c>
      <c r="C220">
        <v>15212</v>
      </c>
      <c r="D220" t="s">
        <v>9644</v>
      </c>
    </row>
    <row r="221" spans="1:4" x14ac:dyDescent="0.25">
      <c r="A221">
        <v>15</v>
      </c>
      <c r="B221" t="s">
        <v>9623</v>
      </c>
      <c r="C221">
        <v>15215</v>
      </c>
      <c r="D221" t="s">
        <v>9645</v>
      </c>
    </row>
    <row r="222" spans="1:4" x14ac:dyDescent="0.25">
      <c r="A222">
        <v>15</v>
      </c>
      <c r="B222" t="s">
        <v>9623</v>
      </c>
      <c r="C222">
        <v>15218</v>
      </c>
      <c r="D222" t="s">
        <v>9646</v>
      </c>
    </row>
    <row r="223" spans="1:4" x14ac:dyDescent="0.25">
      <c r="A223">
        <v>15</v>
      </c>
      <c r="B223" t="s">
        <v>9623</v>
      </c>
      <c r="C223">
        <v>15223</v>
      </c>
      <c r="D223" t="s">
        <v>9647</v>
      </c>
    </row>
    <row r="224" spans="1:4" x14ac:dyDescent="0.25">
      <c r="A224">
        <v>15</v>
      </c>
      <c r="B224" t="s">
        <v>9623</v>
      </c>
      <c r="C224">
        <v>15224</v>
      </c>
      <c r="D224" t="s">
        <v>9648</v>
      </c>
    </row>
    <row r="225" spans="1:4" x14ac:dyDescent="0.25">
      <c r="A225">
        <v>15</v>
      </c>
      <c r="B225" t="s">
        <v>9623</v>
      </c>
      <c r="C225">
        <v>15226</v>
      </c>
      <c r="D225" t="s">
        <v>9649</v>
      </c>
    </row>
    <row r="226" spans="1:4" x14ac:dyDescent="0.25">
      <c r="A226">
        <v>15</v>
      </c>
      <c r="B226" t="s">
        <v>9623</v>
      </c>
      <c r="C226">
        <v>15232</v>
      </c>
      <c r="D226" t="s">
        <v>9650</v>
      </c>
    </row>
    <row r="227" spans="1:4" x14ac:dyDescent="0.25">
      <c r="A227">
        <v>15</v>
      </c>
      <c r="B227" t="s">
        <v>9623</v>
      </c>
      <c r="C227">
        <v>15236</v>
      </c>
      <c r="D227" t="s">
        <v>9651</v>
      </c>
    </row>
    <row r="228" spans="1:4" x14ac:dyDescent="0.25">
      <c r="A228">
        <v>15</v>
      </c>
      <c r="B228" t="s">
        <v>9623</v>
      </c>
      <c r="C228">
        <v>15238</v>
      </c>
      <c r="D228" t="s">
        <v>6489</v>
      </c>
    </row>
    <row r="229" spans="1:4" x14ac:dyDescent="0.25">
      <c r="A229">
        <v>15</v>
      </c>
      <c r="B229" t="s">
        <v>9623</v>
      </c>
      <c r="C229">
        <v>15244</v>
      </c>
      <c r="D229" t="s">
        <v>9652</v>
      </c>
    </row>
    <row r="230" spans="1:4" x14ac:dyDescent="0.25">
      <c r="A230">
        <v>15</v>
      </c>
      <c r="B230" t="s">
        <v>9623</v>
      </c>
      <c r="C230">
        <v>15248</v>
      </c>
      <c r="D230" t="s">
        <v>9653</v>
      </c>
    </row>
    <row r="231" spans="1:4" x14ac:dyDescent="0.25">
      <c r="A231">
        <v>15</v>
      </c>
      <c r="B231" t="s">
        <v>9623</v>
      </c>
      <c r="C231">
        <v>15272</v>
      </c>
      <c r="D231" t="s">
        <v>9654</v>
      </c>
    </row>
    <row r="232" spans="1:4" x14ac:dyDescent="0.25">
      <c r="A232">
        <v>15</v>
      </c>
      <c r="B232" t="s">
        <v>9623</v>
      </c>
      <c r="C232">
        <v>15276</v>
      </c>
      <c r="D232" t="s">
        <v>9655</v>
      </c>
    </row>
    <row r="233" spans="1:4" x14ac:dyDescent="0.25">
      <c r="A233">
        <v>15</v>
      </c>
      <c r="B233" t="s">
        <v>9623</v>
      </c>
      <c r="C233">
        <v>15293</v>
      </c>
      <c r="D233" t="s">
        <v>9656</v>
      </c>
    </row>
    <row r="234" spans="1:4" x14ac:dyDescent="0.25">
      <c r="A234">
        <v>15</v>
      </c>
      <c r="B234" t="s">
        <v>9623</v>
      </c>
      <c r="C234">
        <v>15296</v>
      </c>
      <c r="D234" t="s">
        <v>9657</v>
      </c>
    </row>
    <row r="235" spans="1:4" x14ac:dyDescent="0.25">
      <c r="A235">
        <v>15</v>
      </c>
      <c r="B235" t="s">
        <v>9623</v>
      </c>
      <c r="C235">
        <v>15299</v>
      </c>
      <c r="D235" t="s">
        <v>9658</v>
      </c>
    </row>
    <row r="236" spans="1:4" x14ac:dyDescent="0.25">
      <c r="A236">
        <v>15</v>
      </c>
      <c r="B236" t="s">
        <v>9623</v>
      </c>
      <c r="C236">
        <v>15317</v>
      </c>
      <c r="D236" t="s">
        <v>9659</v>
      </c>
    </row>
    <row r="237" spans="1:4" x14ac:dyDescent="0.25">
      <c r="A237">
        <v>15</v>
      </c>
      <c r="B237" t="s">
        <v>9623</v>
      </c>
      <c r="C237">
        <v>15322</v>
      </c>
      <c r="D237" t="s">
        <v>9660</v>
      </c>
    </row>
    <row r="238" spans="1:4" x14ac:dyDescent="0.25">
      <c r="A238">
        <v>15</v>
      </c>
      <c r="B238" t="s">
        <v>9623</v>
      </c>
      <c r="C238">
        <v>15325</v>
      </c>
      <c r="D238" t="s">
        <v>9661</v>
      </c>
    </row>
    <row r="239" spans="1:4" x14ac:dyDescent="0.25">
      <c r="A239">
        <v>15</v>
      </c>
      <c r="B239" t="s">
        <v>9623</v>
      </c>
      <c r="C239">
        <v>15332</v>
      </c>
      <c r="D239" t="s">
        <v>9662</v>
      </c>
    </row>
    <row r="240" spans="1:4" x14ac:dyDescent="0.25">
      <c r="A240">
        <v>15</v>
      </c>
      <c r="B240" t="s">
        <v>9623</v>
      </c>
      <c r="C240">
        <v>15362</v>
      </c>
      <c r="D240" t="s">
        <v>9663</v>
      </c>
    </row>
    <row r="241" spans="1:4" x14ac:dyDescent="0.25">
      <c r="A241">
        <v>15</v>
      </c>
      <c r="B241" t="s">
        <v>9623</v>
      </c>
      <c r="C241">
        <v>15367</v>
      </c>
      <c r="D241" t="s">
        <v>9664</v>
      </c>
    </row>
    <row r="242" spans="1:4" x14ac:dyDescent="0.25">
      <c r="A242">
        <v>15</v>
      </c>
      <c r="B242" t="s">
        <v>9623</v>
      </c>
      <c r="C242">
        <v>15368</v>
      </c>
      <c r="D242" t="s">
        <v>9496</v>
      </c>
    </row>
    <row r="243" spans="1:4" x14ac:dyDescent="0.25">
      <c r="A243">
        <v>15</v>
      </c>
      <c r="B243" t="s">
        <v>9623</v>
      </c>
      <c r="C243">
        <v>15377</v>
      </c>
      <c r="D243" t="s">
        <v>9665</v>
      </c>
    </row>
    <row r="244" spans="1:4" x14ac:dyDescent="0.25">
      <c r="A244">
        <v>15</v>
      </c>
      <c r="B244" t="s">
        <v>9623</v>
      </c>
      <c r="C244">
        <v>15380</v>
      </c>
      <c r="D244" t="s">
        <v>9666</v>
      </c>
    </row>
    <row r="245" spans="1:4" x14ac:dyDescent="0.25">
      <c r="A245">
        <v>15</v>
      </c>
      <c r="B245" t="s">
        <v>9623</v>
      </c>
      <c r="C245">
        <v>15401</v>
      </c>
      <c r="D245" t="s">
        <v>9667</v>
      </c>
    </row>
    <row r="246" spans="1:4" x14ac:dyDescent="0.25">
      <c r="A246">
        <v>15</v>
      </c>
      <c r="B246" t="s">
        <v>9623</v>
      </c>
      <c r="C246">
        <v>15403</v>
      </c>
      <c r="D246" t="s">
        <v>9668</v>
      </c>
    </row>
    <row r="247" spans="1:4" x14ac:dyDescent="0.25">
      <c r="A247">
        <v>15</v>
      </c>
      <c r="B247" t="s">
        <v>9623</v>
      </c>
      <c r="C247">
        <v>15407</v>
      </c>
      <c r="D247" t="s">
        <v>9669</v>
      </c>
    </row>
    <row r="248" spans="1:4" x14ac:dyDescent="0.25">
      <c r="A248">
        <v>15</v>
      </c>
      <c r="B248" t="s">
        <v>9623</v>
      </c>
      <c r="C248">
        <v>15425</v>
      </c>
      <c r="D248" t="s">
        <v>9670</v>
      </c>
    </row>
    <row r="249" spans="1:4" x14ac:dyDescent="0.25">
      <c r="A249">
        <v>15</v>
      </c>
      <c r="B249" t="s">
        <v>9623</v>
      </c>
      <c r="C249">
        <v>15442</v>
      </c>
      <c r="D249" t="s">
        <v>9671</v>
      </c>
    </row>
    <row r="250" spans="1:4" x14ac:dyDescent="0.25">
      <c r="A250">
        <v>15</v>
      </c>
      <c r="B250" t="s">
        <v>9623</v>
      </c>
      <c r="C250">
        <v>15455</v>
      </c>
      <c r="D250" t="s">
        <v>9672</v>
      </c>
    </row>
    <row r="251" spans="1:4" x14ac:dyDescent="0.25">
      <c r="A251">
        <v>15</v>
      </c>
      <c r="B251" t="s">
        <v>9623</v>
      </c>
      <c r="C251">
        <v>15464</v>
      </c>
      <c r="D251" t="s">
        <v>9673</v>
      </c>
    </row>
    <row r="252" spans="1:4" x14ac:dyDescent="0.25">
      <c r="A252">
        <v>15</v>
      </c>
      <c r="B252" t="s">
        <v>9623</v>
      </c>
      <c r="C252">
        <v>15466</v>
      </c>
      <c r="D252" t="s">
        <v>9674</v>
      </c>
    </row>
    <row r="253" spans="1:4" x14ac:dyDescent="0.25">
      <c r="A253">
        <v>15</v>
      </c>
      <c r="B253" t="s">
        <v>9623</v>
      </c>
      <c r="C253">
        <v>15469</v>
      </c>
      <c r="D253" t="s">
        <v>9675</v>
      </c>
    </row>
    <row r="254" spans="1:4" x14ac:dyDescent="0.25">
      <c r="A254">
        <v>15</v>
      </c>
      <c r="B254" t="s">
        <v>9623</v>
      </c>
      <c r="C254">
        <v>15476</v>
      </c>
      <c r="D254" t="s">
        <v>9676</v>
      </c>
    </row>
    <row r="255" spans="1:4" x14ac:dyDescent="0.25">
      <c r="A255">
        <v>15</v>
      </c>
      <c r="B255" t="s">
        <v>9623</v>
      </c>
      <c r="C255">
        <v>15480</v>
      </c>
      <c r="D255" t="s">
        <v>9677</v>
      </c>
    </row>
    <row r="256" spans="1:4" x14ac:dyDescent="0.25">
      <c r="A256">
        <v>15</v>
      </c>
      <c r="B256" t="s">
        <v>9623</v>
      </c>
      <c r="C256">
        <v>15491</v>
      </c>
      <c r="D256" t="s">
        <v>9678</v>
      </c>
    </row>
    <row r="257" spans="1:4" x14ac:dyDescent="0.25">
      <c r="A257">
        <v>15</v>
      </c>
      <c r="B257" t="s">
        <v>9623</v>
      </c>
      <c r="C257">
        <v>15494</v>
      </c>
      <c r="D257" t="s">
        <v>9679</v>
      </c>
    </row>
    <row r="258" spans="1:4" x14ac:dyDescent="0.25">
      <c r="A258">
        <v>15</v>
      </c>
      <c r="B258" t="s">
        <v>9623</v>
      </c>
      <c r="C258">
        <v>15500</v>
      </c>
      <c r="D258" t="s">
        <v>9680</v>
      </c>
    </row>
    <row r="259" spans="1:4" x14ac:dyDescent="0.25">
      <c r="A259">
        <v>15</v>
      </c>
      <c r="B259" t="s">
        <v>9623</v>
      </c>
      <c r="C259">
        <v>15507</v>
      </c>
      <c r="D259" t="s">
        <v>9681</v>
      </c>
    </row>
    <row r="260" spans="1:4" x14ac:dyDescent="0.25">
      <c r="A260">
        <v>15</v>
      </c>
      <c r="B260" t="s">
        <v>9623</v>
      </c>
      <c r="C260">
        <v>15511</v>
      </c>
      <c r="D260" t="s">
        <v>9682</v>
      </c>
    </row>
    <row r="261" spans="1:4" x14ac:dyDescent="0.25">
      <c r="A261">
        <v>15</v>
      </c>
      <c r="B261" t="s">
        <v>9623</v>
      </c>
      <c r="C261">
        <v>15514</v>
      </c>
      <c r="D261" t="s">
        <v>9683</v>
      </c>
    </row>
    <row r="262" spans="1:4" x14ac:dyDescent="0.25">
      <c r="A262">
        <v>15</v>
      </c>
      <c r="B262" t="s">
        <v>9623</v>
      </c>
      <c r="C262">
        <v>15516</v>
      </c>
      <c r="D262" t="s">
        <v>9684</v>
      </c>
    </row>
    <row r="263" spans="1:4" x14ac:dyDescent="0.25">
      <c r="A263">
        <v>15</v>
      </c>
      <c r="B263" t="s">
        <v>9623</v>
      </c>
      <c r="C263">
        <v>15518</v>
      </c>
      <c r="D263" t="s">
        <v>9685</v>
      </c>
    </row>
    <row r="264" spans="1:4" x14ac:dyDescent="0.25">
      <c r="A264">
        <v>15</v>
      </c>
      <c r="B264" t="s">
        <v>9623</v>
      </c>
      <c r="C264">
        <v>15522</v>
      </c>
      <c r="D264" t="s">
        <v>9686</v>
      </c>
    </row>
    <row r="265" spans="1:4" x14ac:dyDescent="0.25">
      <c r="A265">
        <v>15</v>
      </c>
      <c r="B265" t="s">
        <v>9623</v>
      </c>
      <c r="C265">
        <v>15531</v>
      </c>
      <c r="D265" t="s">
        <v>9687</v>
      </c>
    </row>
    <row r="266" spans="1:4" x14ac:dyDescent="0.25">
      <c r="A266">
        <v>15</v>
      </c>
      <c r="B266" t="s">
        <v>9623</v>
      </c>
      <c r="C266">
        <v>15533</v>
      </c>
      <c r="D266" t="s">
        <v>9688</v>
      </c>
    </row>
    <row r="267" spans="1:4" x14ac:dyDescent="0.25">
      <c r="A267">
        <v>15</v>
      </c>
      <c r="B267" t="s">
        <v>9623</v>
      </c>
      <c r="C267">
        <v>15537</v>
      </c>
      <c r="D267" t="s">
        <v>9689</v>
      </c>
    </row>
    <row r="268" spans="1:4" x14ac:dyDescent="0.25">
      <c r="A268">
        <v>15</v>
      </c>
      <c r="B268" t="s">
        <v>9623</v>
      </c>
      <c r="C268">
        <v>15542</v>
      </c>
      <c r="D268" t="s">
        <v>9690</v>
      </c>
    </row>
    <row r="269" spans="1:4" x14ac:dyDescent="0.25">
      <c r="A269">
        <v>15</v>
      </c>
      <c r="B269" t="s">
        <v>9623</v>
      </c>
      <c r="C269">
        <v>15550</v>
      </c>
      <c r="D269" t="s">
        <v>9691</v>
      </c>
    </row>
    <row r="270" spans="1:4" x14ac:dyDescent="0.25">
      <c r="A270">
        <v>15</v>
      </c>
      <c r="B270" t="s">
        <v>9623</v>
      </c>
      <c r="C270">
        <v>15572</v>
      </c>
      <c r="D270" t="s">
        <v>9692</v>
      </c>
    </row>
    <row r="271" spans="1:4" x14ac:dyDescent="0.25">
      <c r="A271">
        <v>15</v>
      </c>
      <c r="B271" t="s">
        <v>9623</v>
      </c>
      <c r="C271">
        <v>15580</v>
      </c>
      <c r="D271" t="s">
        <v>9693</v>
      </c>
    </row>
    <row r="272" spans="1:4" x14ac:dyDescent="0.25">
      <c r="A272">
        <v>15</v>
      </c>
      <c r="B272" t="s">
        <v>9623</v>
      </c>
      <c r="C272">
        <v>15599</v>
      </c>
      <c r="D272" t="s">
        <v>9694</v>
      </c>
    </row>
    <row r="273" spans="1:4" x14ac:dyDescent="0.25">
      <c r="A273">
        <v>15</v>
      </c>
      <c r="B273" t="s">
        <v>9623</v>
      </c>
      <c r="C273">
        <v>15600</v>
      </c>
      <c r="D273" t="s">
        <v>9695</v>
      </c>
    </row>
    <row r="274" spans="1:4" x14ac:dyDescent="0.25">
      <c r="A274">
        <v>15</v>
      </c>
      <c r="B274" t="s">
        <v>9623</v>
      </c>
      <c r="C274">
        <v>15621</v>
      </c>
      <c r="D274" t="s">
        <v>9696</v>
      </c>
    </row>
    <row r="275" spans="1:4" x14ac:dyDescent="0.25">
      <c r="A275">
        <v>15</v>
      </c>
      <c r="B275" t="s">
        <v>9623</v>
      </c>
      <c r="C275">
        <v>15632</v>
      </c>
      <c r="D275" t="s">
        <v>9697</v>
      </c>
    </row>
    <row r="276" spans="1:4" x14ac:dyDescent="0.25">
      <c r="A276">
        <v>15</v>
      </c>
      <c r="B276" t="s">
        <v>9623</v>
      </c>
      <c r="C276">
        <v>15638</v>
      </c>
      <c r="D276" t="s">
        <v>9698</v>
      </c>
    </row>
    <row r="277" spans="1:4" x14ac:dyDescent="0.25">
      <c r="A277">
        <v>15</v>
      </c>
      <c r="B277" t="s">
        <v>9623</v>
      </c>
      <c r="C277">
        <v>15646</v>
      </c>
      <c r="D277" t="s">
        <v>9699</v>
      </c>
    </row>
    <row r="278" spans="1:4" x14ac:dyDescent="0.25">
      <c r="A278">
        <v>15</v>
      </c>
      <c r="B278" t="s">
        <v>9623</v>
      </c>
      <c r="C278">
        <v>15660</v>
      </c>
      <c r="D278" t="s">
        <v>9700</v>
      </c>
    </row>
    <row r="279" spans="1:4" x14ac:dyDescent="0.25">
      <c r="A279">
        <v>15</v>
      </c>
      <c r="B279" t="s">
        <v>9623</v>
      </c>
      <c r="C279">
        <v>15664</v>
      </c>
      <c r="D279" t="s">
        <v>9701</v>
      </c>
    </row>
    <row r="280" spans="1:4" x14ac:dyDescent="0.25">
      <c r="A280">
        <v>15</v>
      </c>
      <c r="B280" t="s">
        <v>9623</v>
      </c>
      <c r="C280">
        <v>15667</v>
      </c>
      <c r="D280" t="s">
        <v>9702</v>
      </c>
    </row>
    <row r="281" spans="1:4" x14ac:dyDescent="0.25">
      <c r="A281">
        <v>15</v>
      </c>
      <c r="B281" t="s">
        <v>9623</v>
      </c>
      <c r="C281">
        <v>15673</v>
      </c>
      <c r="D281" t="s">
        <v>9703</v>
      </c>
    </row>
    <row r="282" spans="1:4" x14ac:dyDescent="0.25">
      <c r="A282">
        <v>15</v>
      </c>
      <c r="B282" t="s">
        <v>9623</v>
      </c>
      <c r="C282">
        <v>15676</v>
      </c>
      <c r="D282" t="s">
        <v>9704</v>
      </c>
    </row>
    <row r="283" spans="1:4" x14ac:dyDescent="0.25">
      <c r="A283">
        <v>15</v>
      </c>
      <c r="B283" t="s">
        <v>9623</v>
      </c>
      <c r="C283">
        <v>15681</v>
      </c>
      <c r="D283" t="s">
        <v>9705</v>
      </c>
    </row>
    <row r="284" spans="1:4" x14ac:dyDescent="0.25">
      <c r="A284">
        <v>15</v>
      </c>
      <c r="B284" t="s">
        <v>9623</v>
      </c>
      <c r="C284">
        <v>15686</v>
      </c>
      <c r="D284" t="s">
        <v>9706</v>
      </c>
    </row>
    <row r="285" spans="1:4" x14ac:dyDescent="0.25">
      <c r="A285">
        <v>15</v>
      </c>
      <c r="B285" t="s">
        <v>9623</v>
      </c>
      <c r="C285">
        <v>15690</v>
      </c>
      <c r="D285" t="s">
        <v>9707</v>
      </c>
    </row>
    <row r="286" spans="1:4" x14ac:dyDescent="0.25">
      <c r="A286">
        <v>15</v>
      </c>
      <c r="B286" t="s">
        <v>9623</v>
      </c>
      <c r="C286">
        <v>15693</v>
      </c>
      <c r="D286" t="s">
        <v>9708</v>
      </c>
    </row>
    <row r="287" spans="1:4" x14ac:dyDescent="0.25">
      <c r="A287">
        <v>15</v>
      </c>
      <c r="B287" t="s">
        <v>9623</v>
      </c>
      <c r="C287">
        <v>15696</v>
      </c>
      <c r="D287" t="s">
        <v>9709</v>
      </c>
    </row>
    <row r="288" spans="1:4" x14ac:dyDescent="0.25">
      <c r="A288">
        <v>15</v>
      </c>
      <c r="B288" t="s">
        <v>9623</v>
      </c>
      <c r="C288">
        <v>15720</v>
      </c>
      <c r="D288" t="s">
        <v>9710</v>
      </c>
    </row>
    <row r="289" spans="1:4" x14ac:dyDescent="0.25">
      <c r="A289">
        <v>15</v>
      </c>
      <c r="B289" t="s">
        <v>9623</v>
      </c>
      <c r="C289">
        <v>15723</v>
      </c>
      <c r="D289" t="s">
        <v>9711</v>
      </c>
    </row>
    <row r="290" spans="1:4" x14ac:dyDescent="0.25">
      <c r="A290">
        <v>15</v>
      </c>
      <c r="B290" t="s">
        <v>9623</v>
      </c>
      <c r="C290">
        <v>15740</v>
      </c>
      <c r="D290" t="s">
        <v>9712</v>
      </c>
    </row>
    <row r="291" spans="1:4" x14ac:dyDescent="0.25">
      <c r="A291">
        <v>15</v>
      </c>
      <c r="B291" t="s">
        <v>9623</v>
      </c>
      <c r="C291">
        <v>15753</v>
      </c>
      <c r="D291" t="s">
        <v>9713</v>
      </c>
    </row>
    <row r="292" spans="1:4" x14ac:dyDescent="0.25">
      <c r="A292">
        <v>15</v>
      </c>
      <c r="B292" t="s">
        <v>9623</v>
      </c>
      <c r="C292">
        <v>15755</v>
      </c>
      <c r="D292" t="s">
        <v>9714</v>
      </c>
    </row>
    <row r="293" spans="1:4" x14ac:dyDescent="0.25">
      <c r="A293">
        <v>15</v>
      </c>
      <c r="B293" t="s">
        <v>9623</v>
      </c>
      <c r="C293">
        <v>15757</v>
      </c>
      <c r="D293" t="s">
        <v>9715</v>
      </c>
    </row>
    <row r="294" spans="1:4" x14ac:dyDescent="0.25">
      <c r="A294">
        <v>15</v>
      </c>
      <c r="B294" t="s">
        <v>9623</v>
      </c>
      <c r="C294">
        <v>15759</v>
      </c>
      <c r="D294" t="s">
        <v>9716</v>
      </c>
    </row>
    <row r="295" spans="1:4" x14ac:dyDescent="0.25">
      <c r="A295">
        <v>15</v>
      </c>
      <c r="B295" t="s">
        <v>9623</v>
      </c>
      <c r="C295">
        <v>15761</v>
      </c>
      <c r="D295" t="s">
        <v>9717</v>
      </c>
    </row>
    <row r="296" spans="1:4" x14ac:dyDescent="0.25">
      <c r="A296">
        <v>15</v>
      </c>
      <c r="B296" t="s">
        <v>9623</v>
      </c>
      <c r="C296">
        <v>15762</v>
      </c>
      <c r="D296" t="s">
        <v>9718</v>
      </c>
    </row>
    <row r="297" spans="1:4" x14ac:dyDescent="0.25">
      <c r="A297">
        <v>15</v>
      </c>
      <c r="B297" t="s">
        <v>9623</v>
      </c>
      <c r="C297">
        <v>15763</v>
      </c>
      <c r="D297" t="s">
        <v>9719</v>
      </c>
    </row>
    <row r="298" spans="1:4" x14ac:dyDescent="0.25">
      <c r="A298">
        <v>15</v>
      </c>
      <c r="B298" t="s">
        <v>9623</v>
      </c>
      <c r="C298">
        <v>15764</v>
      </c>
      <c r="D298" t="s">
        <v>9720</v>
      </c>
    </row>
    <row r="299" spans="1:4" x14ac:dyDescent="0.25">
      <c r="A299">
        <v>15</v>
      </c>
      <c r="B299" t="s">
        <v>9623</v>
      </c>
      <c r="C299">
        <v>15774</v>
      </c>
      <c r="D299" t="s">
        <v>9721</v>
      </c>
    </row>
    <row r="300" spans="1:4" x14ac:dyDescent="0.25">
      <c r="A300">
        <v>15</v>
      </c>
      <c r="B300" t="s">
        <v>9623</v>
      </c>
      <c r="C300">
        <v>15776</v>
      </c>
      <c r="D300" t="s">
        <v>9722</v>
      </c>
    </row>
    <row r="301" spans="1:4" x14ac:dyDescent="0.25">
      <c r="A301">
        <v>15</v>
      </c>
      <c r="B301" t="s">
        <v>9623</v>
      </c>
      <c r="C301">
        <v>15778</v>
      </c>
      <c r="D301" t="s">
        <v>9723</v>
      </c>
    </row>
    <row r="302" spans="1:4" x14ac:dyDescent="0.25">
      <c r="A302">
        <v>15</v>
      </c>
      <c r="B302" t="s">
        <v>9623</v>
      </c>
      <c r="C302">
        <v>15790</v>
      </c>
      <c r="D302" t="s">
        <v>9724</v>
      </c>
    </row>
    <row r="303" spans="1:4" x14ac:dyDescent="0.25">
      <c r="A303">
        <v>15</v>
      </c>
      <c r="B303" t="s">
        <v>9623</v>
      </c>
      <c r="C303">
        <v>15798</v>
      </c>
      <c r="D303" t="s">
        <v>9725</v>
      </c>
    </row>
    <row r="304" spans="1:4" x14ac:dyDescent="0.25">
      <c r="A304">
        <v>15</v>
      </c>
      <c r="B304" t="s">
        <v>9623</v>
      </c>
      <c r="C304">
        <v>15804</v>
      </c>
      <c r="D304" t="s">
        <v>9726</v>
      </c>
    </row>
    <row r="305" spans="1:4" x14ac:dyDescent="0.25">
      <c r="A305">
        <v>15</v>
      </c>
      <c r="B305" t="s">
        <v>9623</v>
      </c>
      <c r="C305">
        <v>15806</v>
      </c>
      <c r="D305" t="s">
        <v>9727</v>
      </c>
    </row>
    <row r="306" spans="1:4" x14ac:dyDescent="0.25">
      <c r="A306">
        <v>15</v>
      </c>
      <c r="B306" t="s">
        <v>9623</v>
      </c>
      <c r="C306">
        <v>15808</v>
      </c>
      <c r="D306" t="s">
        <v>9728</v>
      </c>
    </row>
    <row r="307" spans="1:4" x14ac:dyDescent="0.25">
      <c r="A307">
        <v>15</v>
      </c>
      <c r="B307" t="s">
        <v>9623</v>
      </c>
      <c r="C307">
        <v>15810</v>
      </c>
      <c r="D307" t="s">
        <v>9729</v>
      </c>
    </row>
    <row r="308" spans="1:4" x14ac:dyDescent="0.25">
      <c r="A308">
        <v>15</v>
      </c>
      <c r="B308" t="s">
        <v>9623</v>
      </c>
      <c r="C308">
        <v>15814</v>
      </c>
      <c r="D308" t="s">
        <v>9730</v>
      </c>
    </row>
    <row r="309" spans="1:4" x14ac:dyDescent="0.25">
      <c r="A309">
        <v>15</v>
      </c>
      <c r="B309" t="s">
        <v>9623</v>
      </c>
      <c r="C309">
        <v>15816</v>
      </c>
      <c r="D309" t="s">
        <v>9731</v>
      </c>
    </row>
    <row r="310" spans="1:4" x14ac:dyDescent="0.25">
      <c r="A310">
        <v>15</v>
      </c>
      <c r="B310" t="s">
        <v>9623</v>
      </c>
      <c r="C310">
        <v>15820</v>
      </c>
      <c r="D310" t="s">
        <v>9732</v>
      </c>
    </row>
    <row r="311" spans="1:4" x14ac:dyDescent="0.25">
      <c r="A311">
        <v>15</v>
      </c>
      <c r="B311" t="s">
        <v>9623</v>
      </c>
      <c r="C311">
        <v>15822</v>
      </c>
      <c r="D311" t="s">
        <v>9733</v>
      </c>
    </row>
    <row r="312" spans="1:4" x14ac:dyDescent="0.25">
      <c r="A312">
        <v>15</v>
      </c>
      <c r="B312" t="s">
        <v>9623</v>
      </c>
      <c r="C312">
        <v>15832</v>
      </c>
      <c r="D312" t="s">
        <v>9734</v>
      </c>
    </row>
    <row r="313" spans="1:4" x14ac:dyDescent="0.25">
      <c r="A313">
        <v>15</v>
      </c>
      <c r="B313" t="s">
        <v>9623</v>
      </c>
      <c r="C313">
        <v>15835</v>
      </c>
      <c r="D313" t="s">
        <v>9735</v>
      </c>
    </row>
    <row r="314" spans="1:4" x14ac:dyDescent="0.25">
      <c r="A314">
        <v>15</v>
      </c>
      <c r="B314" t="s">
        <v>9623</v>
      </c>
      <c r="C314">
        <v>15837</v>
      </c>
      <c r="D314" t="s">
        <v>9736</v>
      </c>
    </row>
    <row r="315" spans="1:4" x14ac:dyDescent="0.25">
      <c r="A315">
        <v>15</v>
      </c>
      <c r="B315" t="s">
        <v>9623</v>
      </c>
      <c r="C315">
        <v>15839</v>
      </c>
      <c r="D315" t="s">
        <v>9737</v>
      </c>
    </row>
    <row r="316" spans="1:4" x14ac:dyDescent="0.25">
      <c r="A316">
        <v>15</v>
      </c>
      <c r="B316" t="s">
        <v>9623</v>
      </c>
      <c r="C316">
        <v>15842</v>
      </c>
      <c r="D316" t="s">
        <v>9738</v>
      </c>
    </row>
    <row r="317" spans="1:4" x14ac:dyDescent="0.25">
      <c r="A317">
        <v>15</v>
      </c>
      <c r="B317" t="s">
        <v>9623</v>
      </c>
      <c r="C317">
        <v>15861</v>
      </c>
      <c r="D317" t="s">
        <v>9739</v>
      </c>
    </row>
    <row r="318" spans="1:4" x14ac:dyDescent="0.25">
      <c r="A318">
        <v>15</v>
      </c>
      <c r="B318" t="s">
        <v>9623</v>
      </c>
      <c r="C318">
        <v>15879</v>
      </c>
      <c r="D318" t="s">
        <v>9740</v>
      </c>
    </row>
    <row r="319" spans="1:4" x14ac:dyDescent="0.25">
      <c r="A319">
        <v>15</v>
      </c>
      <c r="B319" t="s">
        <v>9623</v>
      </c>
      <c r="C319">
        <v>15897</v>
      </c>
      <c r="D319" t="s">
        <v>9741</v>
      </c>
    </row>
    <row r="320" spans="1:4" x14ac:dyDescent="0.25">
      <c r="A320">
        <v>17</v>
      </c>
      <c r="B320" t="s">
        <v>1493</v>
      </c>
      <c r="C320">
        <v>17001</v>
      </c>
      <c r="D320" t="s">
        <v>9742</v>
      </c>
    </row>
    <row r="321" spans="1:4" x14ac:dyDescent="0.25">
      <c r="A321">
        <v>17</v>
      </c>
      <c r="B321" t="s">
        <v>1493</v>
      </c>
      <c r="C321">
        <v>17013</v>
      </c>
      <c r="D321" t="s">
        <v>9743</v>
      </c>
    </row>
    <row r="322" spans="1:4" x14ac:dyDescent="0.25">
      <c r="A322">
        <v>17</v>
      </c>
      <c r="B322" t="s">
        <v>1493</v>
      </c>
      <c r="C322">
        <v>17042</v>
      </c>
      <c r="D322" t="s">
        <v>9744</v>
      </c>
    </row>
    <row r="323" spans="1:4" x14ac:dyDescent="0.25">
      <c r="A323">
        <v>17</v>
      </c>
      <c r="B323" t="s">
        <v>1493</v>
      </c>
      <c r="C323">
        <v>17050</v>
      </c>
      <c r="D323" t="s">
        <v>9745</v>
      </c>
    </row>
    <row r="324" spans="1:4" x14ac:dyDescent="0.25">
      <c r="A324">
        <v>17</v>
      </c>
      <c r="B324" t="s">
        <v>1493</v>
      </c>
      <c r="C324">
        <v>17088</v>
      </c>
      <c r="D324" t="s">
        <v>9746</v>
      </c>
    </row>
    <row r="325" spans="1:4" x14ac:dyDescent="0.25">
      <c r="A325">
        <v>17</v>
      </c>
      <c r="B325" t="s">
        <v>1493</v>
      </c>
      <c r="C325">
        <v>17174</v>
      </c>
      <c r="D325" t="s">
        <v>9747</v>
      </c>
    </row>
    <row r="326" spans="1:4" x14ac:dyDescent="0.25">
      <c r="A326">
        <v>17</v>
      </c>
      <c r="B326" t="s">
        <v>1493</v>
      </c>
      <c r="C326">
        <v>17272</v>
      </c>
      <c r="D326" t="s">
        <v>9748</v>
      </c>
    </row>
    <row r="327" spans="1:4" x14ac:dyDescent="0.25">
      <c r="A327">
        <v>17</v>
      </c>
      <c r="B327" t="s">
        <v>1493</v>
      </c>
      <c r="C327">
        <v>17380</v>
      </c>
      <c r="D327" t="s">
        <v>9749</v>
      </c>
    </row>
    <row r="328" spans="1:4" x14ac:dyDescent="0.25">
      <c r="A328">
        <v>17</v>
      </c>
      <c r="B328" t="s">
        <v>1493</v>
      </c>
      <c r="C328">
        <v>17388</v>
      </c>
      <c r="D328" t="s">
        <v>9750</v>
      </c>
    </row>
    <row r="329" spans="1:4" x14ac:dyDescent="0.25">
      <c r="A329">
        <v>17</v>
      </c>
      <c r="B329" t="s">
        <v>1493</v>
      </c>
      <c r="C329">
        <v>17433</v>
      </c>
      <c r="D329" t="s">
        <v>9751</v>
      </c>
    </row>
    <row r="330" spans="1:4" x14ac:dyDescent="0.25">
      <c r="A330">
        <v>17</v>
      </c>
      <c r="B330" t="s">
        <v>1493</v>
      </c>
      <c r="C330">
        <v>17442</v>
      </c>
      <c r="D330" t="s">
        <v>9752</v>
      </c>
    </row>
    <row r="331" spans="1:4" x14ac:dyDescent="0.25">
      <c r="A331">
        <v>17</v>
      </c>
      <c r="B331" t="s">
        <v>1493</v>
      </c>
      <c r="C331">
        <v>17444</v>
      </c>
      <c r="D331" t="s">
        <v>9753</v>
      </c>
    </row>
    <row r="332" spans="1:4" x14ac:dyDescent="0.25">
      <c r="A332">
        <v>17</v>
      </c>
      <c r="B332" t="s">
        <v>1493</v>
      </c>
      <c r="C332">
        <v>17446</v>
      </c>
      <c r="D332" t="s">
        <v>9754</v>
      </c>
    </row>
    <row r="333" spans="1:4" x14ac:dyDescent="0.25">
      <c r="A333">
        <v>17</v>
      </c>
      <c r="B333" t="s">
        <v>1493</v>
      </c>
      <c r="C333">
        <v>17486</v>
      </c>
      <c r="D333" t="s">
        <v>9755</v>
      </c>
    </row>
    <row r="334" spans="1:4" x14ac:dyDescent="0.25">
      <c r="A334">
        <v>17</v>
      </c>
      <c r="B334" t="s">
        <v>1493</v>
      </c>
      <c r="C334">
        <v>17495</v>
      </c>
      <c r="D334" t="s">
        <v>9756</v>
      </c>
    </row>
    <row r="335" spans="1:4" x14ac:dyDescent="0.25">
      <c r="A335">
        <v>17</v>
      </c>
      <c r="B335" t="s">
        <v>1493</v>
      </c>
      <c r="C335">
        <v>17513</v>
      </c>
      <c r="D335" t="s">
        <v>9757</v>
      </c>
    </row>
    <row r="336" spans="1:4" x14ac:dyDescent="0.25">
      <c r="A336">
        <v>17</v>
      </c>
      <c r="B336" t="s">
        <v>1493</v>
      </c>
      <c r="C336">
        <v>17524</v>
      </c>
      <c r="D336" t="s">
        <v>9758</v>
      </c>
    </row>
    <row r="337" spans="1:4" x14ac:dyDescent="0.25">
      <c r="A337">
        <v>17</v>
      </c>
      <c r="B337" t="s">
        <v>1493</v>
      </c>
      <c r="C337">
        <v>17541</v>
      </c>
      <c r="D337" t="s">
        <v>9759</v>
      </c>
    </row>
    <row r="338" spans="1:4" x14ac:dyDescent="0.25">
      <c r="A338">
        <v>17</v>
      </c>
      <c r="B338" t="s">
        <v>1493</v>
      </c>
      <c r="C338">
        <v>17614</v>
      </c>
      <c r="D338" t="s">
        <v>9760</v>
      </c>
    </row>
    <row r="339" spans="1:4" x14ac:dyDescent="0.25">
      <c r="A339">
        <v>17</v>
      </c>
      <c r="B339" t="s">
        <v>1493</v>
      </c>
      <c r="C339">
        <v>17616</v>
      </c>
      <c r="D339" t="s">
        <v>9761</v>
      </c>
    </row>
    <row r="340" spans="1:4" x14ac:dyDescent="0.25">
      <c r="A340">
        <v>17</v>
      </c>
      <c r="B340" t="s">
        <v>1493</v>
      </c>
      <c r="C340">
        <v>17653</v>
      </c>
      <c r="D340" t="s">
        <v>9762</v>
      </c>
    </row>
    <row r="341" spans="1:4" x14ac:dyDescent="0.25">
      <c r="A341">
        <v>17</v>
      </c>
      <c r="B341" t="s">
        <v>1493</v>
      </c>
      <c r="C341">
        <v>17662</v>
      </c>
      <c r="D341" t="s">
        <v>9763</v>
      </c>
    </row>
    <row r="342" spans="1:4" x14ac:dyDescent="0.25">
      <c r="A342">
        <v>17</v>
      </c>
      <c r="B342" t="s">
        <v>1493</v>
      </c>
      <c r="C342">
        <v>17665</v>
      </c>
      <c r="D342" t="s">
        <v>9764</v>
      </c>
    </row>
    <row r="343" spans="1:4" x14ac:dyDescent="0.25">
      <c r="A343">
        <v>17</v>
      </c>
      <c r="B343" t="s">
        <v>1493</v>
      </c>
      <c r="C343">
        <v>17777</v>
      </c>
      <c r="D343" t="s">
        <v>9765</v>
      </c>
    </row>
    <row r="344" spans="1:4" x14ac:dyDescent="0.25">
      <c r="A344">
        <v>17</v>
      </c>
      <c r="B344" t="s">
        <v>1493</v>
      </c>
      <c r="C344">
        <v>17867</v>
      </c>
      <c r="D344" t="s">
        <v>9766</v>
      </c>
    </row>
    <row r="345" spans="1:4" x14ac:dyDescent="0.25">
      <c r="A345">
        <v>17</v>
      </c>
      <c r="B345" t="s">
        <v>1493</v>
      </c>
      <c r="C345">
        <v>17873</v>
      </c>
      <c r="D345" t="s">
        <v>9767</v>
      </c>
    </row>
    <row r="346" spans="1:4" x14ac:dyDescent="0.25">
      <c r="A346">
        <v>17</v>
      </c>
      <c r="B346" t="s">
        <v>1493</v>
      </c>
      <c r="C346">
        <v>17877</v>
      </c>
      <c r="D346" t="s">
        <v>9768</v>
      </c>
    </row>
    <row r="347" spans="1:4" x14ac:dyDescent="0.25">
      <c r="A347">
        <v>18</v>
      </c>
      <c r="B347" t="s">
        <v>9769</v>
      </c>
      <c r="C347">
        <v>18001</v>
      </c>
      <c r="D347" t="s">
        <v>9770</v>
      </c>
    </row>
    <row r="348" spans="1:4" x14ac:dyDescent="0.25">
      <c r="A348">
        <v>18</v>
      </c>
      <c r="B348" t="s">
        <v>9769</v>
      </c>
      <c r="C348">
        <v>18029</v>
      </c>
      <c r="D348" t="s">
        <v>9771</v>
      </c>
    </row>
    <row r="349" spans="1:4" x14ac:dyDescent="0.25">
      <c r="A349">
        <v>18</v>
      </c>
      <c r="B349" t="s">
        <v>9769</v>
      </c>
      <c r="C349">
        <v>18094</v>
      </c>
      <c r="D349" t="s">
        <v>9772</v>
      </c>
    </row>
    <row r="350" spans="1:4" x14ac:dyDescent="0.25">
      <c r="A350">
        <v>18</v>
      </c>
      <c r="B350" t="s">
        <v>9769</v>
      </c>
      <c r="C350">
        <v>18150</v>
      </c>
      <c r="D350" t="s">
        <v>9773</v>
      </c>
    </row>
    <row r="351" spans="1:4" x14ac:dyDescent="0.25">
      <c r="A351">
        <v>18</v>
      </c>
      <c r="B351" t="s">
        <v>9769</v>
      </c>
      <c r="C351">
        <v>18205</v>
      </c>
      <c r="D351" t="s">
        <v>9774</v>
      </c>
    </row>
    <row r="352" spans="1:4" x14ac:dyDescent="0.25">
      <c r="A352">
        <v>18</v>
      </c>
      <c r="B352" t="s">
        <v>9769</v>
      </c>
      <c r="C352">
        <v>18247</v>
      </c>
      <c r="D352" t="s">
        <v>9775</v>
      </c>
    </row>
    <row r="353" spans="1:4" x14ac:dyDescent="0.25">
      <c r="A353">
        <v>18</v>
      </c>
      <c r="B353" t="s">
        <v>9769</v>
      </c>
      <c r="C353">
        <v>18256</v>
      </c>
      <c r="D353" t="s">
        <v>9776</v>
      </c>
    </row>
    <row r="354" spans="1:4" x14ac:dyDescent="0.25">
      <c r="A354">
        <v>18</v>
      </c>
      <c r="B354" t="s">
        <v>9769</v>
      </c>
      <c r="C354">
        <v>18410</v>
      </c>
      <c r="D354" t="s">
        <v>9777</v>
      </c>
    </row>
    <row r="355" spans="1:4" x14ac:dyDescent="0.25">
      <c r="A355">
        <v>18</v>
      </c>
      <c r="B355" t="s">
        <v>9769</v>
      </c>
      <c r="C355">
        <v>18460</v>
      </c>
      <c r="D355" t="s">
        <v>9778</v>
      </c>
    </row>
    <row r="356" spans="1:4" x14ac:dyDescent="0.25">
      <c r="A356">
        <v>18</v>
      </c>
      <c r="B356" t="s">
        <v>9769</v>
      </c>
      <c r="C356">
        <v>18479</v>
      </c>
      <c r="D356" t="s">
        <v>9779</v>
      </c>
    </row>
    <row r="357" spans="1:4" x14ac:dyDescent="0.25">
      <c r="A357">
        <v>18</v>
      </c>
      <c r="B357" t="s">
        <v>9769</v>
      </c>
      <c r="C357">
        <v>18592</v>
      </c>
      <c r="D357" t="s">
        <v>9780</v>
      </c>
    </row>
    <row r="358" spans="1:4" x14ac:dyDescent="0.25">
      <c r="A358">
        <v>18</v>
      </c>
      <c r="B358" t="s">
        <v>9769</v>
      </c>
      <c r="C358">
        <v>18610</v>
      </c>
      <c r="D358" t="s">
        <v>9781</v>
      </c>
    </row>
    <row r="359" spans="1:4" x14ac:dyDescent="0.25">
      <c r="A359">
        <v>18</v>
      </c>
      <c r="B359" t="s">
        <v>9769</v>
      </c>
      <c r="C359">
        <v>18753</v>
      </c>
      <c r="D359" t="s">
        <v>9782</v>
      </c>
    </row>
    <row r="360" spans="1:4" x14ac:dyDescent="0.25">
      <c r="A360">
        <v>18</v>
      </c>
      <c r="B360" t="s">
        <v>9769</v>
      </c>
      <c r="C360">
        <v>18756</v>
      </c>
      <c r="D360" t="s">
        <v>9783</v>
      </c>
    </row>
    <row r="361" spans="1:4" x14ac:dyDescent="0.25">
      <c r="A361">
        <v>18</v>
      </c>
      <c r="B361" t="s">
        <v>9769</v>
      </c>
      <c r="C361">
        <v>18785</v>
      </c>
      <c r="D361" t="s">
        <v>9784</v>
      </c>
    </row>
    <row r="362" spans="1:4" x14ac:dyDescent="0.25">
      <c r="A362">
        <v>18</v>
      </c>
      <c r="B362" t="s">
        <v>9769</v>
      </c>
      <c r="C362">
        <v>18860</v>
      </c>
      <c r="D362" t="s">
        <v>9545</v>
      </c>
    </row>
    <row r="363" spans="1:4" x14ac:dyDescent="0.25">
      <c r="A363">
        <v>19</v>
      </c>
      <c r="B363" t="s">
        <v>9785</v>
      </c>
      <c r="C363">
        <v>19001</v>
      </c>
      <c r="D363" t="s">
        <v>9786</v>
      </c>
    </row>
    <row r="364" spans="1:4" x14ac:dyDescent="0.25">
      <c r="A364">
        <v>19</v>
      </c>
      <c r="B364" t="s">
        <v>9785</v>
      </c>
      <c r="C364">
        <v>19022</v>
      </c>
      <c r="D364" t="s">
        <v>9787</v>
      </c>
    </row>
    <row r="365" spans="1:4" x14ac:dyDescent="0.25">
      <c r="A365">
        <v>19</v>
      </c>
      <c r="B365" t="s">
        <v>9785</v>
      </c>
      <c r="C365">
        <v>19050</v>
      </c>
      <c r="D365" t="s">
        <v>9458</v>
      </c>
    </row>
    <row r="366" spans="1:4" x14ac:dyDescent="0.25">
      <c r="A366">
        <v>19</v>
      </c>
      <c r="B366" t="s">
        <v>9785</v>
      </c>
      <c r="C366">
        <v>19075</v>
      </c>
      <c r="D366" t="s">
        <v>9788</v>
      </c>
    </row>
    <row r="367" spans="1:4" x14ac:dyDescent="0.25">
      <c r="A367">
        <v>19</v>
      </c>
      <c r="B367" t="s">
        <v>9785</v>
      </c>
      <c r="C367">
        <v>19100</v>
      </c>
      <c r="D367" t="s">
        <v>9578</v>
      </c>
    </row>
    <row r="368" spans="1:4" x14ac:dyDescent="0.25">
      <c r="A368">
        <v>19</v>
      </c>
      <c r="B368" t="s">
        <v>9785</v>
      </c>
      <c r="C368">
        <v>19110</v>
      </c>
      <c r="D368" t="s">
        <v>9789</v>
      </c>
    </row>
    <row r="369" spans="1:4" x14ac:dyDescent="0.25">
      <c r="A369">
        <v>19</v>
      </c>
      <c r="B369" t="s">
        <v>9785</v>
      </c>
      <c r="C369">
        <v>19130</v>
      </c>
      <c r="D369" t="s">
        <v>9790</v>
      </c>
    </row>
    <row r="370" spans="1:4" x14ac:dyDescent="0.25">
      <c r="A370">
        <v>19</v>
      </c>
      <c r="B370" t="s">
        <v>9785</v>
      </c>
      <c r="C370">
        <v>19137</v>
      </c>
      <c r="D370" t="s">
        <v>9791</v>
      </c>
    </row>
    <row r="371" spans="1:4" x14ac:dyDescent="0.25">
      <c r="A371">
        <v>19</v>
      </c>
      <c r="B371" t="s">
        <v>9785</v>
      </c>
      <c r="C371">
        <v>19142</v>
      </c>
      <c r="D371" t="s">
        <v>9792</v>
      </c>
    </row>
    <row r="372" spans="1:4" x14ac:dyDescent="0.25">
      <c r="A372">
        <v>19</v>
      </c>
      <c r="B372" t="s">
        <v>9785</v>
      </c>
      <c r="C372">
        <v>19212</v>
      </c>
      <c r="D372" t="s">
        <v>9793</v>
      </c>
    </row>
    <row r="373" spans="1:4" x14ac:dyDescent="0.25">
      <c r="A373">
        <v>19</v>
      </c>
      <c r="B373" t="s">
        <v>9785</v>
      </c>
      <c r="C373">
        <v>19256</v>
      </c>
      <c r="D373" t="s">
        <v>9794</v>
      </c>
    </row>
    <row r="374" spans="1:4" x14ac:dyDescent="0.25">
      <c r="A374">
        <v>19</v>
      </c>
      <c r="B374" t="s">
        <v>9785</v>
      </c>
      <c r="C374">
        <v>19290</v>
      </c>
      <c r="D374" t="s">
        <v>9770</v>
      </c>
    </row>
    <row r="375" spans="1:4" x14ac:dyDescent="0.25">
      <c r="A375">
        <v>19</v>
      </c>
      <c r="B375" t="s">
        <v>9785</v>
      </c>
      <c r="C375">
        <v>19300</v>
      </c>
      <c r="D375" t="s">
        <v>9795</v>
      </c>
    </row>
    <row r="376" spans="1:4" x14ac:dyDescent="0.25">
      <c r="A376">
        <v>19</v>
      </c>
      <c r="B376" t="s">
        <v>9785</v>
      </c>
      <c r="C376">
        <v>19318</v>
      </c>
      <c r="D376" t="s">
        <v>9796</v>
      </c>
    </row>
    <row r="377" spans="1:4" x14ac:dyDescent="0.25">
      <c r="A377">
        <v>19</v>
      </c>
      <c r="B377" t="s">
        <v>9785</v>
      </c>
      <c r="C377">
        <v>19355</v>
      </c>
      <c r="D377" t="s">
        <v>9797</v>
      </c>
    </row>
    <row r="378" spans="1:4" x14ac:dyDescent="0.25">
      <c r="A378">
        <v>19</v>
      </c>
      <c r="B378" t="s">
        <v>9785</v>
      </c>
      <c r="C378">
        <v>19364</v>
      </c>
      <c r="D378" t="s">
        <v>9798</v>
      </c>
    </row>
    <row r="379" spans="1:4" x14ac:dyDescent="0.25">
      <c r="A379">
        <v>19</v>
      </c>
      <c r="B379" t="s">
        <v>9785</v>
      </c>
      <c r="C379">
        <v>19392</v>
      </c>
      <c r="D379" t="s">
        <v>9799</v>
      </c>
    </row>
    <row r="380" spans="1:4" x14ac:dyDescent="0.25">
      <c r="A380">
        <v>19</v>
      </c>
      <c r="B380" t="s">
        <v>9785</v>
      </c>
      <c r="C380">
        <v>19397</v>
      </c>
      <c r="D380" t="s">
        <v>9800</v>
      </c>
    </row>
    <row r="381" spans="1:4" x14ac:dyDescent="0.25">
      <c r="A381">
        <v>19</v>
      </c>
      <c r="B381" t="s">
        <v>9785</v>
      </c>
      <c r="C381">
        <v>19418</v>
      </c>
      <c r="D381" t="s">
        <v>9801</v>
      </c>
    </row>
    <row r="382" spans="1:4" x14ac:dyDescent="0.25">
      <c r="A382">
        <v>19</v>
      </c>
      <c r="B382" t="s">
        <v>9785</v>
      </c>
      <c r="C382">
        <v>19450</v>
      </c>
      <c r="D382" t="s">
        <v>9802</v>
      </c>
    </row>
    <row r="383" spans="1:4" x14ac:dyDescent="0.25">
      <c r="A383">
        <v>19</v>
      </c>
      <c r="B383" t="s">
        <v>9785</v>
      </c>
      <c r="C383">
        <v>19455</v>
      </c>
      <c r="D383" t="s">
        <v>9803</v>
      </c>
    </row>
    <row r="384" spans="1:4" x14ac:dyDescent="0.25">
      <c r="A384">
        <v>19</v>
      </c>
      <c r="B384" t="s">
        <v>9785</v>
      </c>
      <c r="C384">
        <v>19473</v>
      </c>
      <c r="D384" t="s">
        <v>4774</v>
      </c>
    </row>
    <row r="385" spans="1:4" x14ac:dyDescent="0.25">
      <c r="A385">
        <v>19</v>
      </c>
      <c r="B385" t="s">
        <v>9785</v>
      </c>
      <c r="C385">
        <v>19513</v>
      </c>
      <c r="D385" t="s">
        <v>4310</v>
      </c>
    </row>
    <row r="386" spans="1:4" x14ac:dyDescent="0.25">
      <c r="A386">
        <v>19</v>
      </c>
      <c r="B386" t="s">
        <v>9785</v>
      </c>
      <c r="C386">
        <v>19517</v>
      </c>
      <c r="D386" t="s">
        <v>9683</v>
      </c>
    </row>
    <row r="387" spans="1:4" x14ac:dyDescent="0.25">
      <c r="A387">
        <v>19</v>
      </c>
      <c r="B387" t="s">
        <v>9785</v>
      </c>
      <c r="C387">
        <v>19532</v>
      </c>
      <c r="D387" t="s">
        <v>9804</v>
      </c>
    </row>
    <row r="388" spans="1:4" x14ac:dyDescent="0.25">
      <c r="A388">
        <v>19</v>
      </c>
      <c r="B388" t="s">
        <v>9785</v>
      </c>
      <c r="C388">
        <v>19533</v>
      </c>
      <c r="D388" t="s">
        <v>9805</v>
      </c>
    </row>
    <row r="389" spans="1:4" x14ac:dyDescent="0.25">
      <c r="A389">
        <v>19</v>
      </c>
      <c r="B389" t="s">
        <v>9785</v>
      </c>
      <c r="C389">
        <v>19548</v>
      </c>
      <c r="D389" t="s">
        <v>9806</v>
      </c>
    </row>
    <row r="390" spans="1:4" x14ac:dyDescent="0.25">
      <c r="A390">
        <v>19</v>
      </c>
      <c r="B390" t="s">
        <v>9785</v>
      </c>
      <c r="C390">
        <v>19573</v>
      </c>
      <c r="D390" t="s">
        <v>9807</v>
      </c>
    </row>
    <row r="391" spans="1:4" x14ac:dyDescent="0.25">
      <c r="A391">
        <v>19</v>
      </c>
      <c r="B391" t="s">
        <v>9785</v>
      </c>
      <c r="C391">
        <v>19585</v>
      </c>
      <c r="D391" t="s">
        <v>9808</v>
      </c>
    </row>
    <row r="392" spans="1:4" x14ac:dyDescent="0.25">
      <c r="A392">
        <v>19</v>
      </c>
      <c r="B392" t="s">
        <v>9785</v>
      </c>
      <c r="C392">
        <v>19622</v>
      </c>
      <c r="D392" t="s">
        <v>9809</v>
      </c>
    </row>
    <row r="393" spans="1:4" x14ac:dyDescent="0.25">
      <c r="A393">
        <v>19</v>
      </c>
      <c r="B393" t="s">
        <v>9785</v>
      </c>
      <c r="C393">
        <v>19693</v>
      </c>
      <c r="D393" t="s">
        <v>9810</v>
      </c>
    </row>
    <row r="394" spans="1:4" x14ac:dyDescent="0.25">
      <c r="A394">
        <v>19</v>
      </c>
      <c r="B394" t="s">
        <v>9785</v>
      </c>
      <c r="C394">
        <v>19698</v>
      </c>
      <c r="D394" t="s">
        <v>9811</v>
      </c>
    </row>
    <row r="395" spans="1:4" x14ac:dyDescent="0.25">
      <c r="A395">
        <v>19</v>
      </c>
      <c r="B395" t="s">
        <v>9785</v>
      </c>
      <c r="C395">
        <v>19701</v>
      </c>
      <c r="D395" t="s">
        <v>9613</v>
      </c>
    </row>
    <row r="396" spans="1:4" x14ac:dyDescent="0.25">
      <c r="A396">
        <v>19</v>
      </c>
      <c r="B396" t="s">
        <v>9785</v>
      </c>
      <c r="C396">
        <v>19743</v>
      </c>
      <c r="D396" t="s">
        <v>9812</v>
      </c>
    </row>
    <row r="397" spans="1:4" x14ac:dyDescent="0.25">
      <c r="A397">
        <v>19</v>
      </c>
      <c r="B397" t="s">
        <v>9785</v>
      </c>
      <c r="C397">
        <v>19760</v>
      </c>
      <c r="D397" t="s">
        <v>9813</v>
      </c>
    </row>
    <row r="398" spans="1:4" x14ac:dyDescent="0.25">
      <c r="A398">
        <v>19</v>
      </c>
      <c r="B398" t="s">
        <v>9785</v>
      </c>
      <c r="C398">
        <v>19780</v>
      </c>
      <c r="D398" t="s">
        <v>9814</v>
      </c>
    </row>
    <row r="399" spans="1:4" x14ac:dyDescent="0.25">
      <c r="A399">
        <v>19</v>
      </c>
      <c r="B399" t="s">
        <v>9785</v>
      </c>
      <c r="C399">
        <v>19785</v>
      </c>
      <c r="D399" t="s">
        <v>9815</v>
      </c>
    </row>
    <row r="400" spans="1:4" x14ac:dyDescent="0.25">
      <c r="A400">
        <v>19</v>
      </c>
      <c r="B400" t="s">
        <v>9785</v>
      </c>
      <c r="C400">
        <v>19807</v>
      </c>
      <c r="D400" t="s">
        <v>9816</v>
      </c>
    </row>
    <row r="401" spans="1:4" x14ac:dyDescent="0.25">
      <c r="A401">
        <v>19</v>
      </c>
      <c r="B401" t="s">
        <v>9785</v>
      </c>
      <c r="C401">
        <v>19809</v>
      </c>
      <c r="D401" t="s">
        <v>9817</v>
      </c>
    </row>
    <row r="402" spans="1:4" x14ac:dyDescent="0.25">
      <c r="A402">
        <v>19</v>
      </c>
      <c r="B402" t="s">
        <v>9785</v>
      </c>
      <c r="C402">
        <v>19821</v>
      </c>
      <c r="D402" t="s">
        <v>9818</v>
      </c>
    </row>
    <row r="403" spans="1:4" x14ac:dyDescent="0.25">
      <c r="A403">
        <v>19</v>
      </c>
      <c r="B403" t="s">
        <v>9785</v>
      </c>
      <c r="C403">
        <v>19824</v>
      </c>
      <c r="D403" t="s">
        <v>9819</v>
      </c>
    </row>
    <row r="404" spans="1:4" x14ac:dyDescent="0.25">
      <c r="A404">
        <v>19</v>
      </c>
      <c r="B404" t="s">
        <v>9785</v>
      </c>
      <c r="C404">
        <v>19845</v>
      </c>
      <c r="D404" t="s">
        <v>9820</v>
      </c>
    </row>
    <row r="405" spans="1:4" x14ac:dyDescent="0.25">
      <c r="A405">
        <v>20</v>
      </c>
      <c r="B405" t="s">
        <v>3332</v>
      </c>
      <c r="C405">
        <v>20001</v>
      </c>
      <c r="D405" t="s">
        <v>9821</v>
      </c>
    </row>
    <row r="406" spans="1:4" x14ac:dyDescent="0.25">
      <c r="A406">
        <v>20</v>
      </c>
      <c r="B406" t="s">
        <v>3332</v>
      </c>
      <c r="C406">
        <v>20011</v>
      </c>
      <c r="D406" t="s">
        <v>9822</v>
      </c>
    </row>
    <row r="407" spans="1:4" x14ac:dyDescent="0.25">
      <c r="A407">
        <v>20</v>
      </c>
      <c r="B407" t="s">
        <v>3332</v>
      </c>
      <c r="C407">
        <v>20013</v>
      </c>
      <c r="D407" t="s">
        <v>9823</v>
      </c>
    </row>
    <row r="408" spans="1:4" x14ac:dyDescent="0.25">
      <c r="A408">
        <v>20</v>
      </c>
      <c r="B408" t="s">
        <v>3332</v>
      </c>
      <c r="C408">
        <v>20032</v>
      </c>
      <c r="D408" t="s">
        <v>9824</v>
      </c>
    </row>
    <row r="409" spans="1:4" x14ac:dyDescent="0.25">
      <c r="A409">
        <v>20</v>
      </c>
      <c r="B409" t="s">
        <v>3332</v>
      </c>
      <c r="C409">
        <v>20045</v>
      </c>
      <c r="D409" t="s">
        <v>9825</v>
      </c>
    </row>
    <row r="410" spans="1:4" x14ac:dyDescent="0.25">
      <c r="A410">
        <v>20</v>
      </c>
      <c r="B410" t="s">
        <v>3332</v>
      </c>
      <c r="C410">
        <v>20060</v>
      </c>
      <c r="D410" t="s">
        <v>9826</v>
      </c>
    </row>
    <row r="411" spans="1:4" x14ac:dyDescent="0.25">
      <c r="A411">
        <v>20</v>
      </c>
      <c r="B411" t="s">
        <v>3332</v>
      </c>
      <c r="C411">
        <v>20175</v>
      </c>
      <c r="D411" t="s">
        <v>9827</v>
      </c>
    </row>
    <row r="412" spans="1:4" x14ac:dyDescent="0.25">
      <c r="A412">
        <v>20</v>
      </c>
      <c r="B412" t="s">
        <v>3332</v>
      </c>
      <c r="C412">
        <v>20178</v>
      </c>
      <c r="D412" t="s">
        <v>9828</v>
      </c>
    </row>
    <row r="413" spans="1:4" x14ac:dyDescent="0.25">
      <c r="A413">
        <v>20</v>
      </c>
      <c r="B413" t="s">
        <v>3332</v>
      </c>
      <c r="C413">
        <v>20228</v>
      </c>
      <c r="D413" t="s">
        <v>9829</v>
      </c>
    </row>
    <row r="414" spans="1:4" x14ac:dyDescent="0.25">
      <c r="A414">
        <v>20</v>
      </c>
      <c r="B414" t="s">
        <v>3332</v>
      </c>
      <c r="C414">
        <v>20238</v>
      </c>
      <c r="D414" t="s">
        <v>9830</v>
      </c>
    </row>
    <row r="415" spans="1:4" x14ac:dyDescent="0.25">
      <c r="A415">
        <v>20</v>
      </c>
      <c r="B415" t="s">
        <v>3332</v>
      </c>
      <c r="C415">
        <v>20250</v>
      </c>
      <c r="D415" t="s">
        <v>9831</v>
      </c>
    </row>
    <row r="416" spans="1:4" x14ac:dyDescent="0.25">
      <c r="A416">
        <v>20</v>
      </c>
      <c r="B416" t="s">
        <v>3332</v>
      </c>
      <c r="C416">
        <v>20295</v>
      </c>
      <c r="D416" t="s">
        <v>9832</v>
      </c>
    </row>
    <row r="417" spans="1:4" x14ac:dyDescent="0.25">
      <c r="A417">
        <v>20</v>
      </c>
      <c r="B417" t="s">
        <v>3332</v>
      </c>
      <c r="C417">
        <v>20310</v>
      </c>
      <c r="D417" t="s">
        <v>9833</v>
      </c>
    </row>
    <row r="418" spans="1:4" x14ac:dyDescent="0.25">
      <c r="A418">
        <v>20</v>
      </c>
      <c r="B418" t="s">
        <v>3332</v>
      </c>
      <c r="C418">
        <v>20383</v>
      </c>
      <c r="D418" t="s">
        <v>9834</v>
      </c>
    </row>
    <row r="419" spans="1:4" x14ac:dyDescent="0.25">
      <c r="A419">
        <v>20</v>
      </c>
      <c r="B419" t="s">
        <v>3332</v>
      </c>
      <c r="C419">
        <v>20400</v>
      </c>
      <c r="D419" t="s">
        <v>9835</v>
      </c>
    </row>
    <row r="420" spans="1:4" x14ac:dyDescent="0.25">
      <c r="A420">
        <v>20</v>
      </c>
      <c r="B420" t="s">
        <v>3332</v>
      </c>
      <c r="C420">
        <v>20443</v>
      </c>
      <c r="D420" t="s">
        <v>9836</v>
      </c>
    </row>
    <row r="421" spans="1:4" x14ac:dyDescent="0.25">
      <c r="A421">
        <v>20</v>
      </c>
      <c r="B421" t="s">
        <v>3332</v>
      </c>
      <c r="C421">
        <v>20517</v>
      </c>
      <c r="D421" t="s">
        <v>9837</v>
      </c>
    </row>
    <row r="422" spans="1:4" x14ac:dyDescent="0.25">
      <c r="A422">
        <v>20</v>
      </c>
      <c r="B422" t="s">
        <v>3332</v>
      </c>
      <c r="C422">
        <v>20550</v>
      </c>
      <c r="D422" t="s">
        <v>9838</v>
      </c>
    </row>
    <row r="423" spans="1:4" x14ac:dyDescent="0.25">
      <c r="A423">
        <v>20</v>
      </c>
      <c r="B423" t="s">
        <v>3332</v>
      </c>
      <c r="C423">
        <v>20570</v>
      </c>
      <c r="D423" t="s">
        <v>9839</v>
      </c>
    </row>
    <row r="424" spans="1:4" x14ac:dyDescent="0.25">
      <c r="A424">
        <v>20</v>
      </c>
      <c r="B424" t="s">
        <v>3332</v>
      </c>
      <c r="C424">
        <v>20614</v>
      </c>
      <c r="D424" t="s">
        <v>9840</v>
      </c>
    </row>
    <row r="425" spans="1:4" x14ac:dyDescent="0.25">
      <c r="A425">
        <v>20</v>
      </c>
      <c r="B425" t="s">
        <v>3332</v>
      </c>
      <c r="C425">
        <v>20621</v>
      </c>
      <c r="D425" t="s">
        <v>9841</v>
      </c>
    </row>
    <row r="426" spans="1:4" x14ac:dyDescent="0.25">
      <c r="A426">
        <v>20</v>
      </c>
      <c r="B426" t="s">
        <v>3332</v>
      </c>
      <c r="C426">
        <v>20710</v>
      </c>
      <c r="D426" t="s">
        <v>9842</v>
      </c>
    </row>
    <row r="427" spans="1:4" x14ac:dyDescent="0.25">
      <c r="A427">
        <v>20</v>
      </c>
      <c r="B427" t="s">
        <v>3332</v>
      </c>
      <c r="C427">
        <v>20750</v>
      </c>
      <c r="D427" t="s">
        <v>9843</v>
      </c>
    </row>
    <row r="428" spans="1:4" x14ac:dyDescent="0.25">
      <c r="A428">
        <v>20</v>
      </c>
      <c r="B428" t="s">
        <v>3332</v>
      </c>
      <c r="C428">
        <v>20770</v>
      </c>
      <c r="D428" t="s">
        <v>9844</v>
      </c>
    </row>
    <row r="429" spans="1:4" x14ac:dyDescent="0.25">
      <c r="A429">
        <v>20</v>
      </c>
      <c r="B429" t="s">
        <v>3332</v>
      </c>
      <c r="C429">
        <v>20787</v>
      </c>
      <c r="D429" t="s">
        <v>9845</v>
      </c>
    </row>
    <row r="430" spans="1:4" x14ac:dyDescent="0.25">
      <c r="A430">
        <v>23</v>
      </c>
      <c r="B430" t="s">
        <v>9589</v>
      </c>
      <c r="C430">
        <v>23001</v>
      </c>
      <c r="D430" t="s">
        <v>9846</v>
      </c>
    </row>
    <row r="431" spans="1:4" x14ac:dyDescent="0.25">
      <c r="A431">
        <v>23</v>
      </c>
      <c r="B431" t="s">
        <v>9589</v>
      </c>
      <c r="C431">
        <v>23068</v>
      </c>
      <c r="D431" t="s">
        <v>9847</v>
      </c>
    </row>
    <row r="432" spans="1:4" x14ac:dyDescent="0.25">
      <c r="A432">
        <v>23</v>
      </c>
      <c r="B432" t="s">
        <v>9589</v>
      </c>
      <c r="C432">
        <v>23079</v>
      </c>
      <c r="D432" t="s">
        <v>9632</v>
      </c>
    </row>
    <row r="433" spans="1:4" x14ac:dyDescent="0.25">
      <c r="A433">
        <v>23</v>
      </c>
      <c r="B433" t="s">
        <v>9589</v>
      </c>
      <c r="C433">
        <v>23090</v>
      </c>
      <c r="D433" t="s">
        <v>9848</v>
      </c>
    </row>
    <row r="434" spans="1:4" x14ac:dyDescent="0.25">
      <c r="A434">
        <v>23</v>
      </c>
      <c r="B434" t="s">
        <v>9589</v>
      </c>
      <c r="C434">
        <v>23162</v>
      </c>
      <c r="D434" t="s">
        <v>9849</v>
      </c>
    </row>
    <row r="435" spans="1:4" x14ac:dyDescent="0.25">
      <c r="A435">
        <v>23</v>
      </c>
      <c r="B435" t="s">
        <v>9589</v>
      </c>
      <c r="C435">
        <v>23168</v>
      </c>
      <c r="D435" t="s">
        <v>9850</v>
      </c>
    </row>
    <row r="436" spans="1:4" x14ac:dyDescent="0.25">
      <c r="A436">
        <v>23</v>
      </c>
      <c r="B436" t="s">
        <v>9589</v>
      </c>
      <c r="C436">
        <v>23182</v>
      </c>
      <c r="D436" t="s">
        <v>9851</v>
      </c>
    </row>
    <row r="437" spans="1:4" x14ac:dyDescent="0.25">
      <c r="A437">
        <v>23</v>
      </c>
      <c r="B437" t="s">
        <v>9589</v>
      </c>
      <c r="C437">
        <v>23189</v>
      </c>
      <c r="D437" t="s">
        <v>9852</v>
      </c>
    </row>
    <row r="438" spans="1:4" x14ac:dyDescent="0.25">
      <c r="A438">
        <v>23</v>
      </c>
      <c r="B438" t="s">
        <v>9589</v>
      </c>
      <c r="C438">
        <v>23300</v>
      </c>
      <c r="D438" t="s">
        <v>9853</v>
      </c>
    </row>
    <row r="439" spans="1:4" x14ac:dyDescent="0.25">
      <c r="A439">
        <v>23</v>
      </c>
      <c r="B439" t="s">
        <v>9589</v>
      </c>
      <c r="C439">
        <v>23350</v>
      </c>
      <c r="D439" t="s">
        <v>9854</v>
      </c>
    </row>
    <row r="440" spans="1:4" x14ac:dyDescent="0.25">
      <c r="A440">
        <v>23</v>
      </c>
      <c r="B440" t="s">
        <v>9589</v>
      </c>
      <c r="C440">
        <v>23417</v>
      </c>
      <c r="D440" t="s">
        <v>9855</v>
      </c>
    </row>
    <row r="441" spans="1:4" x14ac:dyDescent="0.25">
      <c r="A441">
        <v>23</v>
      </c>
      <c r="B441" t="s">
        <v>9589</v>
      </c>
      <c r="C441">
        <v>23419</v>
      </c>
      <c r="D441" t="s">
        <v>9856</v>
      </c>
    </row>
    <row r="442" spans="1:4" x14ac:dyDescent="0.25">
      <c r="A442">
        <v>23</v>
      </c>
      <c r="B442" t="s">
        <v>9589</v>
      </c>
      <c r="C442">
        <v>23464</v>
      </c>
      <c r="D442" t="s">
        <v>9857</v>
      </c>
    </row>
    <row r="443" spans="1:4" x14ac:dyDescent="0.25">
      <c r="A443">
        <v>23</v>
      </c>
      <c r="B443" t="s">
        <v>9589</v>
      </c>
      <c r="C443">
        <v>23466</v>
      </c>
      <c r="D443" t="s">
        <v>9858</v>
      </c>
    </row>
    <row r="444" spans="1:4" x14ac:dyDescent="0.25">
      <c r="A444">
        <v>23</v>
      </c>
      <c r="B444" t="s">
        <v>9589</v>
      </c>
      <c r="C444">
        <v>23500</v>
      </c>
      <c r="D444" t="s">
        <v>9859</v>
      </c>
    </row>
    <row r="445" spans="1:4" x14ac:dyDescent="0.25">
      <c r="A445">
        <v>23</v>
      </c>
      <c r="B445" t="s">
        <v>9589</v>
      </c>
      <c r="C445">
        <v>23555</v>
      </c>
      <c r="D445" t="s">
        <v>9860</v>
      </c>
    </row>
    <row r="446" spans="1:4" x14ac:dyDescent="0.25">
      <c r="A446">
        <v>23</v>
      </c>
      <c r="B446" t="s">
        <v>9589</v>
      </c>
      <c r="C446">
        <v>23570</v>
      </c>
      <c r="D446" t="s">
        <v>9861</v>
      </c>
    </row>
    <row r="447" spans="1:4" x14ac:dyDescent="0.25">
      <c r="A447">
        <v>23</v>
      </c>
      <c r="B447" t="s">
        <v>9589</v>
      </c>
      <c r="C447">
        <v>23574</v>
      </c>
      <c r="D447" t="s">
        <v>9862</v>
      </c>
    </row>
    <row r="448" spans="1:4" x14ac:dyDescent="0.25">
      <c r="A448">
        <v>23</v>
      </c>
      <c r="B448" t="s">
        <v>9589</v>
      </c>
      <c r="C448">
        <v>23580</v>
      </c>
      <c r="D448" t="s">
        <v>9863</v>
      </c>
    </row>
    <row r="449" spans="1:4" x14ac:dyDescent="0.25">
      <c r="A449">
        <v>23</v>
      </c>
      <c r="B449" t="s">
        <v>9589</v>
      </c>
      <c r="C449">
        <v>23586</v>
      </c>
      <c r="D449" t="s">
        <v>9864</v>
      </c>
    </row>
    <row r="450" spans="1:4" x14ac:dyDescent="0.25">
      <c r="A450">
        <v>23</v>
      </c>
      <c r="B450" t="s">
        <v>9589</v>
      </c>
      <c r="C450">
        <v>23660</v>
      </c>
      <c r="D450" t="s">
        <v>9865</v>
      </c>
    </row>
    <row r="451" spans="1:4" x14ac:dyDescent="0.25">
      <c r="A451">
        <v>23</v>
      </c>
      <c r="B451" t="s">
        <v>9589</v>
      </c>
      <c r="C451">
        <v>23670</v>
      </c>
      <c r="D451" t="s">
        <v>9866</v>
      </c>
    </row>
    <row r="452" spans="1:4" x14ac:dyDescent="0.25">
      <c r="A452">
        <v>23</v>
      </c>
      <c r="B452" t="s">
        <v>9589</v>
      </c>
      <c r="C452">
        <v>23672</v>
      </c>
      <c r="D452" t="s">
        <v>9867</v>
      </c>
    </row>
    <row r="453" spans="1:4" x14ac:dyDescent="0.25">
      <c r="A453">
        <v>23</v>
      </c>
      <c r="B453" t="s">
        <v>9589</v>
      </c>
      <c r="C453">
        <v>23675</v>
      </c>
      <c r="D453" t="s">
        <v>9868</v>
      </c>
    </row>
    <row r="454" spans="1:4" x14ac:dyDescent="0.25">
      <c r="A454">
        <v>23</v>
      </c>
      <c r="B454" t="s">
        <v>9589</v>
      </c>
      <c r="C454">
        <v>23678</v>
      </c>
      <c r="D454" t="s">
        <v>9519</v>
      </c>
    </row>
    <row r="455" spans="1:4" x14ac:dyDescent="0.25">
      <c r="A455">
        <v>23</v>
      </c>
      <c r="B455" t="s">
        <v>9589</v>
      </c>
      <c r="C455">
        <v>23682</v>
      </c>
      <c r="D455" t="s">
        <v>9869</v>
      </c>
    </row>
    <row r="456" spans="1:4" x14ac:dyDescent="0.25">
      <c r="A456">
        <v>23</v>
      </c>
      <c r="B456" t="s">
        <v>9589</v>
      </c>
      <c r="C456">
        <v>23686</v>
      </c>
      <c r="D456" t="s">
        <v>9870</v>
      </c>
    </row>
    <row r="457" spans="1:4" x14ac:dyDescent="0.25">
      <c r="A457">
        <v>23</v>
      </c>
      <c r="B457" t="s">
        <v>9589</v>
      </c>
      <c r="C457">
        <v>23807</v>
      </c>
      <c r="D457" t="s">
        <v>9871</v>
      </c>
    </row>
    <row r="458" spans="1:4" x14ac:dyDescent="0.25">
      <c r="A458">
        <v>23</v>
      </c>
      <c r="B458" t="s">
        <v>9589</v>
      </c>
      <c r="C458">
        <v>23815</v>
      </c>
      <c r="D458" t="s">
        <v>9872</v>
      </c>
    </row>
    <row r="459" spans="1:4" x14ac:dyDescent="0.25">
      <c r="A459">
        <v>23</v>
      </c>
      <c r="B459" t="s">
        <v>9589</v>
      </c>
      <c r="C459">
        <v>23855</v>
      </c>
      <c r="D459" t="s">
        <v>2768</v>
      </c>
    </row>
    <row r="460" spans="1:4" x14ac:dyDescent="0.25">
      <c r="A460">
        <v>25</v>
      </c>
      <c r="B460" t="s">
        <v>9873</v>
      </c>
      <c r="C460">
        <v>25001</v>
      </c>
      <c r="D460" t="s">
        <v>9874</v>
      </c>
    </row>
    <row r="461" spans="1:4" x14ac:dyDescent="0.25">
      <c r="A461">
        <v>25</v>
      </c>
      <c r="B461" t="s">
        <v>9873</v>
      </c>
      <c r="C461">
        <v>25019</v>
      </c>
      <c r="D461" t="s">
        <v>9875</v>
      </c>
    </row>
    <row r="462" spans="1:4" x14ac:dyDescent="0.25">
      <c r="A462">
        <v>25</v>
      </c>
      <c r="B462" t="s">
        <v>9873</v>
      </c>
      <c r="C462">
        <v>25035</v>
      </c>
      <c r="D462" t="s">
        <v>9876</v>
      </c>
    </row>
    <row r="463" spans="1:4" x14ac:dyDescent="0.25">
      <c r="A463">
        <v>25</v>
      </c>
      <c r="B463" t="s">
        <v>9873</v>
      </c>
      <c r="C463">
        <v>25040</v>
      </c>
      <c r="D463" t="s">
        <v>9877</v>
      </c>
    </row>
    <row r="464" spans="1:4" x14ac:dyDescent="0.25">
      <c r="A464">
        <v>25</v>
      </c>
      <c r="B464" t="s">
        <v>9873</v>
      </c>
      <c r="C464">
        <v>25053</v>
      </c>
      <c r="D464" t="s">
        <v>9878</v>
      </c>
    </row>
    <row r="465" spans="1:4" x14ac:dyDescent="0.25">
      <c r="A465">
        <v>25</v>
      </c>
      <c r="B465" t="s">
        <v>9873</v>
      </c>
      <c r="C465">
        <v>25086</v>
      </c>
      <c r="D465" t="s">
        <v>9879</v>
      </c>
    </row>
    <row r="466" spans="1:4" x14ac:dyDescent="0.25">
      <c r="A466">
        <v>25</v>
      </c>
      <c r="B466" t="s">
        <v>9873</v>
      </c>
      <c r="C466">
        <v>25095</v>
      </c>
      <c r="D466" t="s">
        <v>9880</v>
      </c>
    </row>
    <row r="467" spans="1:4" x14ac:dyDescent="0.25">
      <c r="A467">
        <v>25</v>
      </c>
      <c r="B467" t="s">
        <v>9873</v>
      </c>
      <c r="C467">
        <v>25099</v>
      </c>
      <c r="D467" t="s">
        <v>9881</v>
      </c>
    </row>
    <row r="468" spans="1:4" x14ac:dyDescent="0.25">
      <c r="A468">
        <v>25</v>
      </c>
      <c r="B468" t="s">
        <v>9873</v>
      </c>
      <c r="C468">
        <v>25120</v>
      </c>
      <c r="D468" t="s">
        <v>9882</v>
      </c>
    </row>
    <row r="469" spans="1:4" x14ac:dyDescent="0.25">
      <c r="A469">
        <v>25</v>
      </c>
      <c r="B469" t="s">
        <v>9873</v>
      </c>
      <c r="C469">
        <v>25123</v>
      </c>
      <c r="D469" t="s">
        <v>9883</v>
      </c>
    </row>
    <row r="470" spans="1:4" x14ac:dyDescent="0.25">
      <c r="A470">
        <v>25</v>
      </c>
      <c r="B470" t="s">
        <v>9873</v>
      </c>
      <c r="C470">
        <v>25126</v>
      </c>
      <c r="D470" t="s">
        <v>9884</v>
      </c>
    </row>
    <row r="471" spans="1:4" x14ac:dyDescent="0.25">
      <c r="A471">
        <v>25</v>
      </c>
      <c r="B471" t="s">
        <v>9873</v>
      </c>
      <c r="C471">
        <v>25148</v>
      </c>
      <c r="D471" t="s">
        <v>9885</v>
      </c>
    </row>
    <row r="472" spans="1:4" x14ac:dyDescent="0.25">
      <c r="A472">
        <v>25</v>
      </c>
      <c r="B472" t="s">
        <v>9873</v>
      </c>
      <c r="C472">
        <v>25151</v>
      </c>
      <c r="D472" t="s">
        <v>9886</v>
      </c>
    </row>
    <row r="473" spans="1:4" x14ac:dyDescent="0.25">
      <c r="A473">
        <v>25</v>
      </c>
      <c r="B473" t="s">
        <v>9873</v>
      </c>
      <c r="C473">
        <v>25154</v>
      </c>
      <c r="D473" t="s">
        <v>9887</v>
      </c>
    </row>
    <row r="474" spans="1:4" x14ac:dyDescent="0.25">
      <c r="A474">
        <v>25</v>
      </c>
      <c r="B474" t="s">
        <v>9873</v>
      </c>
      <c r="C474">
        <v>25168</v>
      </c>
      <c r="D474" t="s">
        <v>9888</v>
      </c>
    </row>
    <row r="475" spans="1:4" x14ac:dyDescent="0.25">
      <c r="A475">
        <v>25</v>
      </c>
      <c r="B475" t="s">
        <v>9873</v>
      </c>
      <c r="C475">
        <v>25175</v>
      </c>
      <c r="D475" t="s">
        <v>9889</v>
      </c>
    </row>
    <row r="476" spans="1:4" x14ac:dyDescent="0.25">
      <c r="A476">
        <v>25</v>
      </c>
      <c r="B476" t="s">
        <v>9873</v>
      </c>
      <c r="C476">
        <v>25178</v>
      </c>
      <c r="D476" t="s">
        <v>9890</v>
      </c>
    </row>
    <row r="477" spans="1:4" x14ac:dyDescent="0.25">
      <c r="A477">
        <v>25</v>
      </c>
      <c r="B477" t="s">
        <v>9873</v>
      </c>
      <c r="C477">
        <v>25181</v>
      </c>
      <c r="D477" t="s">
        <v>9891</v>
      </c>
    </row>
    <row r="478" spans="1:4" x14ac:dyDescent="0.25">
      <c r="A478">
        <v>25</v>
      </c>
      <c r="B478" t="s">
        <v>9873</v>
      </c>
      <c r="C478">
        <v>25183</v>
      </c>
      <c r="D478" t="s">
        <v>9892</v>
      </c>
    </row>
    <row r="479" spans="1:4" x14ac:dyDescent="0.25">
      <c r="A479">
        <v>25</v>
      </c>
      <c r="B479" t="s">
        <v>9873</v>
      </c>
      <c r="C479">
        <v>25200</v>
      </c>
      <c r="D479" t="s">
        <v>9893</v>
      </c>
    </row>
    <row r="480" spans="1:4" x14ac:dyDescent="0.25">
      <c r="A480">
        <v>25</v>
      </c>
      <c r="B480" t="s">
        <v>9873</v>
      </c>
      <c r="C480">
        <v>25214</v>
      </c>
      <c r="D480" t="s">
        <v>9894</v>
      </c>
    </row>
    <row r="481" spans="1:4" x14ac:dyDescent="0.25">
      <c r="A481">
        <v>25</v>
      </c>
      <c r="B481" t="s">
        <v>9873</v>
      </c>
      <c r="C481">
        <v>25224</v>
      </c>
      <c r="D481" t="s">
        <v>9895</v>
      </c>
    </row>
    <row r="482" spans="1:4" x14ac:dyDescent="0.25">
      <c r="A482">
        <v>25</v>
      </c>
      <c r="B482" t="s">
        <v>9873</v>
      </c>
      <c r="C482">
        <v>25245</v>
      </c>
      <c r="D482" t="s">
        <v>9896</v>
      </c>
    </row>
    <row r="483" spans="1:4" x14ac:dyDescent="0.25">
      <c r="A483">
        <v>25</v>
      </c>
      <c r="B483" t="s">
        <v>9873</v>
      </c>
      <c r="C483">
        <v>25258</v>
      </c>
      <c r="D483" t="s">
        <v>9593</v>
      </c>
    </row>
    <row r="484" spans="1:4" x14ac:dyDescent="0.25">
      <c r="A484">
        <v>25</v>
      </c>
      <c r="B484" t="s">
        <v>9873</v>
      </c>
      <c r="C484">
        <v>25260</v>
      </c>
      <c r="D484" t="s">
        <v>9897</v>
      </c>
    </row>
    <row r="485" spans="1:4" x14ac:dyDescent="0.25">
      <c r="A485">
        <v>25</v>
      </c>
      <c r="B485" t="s">
        <v>9873</v>
      </c>
      <c r="C485">
        <v>25269</v>
      </c>
      <c r="D485" t="s">
        <v>9898</v>
      </c>
    </row>
    <row r="486" spans="1:4" x14ac:dyDescent="0.25">
      <c r="A486">
        <v>25</v>
      </c>
      <c r="B486" t="s">
        <v>9873</v>
      </c>
      <c r="C486">
        <v>25279</v>
      </c>
      <c r="D486" t="s">
        <v>9899</v>
      </c>
    </row>
    <row r="487" spans="1:4" x14ac:dyDescent="0.25">
      <c r="A487">
        <v>25</v>
      </c>
      <c r="B487" t="s">
        <v>9873</v>
      </c>
      <c r="C487">
        <v>25281</v>
      </c>
      <c r="D487" t="s">
        <v>9900</v>
      </c>
    </row>
    <row r="488" spans="1:4" x14ac:dyDescent="0.25">
      <c r="A488">
        <v>25</v>
      </c>
      <c r="B488" t="s">
        <v>9873</v>
      </c>
      <c r="C488">
        <v>25286</v>
      </c>
      <c r="D488" t="s">
        <v>9901</v>
      </c>
    </row>
    <row r="489" spans="1:4" x14ac:dyDescent="0.25">
      <c r="A489">
        <v>25</v>
      </c>
      <c r="B489" t="s">
        <v>9873</v>
      </c>
      <c r="C489">
        <v>25288</v>
      </c>
      <c r="D489" t="s">
        <v>9902</v>
      </c>
    </row>
    <row r="490" spans="1:4" x14ac:dyDescent="0.25">
      <c r="A490">
        <v>25</v>
      </c>
      <c r="B490" t="s">
        <v>9873</v>
      </c>
      <c r="C490">
        <v>25290</v>
      </c>
      <c r="D490" t="s">
        <v>9903</v>
      </c>
    </row>
    <row r="491" spans="1:4" x14ac:dyDescent="0.25">
      <c r="A491">
        <v>25</v>
      </c>
      <c r="B491" t="s">
        <v>9873</v>
      </c>
      <c r="C491">
        <v>25293</v>
      </c>
      <c r="D491" t="s">
        <v>9904</v>
      </c>
    </row>
    <row r="492" spans="1:4" x14ac:dyDescent="0.25">
      <c r="A492">
        <v>25</v>
      </c>
      <c r="B492" t="s">
        <v>9873</v>
      </c>
      <c r="C492">
        <v>25295</v>
      </c>
      <c r="D492" t="s">
        <v>9905</v>
      </c>
    </row>
    <row r="493" spans="1:4" x14ac:dyDescent="0.25">
      <c r="A493">
        <v>25</v>
      </c>
      <c r="B493" t="s">
        <v>9873</v>
      </c>
      <c r="C493">
        <v>25297</v>
      </c>
      <c r="D493" t="s">
        <v>9906</v>
      </c>
    </row>
    <row r="494" spans="1:4" x14ac:dyDescent="0.25">
      <c r="A494">
        <v>25</v>
      </c>
      <c r="B494" t="s">
        <v>9873</v>
      </c>
      <c r="C494">
        <v>25299</v>
      </c>
      <c r="D494" t="s">
        <v>9907</v>
      </c>
    </row>
    <row r="495" spans="1:4" x14ac:dyDescent="0.25">
      <c r="A495">
        <v>25</v>
      </c>
      <c r="B495" t="s">
        <v>9873</v>
      </c>
      <c r="C495">
        <v>25307</v>
      </c>
      <c r="D495" t="s">
        <v>9908</v>
      </c>
    </row>
    <row r="496" spans="1:4" x14ac:dyDescent="0.25">
      <c r="A496">
        <v>25</v>
      </c>
      <c r="B496" t="s">
        <v>9873</v>
      </c>
      <c r="C496">
        <v>25312</v>
      </c>
      <c r="D496" t="s">
        <v>9487</v>
      </c>
    </row>
    <row r="497" spans="1:4" x14ac:dyDescent="0.25">
      <c r="A497">
        <v>25</v>
      </c>
      <c r="B497" t="s">
        <v>9873</v>
      </c>
      <c r="C497">
        <v>25317</v>
      </c>
      <c r="D497" t="s">
        <v>9909</v>
      </c>
    </row>
    <row r="498" spans="1:4" x14ac:dyDescent="0.25">
      <c r="A498">
        <v>25</v>
      </c>
      <c r="B498" t="s">
        <v>9873</v>
      </c>
      <c r="C498">
        <v>25320</v>
      </c>
      <c r="D498" t="s">
        <v>9910</v>
      </c>
    </row>
    <row r="499" spans="1:4" x14ac:dyDescent="0.25">
      <c r="A499">
        <v>25</v>
      </c>
      <c r="B499" t="s">
        <v>9873</v>
      </c>
      <c r="C499">
        <v>25322</v>
      </c>
      <c r="D499" t="s">
        <v>9911</v>
      </c>
    </row>
    <row r="500" spans="1:4" x14ac:dyDescent="0.25">
      <c r="A500">
        <v>25</v>
      </c>
      <c r="B500" t="s">
        <v>9873</v>
      </c>
      <c r="C500">
        <v>25324</v>
      </c>
      <c r="D500" t="s">
        <v>9912</v>
      </c>
    </row>
    <row r="501" spans="1:4" x14ac:dyDescent="0.25">
      <c r="A501">
        <v>25</v>
      </c>
      <c r="B501" t="s">
        <v>9873</v>
      </c>
      <c r="C501">
        <v>25326</v>
      </c>
      <c r="D501" t="s">
        <v>9913</v>
      </c>
    </row>
    <row r="502" spans="1:4" x14ac:dyDescent="0.25">
      <c r="A502">
        <v>25</v>
      </c>
      <c r="B502" t="s">
        <v>9873</v>
      </c>
      <c r="C502">
        <v>25328</v>
      </c>
      <c r="D502" t="s">
        <v>9914</v>
      </c>
    </row>
    <row r="503" spans="1:4" x14ac:dyDescent="0.25">
      <c r="A503">
        <v>25</v>
      </c>
      <c r="B503" t="s">
        <v>9873</v>
      </c>
      <c r="C503">
        <v>25335</v>
      </c>
      <c r="D503" t="s">
        <v>9915</v>
      </c>
    </row>
    <row r="504" spans="1:4" x14ac:dyDescent="0.25">
      <c r="A504">
        <v>25</v>
      </c>
      <c r="B504" t="s">
        <v>9873</v>
      </c>
      <c r="C504">
        <v>25339</v>
      </c>
      <c r="D504" t="s">
        <v>9916</v>
      </c>
    </row>
    <row r="505" spans="1:4" x14ac:dyDescent="0.25">
      <c r="A505">
        <v>25</v>
      </c>
      <c r="B505" t="s">
        <v>9873</v>
      </c>
      <c r="C505">
        <v>25368</v>
      </c>
      <c r="D505" t="s">
        <v>9917</v>
      </c>
    </row>
    <row r="506" spans="1:4" x14ac:dyDescent="0.25">
      <c r="A506">
        <v>25</v>
      </c>
      <c r="B506" t="s">
        <v>9873</v>
      </c>
      <c r="C506">
        <v>25372</v>
      </c>
      <c r="D506" t="s">
        <v>9918</v>
      </c>
    </row>
    <row r="507" spans="1:4" x14ac:dyDescent="0.25">
      <c r="A507">
        <v>25</v>
      </c>
      <c r="B507" t="s">
        <v>9873</v>
      </c>
      <c r="C507">
        <v>25377</v>
      </c>
      <c r="D507" t="s">
        <v>9919</v>
      </c>
    </row>
    <row r="508" spans="1:4" x14ac:dyDescent="0.25">
      <c r="A508">
        <v>25</v>
      </c>
      <c r="B508" t="s">
        <v>9873</v>
      </c>
      <c r="C508">
        <v>25386</v>
      </c>
      <c r="D508" t="s">
        <v>9920</v>
      </c>
    </row>
    <row r="509" spans="1:4" x14ac:dyDescent="0.25">
      <c r="A509">
        <v>25</v>
      </c>
      <c r="B509" t="s">
        <v>9873</v>
      </c>
      <c r="C509">
        <v>25394</v>
      </c>
      <c r="D509" t="s">
        <v>9921</v>
      </c>
    </row>
    <row r="510" spans="1:4" x14ac:dyDescent="0.25">
      <c r="A510">
        <v>25</v>
      </c>
      <c r="B510" t="s">
        <v>9873</v>
      </c>
      <c r="C510">
        <v>25398</v>
      </c>
      <c r="D510" t="s">
        <v>9922</v>
      </c>
    </row>
    <row r="511" spans="1:4" x14ac:dyDescent="0.25">
      <c r="A511">
        <v>25</v>
      </c>
      <c r="B511" t="s">
        <v>9873</v>
      </c>
      <c r="C511">
        <v>25402</v>
      </c>
      <c r="D511" t="s">
        <v>9800</v>
      </c>
    </row>
    <row r="512" spans="1:4" x14ac:dyDescent="0.25">
      <c r="A512">
        <v>25</v>
      </c>
      <c r="B512" t="s">
        <v>9873</v>
      </c>
      <c r="C512">
        <v>25407</v>
      </c>
      <c r="D512" t="s">
        <v>9923</v>
      </c>
    </row>
    <row r="513" spans="1:4" x14ac:dyDescent="0.25">
      <c r="A513">
        <v>25</v>
      </c>
      <c r="B513" t="s">
        <v>9873</v>
      </c>
      <c r="C513">
        <v>25426</v>
      </c>
      <c r="D513" t="s">
        <v>9924</v>
      </c>
    </row>
    <row r="514" spans="1:4" x14ac:dyDescent="0.25">
      <c r="A514">
        <v>25</v>
      </c>
      <c r="B514" t="s">
        <v>9873</v>
      </c>
      <c r="C514">
        <v>25430</v>
      </c>
      <c r="D514" t="s">
        <v>9925</v>
      </c>
    </row>
    <row r="515" spans="1:4" x14ac:dyDescent="0.25">
      <c r="A515">
        <v>25</v>
      </c>
      <c r="B515" t="s">
        <v>9873</v>
      </c>
      <c r="C515">
        <v>25436</v>
      </c>
      <c r="D515" t="s">
        <v>9926</v>
      </c>
    </row>
    <row r="516" spans="1:4" x14ac:dyDescent="0.25">
      <c r="A516">
        <v>25</v>
      </c>
      <c r="B516" t="s">
        <v>9873</v>
      </c>
      <c r="C516">
        <v>25438</v>
      </c>
      <c r="D516" t="s">
        <v>4901</v>
      </c>
    </row>
    <row r="517" spans="1:4" x14ac:dyDescent="0.25">
      <c r="A517">
        <v>25</v>
      </c>
      <c r="B517" t="s">
        <v>9873</v>
      </c>
      <c r="C517">
        <v>25473</v>
      </c>
      <c r="D517" t="s">
        <v>501</v>
      </c>
    </row>
    <row r="518" spans="1:4" x14ac:dyDescent="0.25">
      <c r="A518">
        <v>25</v>
      </c>
      <c r="B518" t="s">
        <v>9873</v>
      </c>
      <c r="C518">
        <v>25483</v>
      </c>
      <c r="D518" t="s">
        <v>9504</v>
      </c>
    </row>
    <row r="519" spans="1:4" x14ac:dyDescent="0.25">
      <c r="A519">
        <v>25</v>
      </c>
      <c r="B519" t="s">
        <v>9873</v>
      </c>
      <c r="C519">
        <v>25486</v>
      </c>
      <c r="D519" t="s">
        <v>9927</v>
      </c>
    </row>
    <row r="520" spans="1:4" x14ac:dyDescent="0.25">
      <c r="A520">
        <v>25</v>
      </c>
      <c r="B520" t="s">
        <v>9873</v>
      </c>
      <c r="C520">
        <v>25488</v>
      </c>
      <c r="D520" t="s">
        <v>9928</v>
      </c>
    </row>
    <row r="521" spans="1:4" x14ac:dyDescent="0.25">
      <c r="A521">
        <v>25</v>
      </c>
      <c r="B521" t="s">
        <v>9873</v>
      </c>
      <c r="C521">
        <v>25489</v>
      </c>
      <c r="D521" t="s">
        <v>9929</v>
      </c>
    </row>
    <row r="522" spans="1:4" x14ac:dyDescent="0.25">
      <c r="A522">
        <v>25</v>
      </c>
      <c r="B522" t="s">
        <v>9873</v>
      </c>
      <c r="C522">
        <v>25491</v>
      </c>
      <c r="D522" t="s">
        <v>9930</v>
      </c>
    </row>
    <row r="523" spans="1:4" x14ac:dyDescent="0.25">
      <c r="A523">
        <v>25</v>
      </c>
      <c r="B523" t="s">
        <v>9873</v>
      </c>
      <c r="C523">
        <v>25506</v>
      </c>
      <c r="D523" t="s">
        <v>9547</v>
      </c>
    </row>
    <row r="524" spans="1:4" x14ac:dyDescent="0.25">
      <c r="A524">
        <v>25</v>
      </c>
      <c r="B524" t="s">
        <v>9873</v>
      </c>
      <c r="C524">
        <v>25513</v>
      </c>
      <c r="D524" t="s">
        <v>9931</v>
      </c>
    </row>
    <row r="525" spans="1:4" x14ac:dyDescent="0.25">
      <c r="A525">
        <v>25</v>
      </c>
      <c r="B525" t="s">
        <v>9873</v>
      </c>
      <c r="C525">
        <v>25518</v>
      </c>
      <c r="D525" t="s">
        <v>9932</v>
      </c>
    </row>
    <row r="526" spans="1:4" x14ac:dyDescent="0.25">
      <c r="A526">
        <v>25</v>
      </c>
      <c r="B526" t="s">
        <v>9873</v>
      </c>
      <c r="C526">
        <v>25524</v>
      </c>
      <c r="D526" t="s">
        <v>9933</v>
      </c>
    </row>
    <row r="527" spans="1:4" x14ac:dyDescent="0.25">
      <c r="A527">
        <v>25</v>
      </c>
      <c r="B527" t="s">
        <v>9873</v>
      </c>
      <c r="C527">
        <v>25530</v>
      </c>
      <c r="D527" t="s">
        <v>9934</v>
      </c>
    </row>
    <row r="528" spans="1:4" x14ac:dyDescent="0.25">
      <c r="A528">
        <v>25</v>
      </c>
      <c r="B528" t="s">
        <v>9873</v>
      </c>
      <c r="C528">
        <v>25535</v>
      </c>
      <c r="D528" t="s">
        <v>9935</v>
      </c>
    </row>
    <row r="529" spans="1:4" x14ac:dyDescent="0.25">
      <c r="A529">
        <v>25</v>
      </c>
      <c r="B529" t="s">
        <v>9873</v>
      </c>
      <c r="C529">
        <v>25572</v>
      </c>
      <c r="D529" t="s">
        <v>9936</v>
      </c>
    </row>
    <row r="530" spans="1:4" x14ac:dyDescent="0.25">
      <c r="A530">
        <v>25</v>
      </c>
      <c r="B530" t="s">
        <v>9873</v>
      </c>
      <c r="C530">
        <v>25580</v>
      </c>
      <c r="D530" t="s">
        <v>9937</v>
      </c>
    </row>
    <row r="531" spans="1:4" x14ac:dyDescent="0.25">
      <c r="A531">
        <v>25</v>
      </c>
      <c r="B531" t="s">
        <v>9873</v>
      </c>
      <c r="C531">
        <v>25592</v>
      </c>
      <c r="D531" t="s">
        <v>9938</v>
      </c>
    </row>
    <row r="532" spans="1:4" x14ac:dyDescent="0.25">
      <c r="A532">
        <v>25</v>
      </c>
      <c r="B532" t="s">
        <v>9873</v>
      </c>
      <c r="C532">
        <v>25594</v>
      </c>
      <c r="D532" t="s">
        <v>9939</v>
      </c>
    </row>
    <row r="533" spans="1:4" x14ac:dyDescent="0.25">
      <c r="A533">
        <v>25</v>
      </c>
      <c r="B533" t="s">
        <v>9873</v>
      </c>
      <c r="C533">
        <v>25596</v>
      </c>
      <c r="D533" t="s">
        <v>9940</v>
      </c>
    </row>
    <row r="534" spans="1:4" x14ac:dyDescent="0.25">
      <c r="A534">
        <v>25</v>
      </c>
      <c r="B534" t="s">
        <v>9873</v>
      </c>
      <c r="C534">
        <v>25599</v>
      </c>
      <c r="D534" t="s">
        <v>9941</v>
      </c>
    </row>
    <row r="535" spans="1:4" x14ac:dyDescent="0.25">
      <c r="A535">
        <v>25</v>
      </c>
      <c r="B535" t="s">
        <v>9873</v>
      </c>
      <c r="C535">
        <v>25612</v>
      </c>
      <c r="D535" t="s">
        <v>9942</v>
      </c>
    </row>
    <row r="536" spans="1:4" x14ac:dyDescent="0.25">
      <c r="A536">
        <v>25</v>
      </c>
      <c r="B536" t="s">
        <v>9873</v>
      </c>
      <c r="C536">
        <v>25645</v>
      </c>
      <c r="D536" t="s">
        <v>9943</v>
      </c>
    </row>
    <row r="537" spans="1:4" x14ac:dyDescent="0.25">
      <c r="A537">
        <v>25</v>
      </c>
      <c r="B537" t="s">
        <v>9873</v>
      </c>
      <c r="C537">
        <v>25649</v>
      </c>
      <c r="D537" t="s">
        <v>9944</v>
      </c>
    </row>
    <row r="538" spans="1:4" x14ac:dyDescent="0.25">
      <c r="A538">
        <v>25</v>
      </c>
      <c r="B538" t="s">
        <v>9873</v>
      </c>
      <c r="C538">
        <v>25653</v>
      </c>
      <c r="D538" t="s">
        <v>9945</v>
      </c>
    </row>
    <row r="539" spans="1:4" x14ac:dyDescent="0.25">
      <c r="A539">
        <v>25</v>
      </c>
      <c r="B539" t="s">
        <v>9873</v>
      </c>
      <c r="C539">
        <v>25658</v>
      </c>
      <c r="D539" t="s">
        <v>9520</v>
      </c>
    </row>
    <row r="540" spans="1:4" x14ac:dyDescent="0.25">
      <c r="A540">
        <v>25</v>
      </c>
      <c r="B540" t="s">
        <v>9873</v>
      </c>
      <c r="C540">
        <v>25662</v>
      </c>
      <c r="D540" t="s">
        <v>9946</v>
      </c>
    </row>
    <row r="541" spans="1:4" x14ac:dyDescent="0.25">
      <c r="A541">
        <v>25</v>
      </c>
      <c r="B541" t="s">
        <v>9873</v>
      </c>
      <c r="C541">
        <v>25718</v>
      </c>
      <c r="D541" t="s">
        <v>9947</v>
      </c>
    </row>
    <row r="542" spans="1:4" x14ac:dyDescent="0.25">
      <c r="A542">
        <v>25</v>
      </c>
      <c r="B542" t="s">
        <v>9873</v>
      </c>
      <c r="C542">
        <v>25736</v>
      </c>
      <c r="D542" t="s">
        <v>9948</v>
      </c>
    </row>
    <row r="543" spans="1:4" x14ac:dyDescent="0.25">
      <c r="A543">
        <v>25</v>
      </c>
      <c r="B543" t="s">
        <v>9873</v>
      </c>
      <c r="C543">
        <v>25740</v>
      </c>
      <c r="D543" t="s">
        <v>9949</v>
      </c>
    </row>
    <row r="544" spans="1:4" x14ac:dyDescent="0.25">
      <c r="A544">
        <v>25</v>
      </c>
      <c r="B544" t="s">
        <v>9873</v>
      </c>
      <c r="C544">
        <v>25743</v>
      </c>
      <c r="D544" t="s">
        <v>9950</v>
      </c>
    </row>
    <row r="545" spans="1:4" x14ac:dyDescent="0.25">
      <c r="A545">
        <v>25</v>
      </c>
      <c r="B545" t="s">
        <v>9873</v>
      </c>
      <c r="C545">
        <v>25745</v>
      </c>
      <c r="D545" t="s">
        <v>9951</v>
      </c>
    </row>
    <row r="546" spans="1:4" x14ac:dyDescent="0.25">
      <c r="A546">
        <v>25</v>
      </c>
      <c r="B546" t="s">
        <v>9873</v>
      </c>
      <c r="C546">
        <v>25754</v>
      </c>
      <c r="D546" t="s">
        <v>9952</v>
      </c>
    </row>
    <row r="547" spans="1:4" x14ac:dyDescent="0.25">
      <c r="A547">
        <v>25</v>
      </c>
      <c r="B547" t="s">
        <v>9873</v>
      </c>
      <c r="C547">
        <v>25758</v>
      </c>
      <c r="D547" t="s">
        <v>9953</v>
      </c>
    </row>
    <row r="548" spans="1:4" x14ac:dyDescent="0.25">
      <c r="A548">
        <v>25</v>
      </c>
      <c r="B548" t="s">
        <v>9873</v>
      </c>
      <c r="C548">
        <v>25769</v>
      </c>
      <c r="D548" t="s">
        <v>9954</v>
      </c>
    </row>
    <row r="549" spans="1:4" x14ac:dyDescent="0.25">
      <c r="A549">
        <v>25</v>
      </c>
      <c r="B549" t="s">
        <v>9873</v>
      </c>
      <c r="C549">
        <v>25772</v>
      </c>
      <c r="D549" t="s">
        <v>9955</v>
      </c>
    </row>
    <row r="550" spans="1:4" x14ac:dyDescent="0.25">
      <c r="A550">
        <v>25</v>
      </c>
      <c r="B550" t="s">
        <v>9873</v>
      </c>
      <c r="C550">
        <v>25777</v>
      </c>
      <c r="D550" t="s">
        <v>9956</v>
      </c>
    </row>
    <row r="551" spans="1:4" x14ac:dyDescent="0.25">
      <c r="A551">
        <v>25</v>
      </c>
      <c r="B551" t="s">
        <v>9873</v>
      </c>
      <c r="C551">
        <v>25779</v>
      </c>
      <c r="D551" t="s">
        <v>9957</v>
      </c>
    </row>
    <row r="552" spans="1:4" x14ac:dyDescent="0.25">
      <c r="A552">
        <v>25</v>
      </c>
      <c r="B552" t="s">
        <v>9873</v>
      </c>
      <c r="C552">
        <v>25781</v>
      </c>
      <c r="D552" t="s">
        <v>9958</v>
      </c>
    </row>
    <row r="553" spans="1:4" x14ac:dyDescent="0.25">
      <c r="A553">
        <v>25</v>
      </c>
      <c r="B553" t="s">
        <v>9873</v>
      </c>
      <c r="C553">
        <v>25785</v>
      </c>
      <c r="D553" t="s">
        <v>9959</v>
      </c>
    </row>
    <row r="554" spans="1:4" x14ac:dyDescent="0.25">
      <c r="A554">
        <v>25</v>
      </c>
      <c r="B554" t="s">
        <v>9873</v>
      </c>
      <c r="C554">
        <v>25793</v>
      </c>
      <c r="D554" t="s">
        <v>9960</v>
      </c>
    </row>
    <row r="555" spans="1:4" x14ac:dyDescent="0.25">
      <c r="A555">
        <v>25</v>
      </c>
      <c r="B555" t="s">
        <v>9873</v>
      </c>
      <c r="C555">
        <v>25797</v>
      </c>
      <c r="D555" t="s">
        <v>9961</v>
      </c>
    </row>
    <row r="556" spans="1:4" x14ac:dyDescent="0.25">
      <c r="A556">
        <v>25</v>
      </c>
      <c r="B556" t="s">
        <v>9873</v>
      </c>
      <c r="C556">
        <v>25799</v>
      </c>
      <c r="D556" t="s">
        <v>9962</v>
      </c>
    </row>
    <row r="557" spans="1:4" x14ac:dyDescent="0.25">
      <c r="A557">
        <v>25</v>
      </c>
      <c r="B557" t="s">
        <v>9873</v>
      </c>
      <c r="C557">
        <v>25805</v>
      </c>
      <c r="D557" t="s">
        <v>9963</v>
      </c>
    </row>
    <row r="558" spans="1:4" x14ac:dyDescent="0.25">
      <c r="A558">
        <v>25</v>
      </c>
      <c r="B558" t="s">
        <v>9873</v>
      </c>
      <c r="C558">
        <v>25807</v>
      </c>
      <c r="D558" t="s">
        <v>9964</v>
      </c>
    </row>
    <row r="559" spans="1:4" x14ac:dyDescent="0.25">
      <c r="A559">
        <v>25</v>
      </c>
      <c r="B559" t="s">
        <v>9873</v>
      </c>
      <c r="C559">
        <v>25815</v>
      </c>
      <c r="D559" t="s">
        <v>9965</v>
      </c>
    </row>
    <row r="560" spans="1:4" x14ac:dyDescent="0.25">
      <c r="A560">
        <v>25</v>
      </c>
      <c r="B560" t="s">
        <v>9873</v>
      </c>
      <c r="C560">
        <v>25817</v>
      </c>
      <c r="D560" t="s">
        <v>9966</v>
      </c>
    </row>
    <row r="561" spans="1:4" x14ac:dyDescent="0.25">
      <c r="A561">
        <v>25</v>
      </c>
      <c r="B561" t="s">
        <v>9873</v>
      </c>
      <c r="C561">
        <v>25823</v>
      </c>
      <c r="D561" t="s">
        <v>9967</v>
      </c>
    </row>
    <row r="562" spans="1:4" x14ac:dyDescent="0.25">
      <c r="A562">
        <v>25</v>
      </c>
      <c r="B562" t="s">
        <v>9873</v>
      </c>
      <c r="C562">
        <v>25839</v>
      </c>
      <c r="D562" t="s">
        <v>9968</v>
      </c>
    </row>
    <row r="563" spans="1:4" x14ac:dyDescent="0.25">
      <c r="A563">
        <v>25</v>
      </c>
      <c r="B563" t="s">
        <v>9873</v>
      </c>
      <c r="C563">
        <v>25841</v>
      </c>
      <c r="D563" t="s">
        <v>9969</v>
      </c>
    </row>
    <row r="564" spans="1:4" x14ac:dyDescent="0.25">
      <c r="A564">
        <v>25</v>
      </c>
      <c r="B564" t="s">
        <v>9873</v>
      </c>
      <c r="C564">
        <v>25843</v>
      </c>
      <c r="D564" t="s">
        <v>9970</v>
      </c>
    </row>
    <row r="565" spans="1:4" x14ac:dyDescent="0.25">
      <c r="A565">
        <v>25</v>
      </c>
      <c r="B565" t="s">
        <v>9873</v>
      </c>
      <c r="C565">
        <v>25845</v>
      </c>
      <c r="D565" t="s">
        <v>9971</v>
      </c>
    </row>
    <row r="566" spans="1:4" x14ac:dyDescent="0.25">
      <c r="A566">
        <v>25</v>
      </c>
      <c r="B566" t="s">
        <v>9873</v>
      </c>
      <c r="C566">
        <v>25851</v>
      </c>
      <c r="D566" t="s">
        <v>9972</v>
      </c>
    </row>
    <row r="567" spans="1:4" x14ac:dyDescent="0.25">
      <c r="A567">
        <v>25</v>
      </c>
      <c r="B567" t="s">
        <v>9873</v>
      </c>
      <c r="C567">
        <v>25862</v>
      </c>
      <c r="D567" t="s">
        <v>537</v>
      </c>
    </row>
    <row r="568" spans="1:4" x14ac:dyDescent="0.25">
      <c r="A568">
        <v>25</v>
      </c>
      <c r="B568" t="s">
        <v>9873</v>
      </c>
      <c r="C568">
        <v>25867</v>
      </c>
      <c r="D568" t="s">
        <v>9973</v>
      </c>
    </row>
    <row r="569" spans="1:4" x14ac:dyDescent="0.25">
      <c r="A569">
        <v>25</v>
      </c>
      <c r="B569" t="s">
        <v>9873</v>
      </c>
      <c r="C569">
        <v>25871</v>
      </c>
      <c r="D569" t="s">
        <v>9974</v>
      </c>
    </row>
    <row r="570" spans="1:4" x14ac:dyDescent="0.25">
      <c r="A570">
        <v>25</v>
      </c>
      <c r="B570" t="s">
        <v>9873</v>
      </c>
      <c r="C570">
        <v>25873</v>
      </c>
      <c r="D570" t="s">
        <v>9975</v>
      </c>
    </row>
    <row r="571" spans="1:4" x14ac:dyDescent="0.25">
      <c r="A571">
        <v>25</v>
      </c>
      <c r="B571" t="s">
        <v>9873</v>
      </c>
      <c r="C571">
        <v>25875</v>
      </c>
      <c r="D571" t="s">
        <v>9976</v>
      </c>
    </row>
    <row r="572" spans="1:4" x14ac:dyDescent="0.25">
      <c r="A572">
        <v>25</v>
      </c>
      <c r="B572" t="s">
        <v>9873</v>
      </c>
      <c r="C572">
        <v>25878</v>
      </c>
      <c r="D572" t="s">
        <v>9977</v>
      </c>
    </row>
    <row r="573" spans="1:4" x14ac:dyDescent="0.25">
      <c r="A573">
        <v>25</v>
      </c>
      <c r="B573" t="s">
        <v>9873</v>
      </c>
      <c r="C573">
        <v>25885</v>
      </c>
      <c r="D573" t="s">
        <v>9978</v>
      </c>
    </row>
    <row r="574" spans="1:4" x14ac:dyDescent="0.25">
      <c r="A574">
        <v>25</v>
      </c>
      <c r="B574" t="s">
        <v>9873</v>
      </c>
      <c r="C574">
        <v>25898</v>
      </c>
      <c r="D574" t="s">
        <v>9979</v>
      </c>
    </row>
    <row r="575" spans="1:4" x14ac:dyDescent="0.25">
      <c r="A575">
        <v>25</v>
      </c>
      <c r="B575" t="s">
        <v>9873</v>
      </c>
      <c r="C575">
        <v>25899</v>
      </c>
      <c r="D575" t="s">
        <v>9980</v>
      </c>
    </row>
    <row r="576" spans="1:4" x14ac:dyDescent="0.25">
      <c r="A576">
        <v>27</v>
      </c>
      <c r="B576" t="s">
        <v>9981</v>
      </c>
      <c r="C576">
        <v>27001</v>
      </c>
      <c r="D576" t="s">
        <v>9982</v>
      </c>
    </row>
    <row r="577" spans="1:4" x14ac:dyDescent="0.25">
      <c r="A577">
        <v>27</v>
      </c>
      <c r="B577" t="s">
        <v>9981</v>
      </c>
      <c r="C577">
        <v>27006</v>
      </c>
      <c r="D577" t="s">
        <v>9983</v>
      </c>
    </row>
    <row r="578" spans="1:4" x14ac:dyDescent="0.25">
      <c r="A578">
        <v>27</v>
      </c>
      <c r="B578" t="s">
        <v>9981</v>
      </c>
      <c r="C578">
        <v>27025</v>
      </c>
      <c r="D578" t="s">
        <v>9984</v>
      </c>
    </row>
    <row r="579" spans="1:4" x14ac:dyDescent="0.25">
      <c r="A579">
        <v>27</v>
      </c>
      <c r="B579" t="s">
        <v>9981</v>
      </c>
      <c r="C579">
        <v>27050</v>
      </c>
      <c r="D579" t="s">
        <v>9985</v>
      </c>
    </row>
    <row r="580" spans="1:4" x14ac:dyDescent="0.25">
      <c r="A580">
        <v>27</v>
      </c>
      <c r="B580" t="s">
        <v>9981</v>
      </c>
      <c r="C580">
        <v>27073</v>
      </c>
      <c r="D580" t="s">
        <v>9986</v>
      </c>
    </row>
    <row r="581" spans="1:4" x14ac:dyDescent="0.25">
      <c r="A581">
        <v>27</v>
      </c>
      <c r="B581" t="s">
        <v>9981</v>
      </c>
      <c r="C581">
        <v>27075</v>
      </c>
      <c r="D581" t="s">
        <v>9987</v>
      </c>
    </row>
    <row r="582" spans="1:4" x14ac:dyDescent="0.25">
      <c r="A582">
        <v>27</v>
      </c>
      <c r="B582" t="s">
        <v>9981</v>
      </c>
      <c r="C582">
        <v>27077</v>
      </c>
      <c r="D582" t="s">
        <v>9988</v>
      </c>
    </row>
    <row r="583" spans="1:4" x14ac:dyDescent="0.25">
      <c r="A583">
        <v>27</v>
      </c>
      <c r="B583" t="s">
        <v>9981</v>
      </c>
      <c r="C583">
        <v>27099</v>
      </c>
      <c r="D583" t="s">
        <v>9989</v>
      </c>
    </row>
    <row r="584" spans="1:4" x14ac:dyDescent="0.25">
      <c r="A584">
        <v>27</v>
      </c>
      <c r="B584" t="s">
        <v>9981</v>
      </c>
      <c r="C584">
        <v>27135</v>
      </c>
      <c r="D584" t="s">
        <v>9990</v>
      </c>
    </row>
    <row r="585" spans="1:4" x14ac:dyDescent="0.25">
      <c r="A585">
        <v>27</v>
      </c>
      <c r="B585" t="s">
        <v>9981</v>
      </c>
      <c r="C585">
        <v>27150</v>
      </c>
      <c r="D585" t="s">
        <v>9991</v>
      </c>
    </row>
    <row r="586" spans="1:4" x14ac:dyDescent="0.25">
      <c r="A586">
        <v>27</v>
      </c>
      <c r="B586" t="s">
        <v>9981</v>
      </c>
      <c r="C586">
        <v>27160</v>
      </c>
      <c r="D586" t="s">
        <v>9992</v>
      </c>
    </row>
    <row r="587" spans="1:4" x14ac:dyDescent="0.25">
      <c r="A587">
        <v>27</v>
      </c>
      <c r="B587" t="s">
        <v>9981</v>
      </c>
      <c r="C587">
        <v>27205</v>
      </c>
      <c r="D587" t="s">
        <v>9993</v>
      </c>
    </row>
    <row r="588" spans="1:4" x14ac:dyDescent="0.25">
      <c r="A588">
        <v>27</v>
      </c>
      <c r="B588" t="s">
        <v>9981</v>
      </c>
      <c r="C588">
        <v>27245</v>
      </c>
      <c r="D588" t="s">
        <v>9994</v>
      </c>
    </row>
    <row r="589" spans="1:4" x14ac:dyDescent="0.25">
      <c r="A589">
        <v>27</v>
      </c>
      <c r="B589" t="s">
        <v>9981</v>
      </c>
      <c r="C589">
        <v>27250</v>
      </c>
      <c r="D589" t="s">
        <v>9995</v>
      </c>
    </row>
    <row r="590" spans="1:4" x14ac:dyDescent="0.25">
      <c r="A590">
        <v>27</v>
      </c>
      <c r="B590" t="s">
        <v>9981</v>
      </c>
      <c r="C590">
        <v>27361</v>
      </c>
      <c r="D590" t="s">
        <v>9996</v>
      </c>
    </row>
    <row r="591" spans="1:4" x14ac:dyDescent="0.25">
      <c r="A591">
        <v>27</v>
      </c>
      <c r="B591" t="s">
        <v>9981</v>
      </c>
      <c r="C591">
        <v>27372</v>
      </c>
      <c r="D591" t="s">
        <v>9997</v>
      </c>
    </row>
    <row r="592" spans="1:4" x14ac:dyDescent="0.25">
      <c r="A592">
        <v>27</v>
      </c>
      <c r="B592" t="s">
        <v>9981</v>
      </c>
      <c r="C592">
        <v>27413</v>
      </c>
      <c r="D592" t="s">
        <v>9998</v>
      </c>
    </row>
    <row r="593" spans="1:4" x14ac:dyDescent="0.25">
      <c r="A593">
        <v>27</v>
      </c>
      <c r="B593" t="s">
        <v>9981</v>
      </c>
      <c r="C593">
        <v>27425</v>
      </c>
      <c r="D593" t="s">
        <v>9999</v>
      </c>
    </row>
    <row r="594" spans="1:4" x14ac:dyDescent="0.25">
      <c r="A594">
        <v>27</v>
      </c>
      <c r="B594" t="s">
        <v>9981</v>
      </c>
      <c r="C594">
        <v>27430</v>
      </c>
      <c r="D594" t="s">
        <v>10000</v>
      </c>
    </row>
    <row r="595" spans="1:4" x14ac:dyDescent="0.25">
      <c r="A595">
        <v>27</v>
      </c>
      <c r="B595" t="s">
        <v>9981</v>
      </c>
      <c r="C595">
        <v>27450</v>
      </c>
      <c r="D595" t="s">
        <v>10001</v>
      </c>
    </row>
    <row r="596" spans="1:4" x14ac:dyDescent="0.25">
      <c r="A596">
        <v>27</v>
      </c>
      <c r="B596" t="s">
        <v>9981</v>
      </c>
      <c r="C596">
        <v>27491</v>
      </c>
      <c r="D596" t="s">
        <v>10002</v>
      </c>
    </row>
    <row r="597" spans="1:4" x14ac:dyDescent="0.25">
      <c r="A597">
        <v>27</v>
      </c>
      <c r="B597" t="s">
        <v>9981</v>
      </c>
      <c r="C597">
        <v>27493</v>
      </c>
      <c r="D597" t="s">
        <v>10003</v>
      </c>
    </row>
    <row r="598" spans="1:4" x14ac:dyDescent="0.25">
      <c r="A598">
        <v>27</v>
      </c>
      <c r="B598" t="s">
        <v>9981</v>
      </c>
      <c r="C598">
        <v>27495</v>
      </c>
      <c r="D598" t="s">
        <v>10004</v>
      </c>
    </row>
    <row r="599" spans="1:4" x14ac:dyDescent="0.25">
      <c r="A599">
        <v>27</v>
      </c>
      <c r="B599" t="s">
        <v>9981</v>
      </c>
      <c r="C599">
        <v>27580</v>
      </c>
      <c r="D599" t="s">
        <v>10005</v>
      </c>
    </row>
    <row r="600" spans="1:4" x14ac:dyDescent="0.25">
      <c r="A600">
        <v>27</v>
      </c>
      <c r="B600" t="s">
        <v>9981</v>
      </c>
      <c r="C600">
        <v>27600</v>
      </c>
      <c r="D600" t="s">
        <v>10006</v>
      </c>
    </row>
    <row r="601" spans="1:4" x14ac:dyDescent="0.25">
      <c r="A601">
        <v>27</v>
      </c>
      <c r="B601" t="s">
        <v>9981</v>
      </c>
      <c r="C601">
        <v>27615</v>
      </c>
      <c r="D601" t="s">
        <v>9760</v>
      </c>
    </row>
    <row r="602" spans="1:4" x14ac:dyDescent="0.25">
      <c r="A602">
        <v>27</v>
      </c>
      <c r="B602" t="s">
        <v>9981</v>
      </c>
      <c r="C602">
        <v>27660</v>
      </c>
      <c r="D602" t="s">
        <v>10007</v>
      </c>
    </row>
    <row r="603" spans="1:4" x14ac:dyDescent="0.25">
      <c r="A603">
        <v>27</v>
      </c>
      <c r="B603" t="s">
        <v>9981</v>
      </c>
      <c r="C603">
        <v>27745</v>
      </c>
      <c r="D603" t="s">
        <v>10008</v>
      </c>
    </row>
    <row r="604" spans="1:4" x14ac:dyDescent="0.25">
      <c r="A604">
        <v>27</v>
      </c>
      <c r="B604" t="s">
        <v>9981</v>
      </c>
      <c r="C604">
        <v>27787</v>
      </c>
      <c r="D604" t="s">
        <v>10009</v>
      </c>
    </row>
    <row r="605" spans="1:4" x14ac:dyDescent="0.25">
      <c r="A605">
        <v>27</v>
      </c>
      <c r="B605" t="s">
        <v>9981</v>
      </c>
      <c r="C605">
        <v>27800</v>
      </c>
      <c r="D605" t="s">
        <v>10010</v>
      </c>
    </row>
    <row r="606" spans="1:4" x14ac:dyDescent="0.25">
      <c r="A606">
        <v>27</v>
      </c>
      <c r="B606" t="s">
        <v>9981</v>
      </c>
      <c r="C606">
        <v>27810</v>
      </c>
      <c r="D606" t="s">
        <v>10011</v>
      </c>
    </row>
    <row r="607" spans="1:4" x14ac:dyDescent="0.25">
      <c r="A607">
        <v>41</v>
      </c>
      <c r="B607" t="s">
        <v>10012</v>
      </c>
      <c r="C607">
        <v>41001</v>
      </c>
      <c r="D607" t="s">
        <v>10013</v>
      </c>
    </row>
    <row r="608" spans="1:4" x14ac:dyDescent="0.25">
      <c r="A608">
        <v>41</v>
      </c>
      <c r="B608" t="s">
        <v>10012</v>
      </c>
      <c r="C608">
        <v>41006</v>
      </c>
      <c r="D608" t="s">
        <v>4536</v>
      </c>
    </row>
    <row r="609" spans="1:4" x14ac:dyDescent="0.25">
      <c r="A609">
        <v>41</v>
      </c>
      <c r="B609" t="s">
        <v>10012</v>
      </c>
      <c r="C609">
        <v>41013</v>
      </c>
      <c r="D609" t="s">
        <v>10014</v>
      </c>
    </row>
    <row r="610" spans="1:4" x14ac:dyDescent="0.25">
      <c r="A610">
        <v>41</v>
      </c>
      <c r="B610" t="s">
        <v>10012</v>
      </c>
      <c r="C610">
        <v>41016</v>
      </c>
      <c r="D610" t="s">
        <v>10015</v>
      </c>
    </row>
    <row r="611" spans="1:4" x14ac:dyDescent="0.25">
      <c r="A611">
        <v>41</v>
      </c>
      <c r="B611" t="s">
        <v>10012</v>
      </c>
      <c r="C611">
        <v>41020</v>
      </c>
      <c r="D611" t="s">
        <v>10016</v>
      </c>
    </row>
    <row r="612" spans="1:4" x14ac:dyDescent="0.25">
      <c r="A612">
        <v>41</v>
      </c>
      <c r="B612" t="s">
        <v>10012</v>
      </c>
      <c r="C612">
        <v>41026</v>
      </c>
      <c r="D612" t="s">
        <v>10017</v>
      </c>
    </row>
    <row r="613" spans="1:4" x14ac:dyDescent="0.25">
      <c r="A613">
        <v>41</v>
      </c>
      <c r="B613" t="s">
        <v>10012</v>
      </c>
      <c r="C613">
        <v>41078</v>
      </c>
      <c r="D613" t="s">
        <v>10018</v>
      </c>
    </row>
    <row r="614" spans="1:4" x14ac:dyDescent="0.25">
      <c r="A614">
        <v>41</v>
      </c>
      <c r="B614" t="s">
        <v>10012</v>
      </c>
      <c r="C614">
        <v>41132</v>
      </c>
      <c r="D614" t="s">
        <v>10019</v>
      </c>
    </row>
    <row r="615" spans="1:4" x14ac:dyDescent="0.25">
      <c r="A615">
        <v>41</v>
      </c>
      <c r="B615" t="s">
        <v>10012</v>
      </c>
      <c r="C615">
        <v>41206</v>
      </c>
      <c r="D615" t="s">
        <v>10020</v>
      </c>
    </row>
    <row r="616" spans="1:4" x14ac:dyDescent="0.25">
      <c r="A616">
        <v>41</v>
      </c>
      <c r="B616" t="s">
        <v>10012</v>
      </c>
      <c r="C616">
        <v>41244</v>
      </c>
      <c r="D616" t="s">
        <v>10021</v>
      </c>
    </row>
    <row r="617" spans="1:4" x14ac:dyDescent="0.25">
      <c r="A617">
        <v>41</v>
      </c>
      <c r="B617" t="s">
        <v>10012</v>
      </c>
      <c r="C617">
        <v>41298</v>
      </c>
      <c r="D617" t="s">
        <v>10022</v>
      </c>
    </row>
    <row r="618" spans="1:4" x14ac:dyDescent="0.25">
      <c r="A618">
        <v>41</v>
      </c>
      <c r="B618" t="s">
        <v>10012</v>
      </c>
      <c r="C618">
        <v>41306</v>
      </c>
      <c r="D618" t="s">
        <v>10023</v>
      </c>
    </row>
    <row r="619" spans="1:4" x14ac:dyDescent="0.25">
      <c r="A619">
        <v>41</v>
      </c>
      <c r="B619" t="s">
        <v>10012</v>
      </c>
      <c r="C619">
        <v>41319</v>
      </c>
      <c r="D619" t="s">
        <v>9488</v>
      </c>
    </row>
    <row r="620" spans="1:4" x14ac:dyDescent="0.25">
      <c r="A620">
        <v>41</v>
      </c>
      <c r="B620" t="s">
        <v>10012</v>
      </c>
      <c r="C620">
        <v>41349</v>
      </c>
      <c r="D620" t="s">
        <v>10024</v>
      </c>
    </row>
    <row r="621" spans="1:4" x14ac:dyDescent="0.25">
      <c r="A621">
        <v>41</v>
      </c>
      <c r="B621" t="s">
        <v>10012</v>
      </c>
      <c r="C621">
        <v>41357</v>
      </c>
      <c r="D621" t="s">
        <v>10025</v>
      </c>
    </row>
    <row r="622" spans="1:4" x14ac:dyDescent="0.25">
      <c r="A622">
        <v>41</v>
      </c>
      <c r="B622" t="s">
        <v>10012</v>
      </c>
      <c r="C622">
        <v>41359</v>
      </c>
      <c r="D622" t="s">
        <v>10026</v>
      </c>
    </row>
    <row r="623" spans="1:4" x14ac:dyDescent="0.25">
      <c r="A623">
        <v>41</v>
      </c>
      <c r="B623" t="s">
        <v>10012</v>
      </c>
      <c r="C623">
        <v>41378</v>
      </c>
      <c r="D623" t="s">
        <v>10027</v>
      </c>
    </row>
    <row r="624" spans="1:4" x14ac:dyDescent="0.25">
      <c r="A624">
        <v>41</v>
      </c>
      <c r="B624" t="s">
        <v>10012</v>
      </c>
      <c r="C624">
        <v>41396</v>
      </c>
      <c r="D624" t="s">
        <v>10028</v>
      </c>
    </row>
    <row r="625" spans="1:4" x14ac:dyDescent="0.25">
      <c r="A625">
        <v>41</v>
      </c>
      <c r="B625" t="s">
        <v>10012</v>
      </c>
      <c r="C625">
        <v>41483</v>
      </c>
      <c r="D625" t="s">
        <v>10029</v>
      </c>
    </row>
    <row r="626" spans="1:4" x14ac:dyDescent="0.25">
      <c r="A626">
        <v>41</v>
      </c>
      <c r="B626" t="s">
        <v>10012</v>
      </c>
      <c r="C626">
        <v>41503</v>
      </c>
      <c r="D626" t="s">
        <v>10030</v>
      </c>
    </row>
    <row r="627" spans="1:4" x14ac:dyDescent="0.25">
      <c r="A627">
        <v>41</v>
      </c>
      <c r="B627" t="s">
        <v>10012</v>
      </c>
      <c r="C627">
        <v>41518</v>
      </c>
      <c r="D627" t="s">
        <v>10031</v>
      </c>
    </row>
    <row r="628" spans="1:4" x14ac:dyDescent="0.25">
      <c r="A628">
        <v>41</v>
      </c>
      <c r="B628" t="s">
        <v>10012</v>
      </c>
      <c r="C628">
        <v>41524</v>
      </c>
      <c r="D628" t="s">
        <v>10032</v>
      </c>
    </row>
    <row r="629" spans="1:4" x14ac:dyDescent="0.25">
      <c r="A629">
        <v>41</v>
      </c>
      <c r="B629" t="s">
        <v>10012</v>
      </c>
      <c r="C629">
        <v>41530</v>
      </c>
      <c r="D629" t="s">
        <v>9758</v>
      </c>
    </row>
    <row r="630" spans="1:4" x14ac:dyDescent="0.25">
      <c r="A630">
        <v>41</v>
      </c>
      <c r="B630" t="s">
        <v>10012</v>
      </c>
      <c r="C630">
        <v>41548</v>
      </c>
      <c r="D630" t="s">
        <v>10033</v>
      </c>
    </row>
    <row r="631" spans="1:4" x14ac:dyDescent="0.25">
      <c r="A631">
        <v>41</v>
      </c>
      <c r="B631" t="s">
        <v>10012</v>
      </c>
      <c r="C631">
        <v>41551</v>
      </c>
      <c r="D631" t="s">
        <v>10034</v>
      </c>
    </row>
    <row r="632" spans="1:4" x14ac:dyDescent="0.25">
      <c r="A632">
        <v>41</v>
      </c>
      <c r="B632" t="s">
        <v>10012</v>
      </c>
      <c r="C632">
        <v>41615</v>
      </c>
      <c r="D632" t="s">
        <v>2093</v>
      </c>
    </row>
    <row r="633" spans="1:4" x14ac:dyDescent="0.25">
      <c r="A633">
        <v>41</v>
      </c>
      <c r="B633" t="s">
        <v>10012</v>
      </c>
      <c r="C633">
        <v>41660</v>
      </c>
      <c r="D633" t="s">
        <v>10035</v>
      </c>
    </row>
    <row r="634" spans="1:4" x14ac:dyDescent="0.25">
      <c r="A634">
        <v>41</v>
      </c>
      <c r="B634" t="s">
        <v>10012</v>
      </c>
      <c r="C634">
        <v>41668</v>
      </c>
      <c r="D634" t="s">
        <v>10036</v>
      </c>
    </row>
    <row r="635" spans="1:4" x14ac:dyDescent="0.25">
      <c r="A635">
        <v>41</v>
      </c>
      <c r="B635" t="s">
        <v>10012</v>
      </c>
      <c r="C635">
        <v>41676</v>
      </c>
      <c r="D635" t="s">
        <v>9707</v>
      </c>
    </row>
    <row r="636" spans="1:4" x14ac:dyDescent="0.25">
      <c r="A636">
        <v>41</v>
      </c>
      <c r="B636" t="s">
        <v>10012</v>
      </c>
      <c r="C636">
        <v>41770</v>
      </c>
      <c r="D636" t="s">
        <v>5423</v>
      </c>
    </row>
    <row r="637" spans="1:4" x14ac:dyDescent="0.25">
      <c r="A637">
        <v>41</v>
      </c>
      <c r="B637" t="s">
        <v>10012</v>
      </c>
      <c r="C637">
        <v>41791</v>
      </c>
      <c r="D637" t="s">
        <v>10037</v>
      </c>
    </row>
    <row r="638" spans="1:4" x14ac:dyDescent="0.25">
      <c r="A638">
        <v>41</v>
      </c>
      <c r="B638" t="s">
        <v>10012</v>
      </c>
      <c r="C638">
        <v>41797</v>
      </c>
      <c r="D638" t="s">
        <v>10038</v>
      </c>
    </row>
    <row r="639" spans="1:4" x14ac:dyDescent="0.25">
      <c r="A639">
        <v>41</v>
      </c>
      <c r="B639" t="s">
        <v>10012</v>
      </c>
      <c r="C639">
        <v>41799</v>
      </c>
      <c r="D639" t="s">
        <v>10039</v>
      </c>
    </row>
    <row r="640" spans="1:4" x14ac:dyDescent="0.25">
      <c r="A640">
        <v>41</v>
      </c>
      <c r="B640" t="s">
        <v>10012</v>
      </c>
      <c r="C640">
        <v>41801</v>
      </c>
      <c r="D640" t="s">
        <v>10040</v>
      </c>
    </row>
    <row r="641" spans="1:4" x14ac:dyDescent="0.25">
      <c r="A641">
        <v>41</v>
      </c>
      <c r="B641" t="s">
        <v>10012</v>
      </c>
      <c r="C641">
        <v>41807</v>
      </c>
      <c r="D641" t="s">
        <v>10041</v>
      </c>
    </row>
    <row r="642" spans="1:4" x14ac:dyDescent="0.25">
      <c r="A642">
        <v>41</v>
      </c>
      <c r="B642" t="s">
        <v>10012</v>
      </c>
      <c r="C642">
        <v>41872</v>
      </c>
      <c r="D642" t="s">
        <v>10042</v>
      </c>
    </row>
    <row r="643" spans="1:4" x14ac:dyDescent="0.25">
      <c r="A643">
        <v>41</v>
      </c>
      <c r="B643" t="s">
        <v>10012</v>
      </c>
      <c r="C643">
        <v>41885</v>
      </c>
      <c r="D643" t="s">
        <v>10043</v>
      </c>
    </row>
    <row r="644" spans="1:4" x14ac:dyDescent="0.25">
      <c r="A644">
        <v>44</v>
      </c>
      <c r="B644" t="s">
        <v>10044</v>
      </c>
      <c r="C644">
        <v>44001</v>
      </c>
      <c r="D644" t="s">
        <v>10045</v>
      </c>
    </row>
    <row r="645" spans="1:4" x14ac:dyDescent="0.25">
      <c r="A645">
        <v>44</v>
      </c>
      <c r="B645" t="s">
        <v>10044</v>
      </c>
      <c r="C645">
        <v>44035</v>
      </c>
      <c r="D645" t="s">
        <v>9771</v>
      </c>
    </row>
    <row r="646" spans="1:4" x14ac:dyDescent="0.25">
      <c r="A646">
        <v>44</v>
      </c>
      <c r="B646" t="s">
        <v>10044</v>
      </c>
      <c r="C646">
        <v>44078</v>
      </c>
      <c r="D646" t="s">
        <v>10046</v>
      </c>
    </row>
    <row r="647" spans="1:4" x14ac:dyDescent="0.25">
      <c r="A647">
        <v>44</v>
      </c>
      <c r="B647" t="s">
        <v>10044</v>
      </c>
      <c r="C647">
        <v>44090</v>
      </c>
      <c r="D647" t="s">
        <v>10047</v>
      </c>
    </row>
    <row r="648" spans="1:4" x14ac:dyDescent="0.25">
      <c r="A648">
        <v>44</v>
      </c>
      <c r="B648" t="s">
        <v>10044</v>
      </c>
      <c r="C648">
        <v>44098</v>
      </c>
      <c r="D648" t="s">
        <v>10048</v>
      </c>
    </row>
    <row r="649" spans="1:4" x14ac:dyDescent="0.25">
      <c r="A649">
        <v>44</v>
      </c>
      <c r="B649" t="s">
        <v>10044</v>
      </c>
      <c r="C649">
        <v>44110</v>
      </c>
      <c r="D649" t="s">
        <v>10049</v>
      </c>
    </row>
    <row r="650" spans="1:4" x14ac:dyDescent="0.25">
      <c r="A650">
        <v>44</v>
      </c>
      <c r="B650" t="s">
        <v>10044</v>
      </c>
      <c r="C650">
        <v>44279</v>
      </c>
      <c r="D650" t="s">
        <v>3931</v>
      </c>
    </row>
    <row r="651" spans="1:4" x14ac:dyDescent="0.25">
      <c r="A651">
        <v>44</v>
      </c>
      <c r="B651" t="s">
        <v>10044</v>
      </c>
      <c r="C651">
        <v>44378</v>
      </c>
      <c r="D651" t="s">
        <v>10050</v>
      </c>
    </row>
    <row r="652" spans="1:4" x14ac:dyDescent="0.25">
      <c r="A652">
        <v>44</v>
      </c>
      <c r="B652" t="s">
        <v>10044</v>
      </c>
      <c r="C652">
        <v>44420</v>
      </c>
      <c r="D652" t="s">
        <v>10051</v>
      </c>
    </row>
    <row r="653" spans="1:4" x14ac:dyDescent="0.25">
      <c r="A653">
        <v>44</v>
      </c>
      <c r="B653" t="s">
        <v>10044</v>
      </c>
      <c r="C653">
        <v>44430</v>
      </c>
      <c r="D653" t="s">
        <v>10052</v>
      </c>
    </row>
    <row r="654" spans="1:4" x14ac:dyDescent="0.25">
      <c r="A654">
        <v>44</v>
      </c>
      <c r="B654" t="s">
        <v>10044</v>
      </c>
      <c r="C654">
        <v>44560</v>
      </c>
      <c r="D654" t="s">
        <v>10053</v>
      </c>
    </row>
    <row r="655" spans="1:4" x14ac:dyDescent="0.25">
      <c r="A655">
        <v>44</v>
      </c>
      <c r="B655" t="s">
        <v>10044</v>
      </c>
      <c r="C655">
        <v>44650</v>
      </c>
      <c r="D655" t="s">
        <v>10054</v>
      </c>
    </row>
    <row r="656" spans="1:4" x14ac:dyDescent="0.25">
      <c r="A656">
        <v>44</v>
      </c>
      <c r="B656" t="s">
        <v>10044</v>
      </c>
      <c r="C656">
        <v>44847</v>
      </c>
      <c r="D656" t="s">
        <v>10055</v>
      </c>
    </row>
    <row r="657" spans="1:4" x14ac:dyDescent="0.25">
      <c r="A657">
        <v>44</v>
      </c>
      <c r="B657" t="s">
        <v>10044</v>
      </c>
      <c r="C657">
        <v>44855</v>
      </c>
      <c r="D657" t="s">
        <v>10056</v>
      </c>
    </row>
    <row r="658" spans="1:4" x14ac:dyDescent="0.25">
      <c r="A658">
        <v>44</v>
      </c>
      <c r="B658" t="s">
        <v>10044</v>
      </c>
      <c r="C658">
        <v>44874</v>
      </c>
      <c r="D658" t="s">
        <v>9621</v>
      </c>
    </row>
    <row r="659" spans="1:4" x14ac:dyDescent="0.25">
      <c r="A659">
        <v>47</v>
      </c>
      <c r="B659" t="s">
        <v>10057</v>
      </c>
      <c r="C659">
        <v>47001</v>
      </c>
      <c r="D659" t="s">
        <v>8999</v>
      </c>
    </row>
    <row r="660" spans="1:4" x14ac:dyDescent="0.25">
      <c r="A660">
        <v>47</v>
      </c>
      <c r="B660" t="s">
        <v>10057</v>
      </c>
      <c r="C660">
        <v>47030</v>
      </c>
      <c r="D660" t="s">
        <v>10058</v>
      </c>
    </row>
    <row r="661" spans="1:4" x14ac:dyDescent="0.25">
      <c r="A661">
        <v>47</v>
      </c>
      <c r="B661" t="s">
        <v>10057</v>
      </c>
      <c r="C661">
        <v>47053</v>
      </c>
      <c r="D661" t="s">
        <v>10059</v>
      </c>
    </row>
    <row r="662" spans="1:4" x14ac:dyDescent="0.25">
      <c r="A662">
        <v>47</v>
      </c>
      <c r="B662" t="s">
        <v>10057</v>
      </c>
      <c r="C662">
        <v>47058</v>
      </c>
      <c r="D662" t="s">
        <v>10060</v>
      </c>
    </row>
    <row r="663" spans="1:4" x14ac:dyDescent="0.25">
      <c r="A663">
        <v>47</v>
      </c>
      <c r="B663" t="s">
        <v>10057</v>
      </c>
      <c r="C663">
        <v>47161</v>
      </c>
      <c r="D663" t="s">
        <v>10061</v>
      </c>
    </row>
    <row r="664" spans="1:4" x14ac:dyDescent="0.25">
      <c r="A664">
        <v>47</v>
      </c>
      <c r="B664" t="s">
        <v>10057</v>
      </c>
      <c r="C664">
        <v>47170</v>
      </c>
      <c r="D664" t="s">
        <v>10062</v>
      </c>
    </row>
    <row r="665" spans="1:4" x14ac:dyDescent="0.25">
      <c r="A665">
        <v>47</v>
      </c>
      <c r="B665" t="s">
        <v>10057</v>
      </c>
      <c r="C665">
        <v>47189</v>
      </c>
      <c r="D665" t="s">
        <v>10063</v>
      </c>
    </row>
    <row r="666" spans="1:4" x14ac:dyDescent="0.25">
      <c r="A666">
        <v>47</v>
      </c>
      <c r="B666" t="s">
        <v>10057</v>
      </c>
      <c r="C666">
        <v>47205</v>
      </c>
      <c r="D666" t="s">
        <v>9478</v>
      </c>
    </row>
    <row r="667" spans="1:4" x14ac:dyDescent="0.25">
      <c r="A667">
        <v>47</v>
      </c>
      <c r="B667" t="s">
        <v>10057</v>
      </c>
      <c r="C667">
        <v>47245</v>
      </c>
      <c r="D667" t="s">
        <v>10064</v>
      </c>
    </row>
    <row r="668" spans="1:4" x14ac:dyDescent="0.25">
      <c r="A668">
        <v>47</v>
      </c>
      <c r="B668" t="s">
        <v>10057</v>
      </c>
      <c r="C668">
        <v>47258</v>
      </c>
      <c r="D668" t="s">
        <v>10065</v>
      </c>
    </row>
    <row r="669" spans="1:4" x14ac:dyDescent="0.25">
      <c r="A669">
        <v>47</v>
      </c>
      <c r="B669" t="s">
        <v>10057</v>
      </c>
      <c r="C669">
        <v>47268</v>
      </c>
      <c r="D669" t="s">
        <v>10066</v>
      </c>
    </row>
    <row r="670" spans="1:4" x14ac:dyDescent="0.25">
      <c r="A670">
        <v>47</v>
      </c>
      <c r="B670" t="s">
        <v>10057</v>
      </c>
      <c r="C670">
        <v>47288</v>
      </c>
      <c r="D670" t="s">
        <v>10067</v>
      </c>
    </row>
    <row r="671" spans="1:4" x14ac:dyDescent="0.25">
      <c r="A671">
        <v>47</v>
      </c>
      <c r="B671" t="s">
        <v>10057</v>
      </c>
      <c r="C671">
        <v>47318</v>
      </c>
      <c r="D671" t="s">
        <v>10068</v>
      </c>
    </row>
    <row r="672" spans="1:4" x14ac:dyDescent="0.25">
      <c r="A672">
        <v>47</v>
      </c>
      <c r="B672" t="s">
        <v>10057</v>
      </c>
      <c r="C672">
        <v>47460</v>
      </c>
      <c r="D672" t="s">
        <v>10069</v>
      </c>
    </row>
    <row r="673" spans="1:4" x14ac:dyDescent="0.25">
      <c r="A673">
        <v>47</v>
      </c>
      <c r="B673" t="s">
        <v>10057</v>
      </c>
      <c r="C673">
        <v>47541</v>
      </c>
      <c r="D673" t="s">
        <v>10070</v>
      </c>
    </row>
    <row r="674" spans="1:4" x14ac:dyDescent="0.25">
      <c r="A674">
        <v>47</v>
      </c>
      <c r="B674" t="s">
        <v>10057</v>
      </c>
      <c r="C674">
        <v>47545</v>
      </c>
      <c r="D674" t="s">
        <v>10071</v>
      </c>
    </row>
    <row r="675" spans="1:4" x14ac:dyDescent="0.25">
      <c r="A675">
        <v>47</v>
      </c>
      <c r="B675" t="s">
        <v>10057</v>
      </c>
      <c r="C675">
        <v>47551</v>
      </c>
      <c r="D675" t="s">
        <v>10072</v>
      </c>
    </row>
    <row r="676" spans="1:4" x14ac:dyDescent="0.25">
      <c r="A676">
        <v>47</v>
      </c>
      <c r="B676" t="s">
        <v>10057</v>
      </c>
      <c r="C676">
        <v>47555</v>
      </c>
      <c r="D676" t="s">
        <v>10073</v>
      </c>
    </row>
    <row r="677" spans="1:4" x14ac:dyDescent="0.25">
      <c r="A677">
        <v>47</v>
      </c>
      <c r="B677" t="s">
        <v>10057</v>
      </c>
      <c r="C677">
        <v>47570</v>
      </c>
      <c r="D677" t="s">
        <v>10074</v>
      </c>
    </row>
    <row r="678" spans="1:4" x14ac:dyDescent="0.25">
      <c r="A678">
        <v>47</v>
      </c>
      <c r="B678" t="s">
        <v>10057</v>
      </c>
      <c r="C678">
        <v>47605</v>
      </c>
      <c r="D678" t="s">
        <v>10075</v>
      </c>
    </row>
    <row r="679" spans="1:4" x14ac:dyDescent="0.25">
      <c r="A679">
        <v>47</v>
      </c>
      <c r="B679" t="s">
        <v>10057</v>
      </c>
      <c r="C679">
        <v>47660</v>
      </c>
      <c r="D679" t="s">
        <v>10076</v>
      </c>
    </row>
    <row r="680" spans="1:4" x14ac:dyDescent="0.25">
      <c r="A680">
        <v>47</v>
      </c>
      <c r="B680" t="s">
        <v>10057</v>
      </c>
      <c r="C680">
        <v>47675</v>
      </c>
      <c r="D680" t="s">
        <v>9762</v>
      </c>
    </row>
    <row r="681" spans="1:4" x14ac:dyDescent="0.25">
      <c r="A681">
        <v>47</v>
      </c>
      <c r="B681" t="s">
        <v>10057</v>
      </c>
      <c r="C681">
        <v>47692</v>
      </c>
      <c r="D681" t="s">
        <v>10077</v>
      </c>
    </row>
    <row r="682" spans="1:4" x14ac:dyDescent="0.25">
      <c r="A682">
        <v>47</v>
      </c>
      <c r="B682" t="s">
        <v>10057</v>
      </c>
      <c r="C682">
        <v>47703</v>
      </c>
      <c r="D682" t="s">
        <v>10078</v>
      </c>
    </row>
    <row r="683" spans="1:4" x14ac:dyDescent="0.25">
      <c r="A683">
        <v>47</v>
      </c>
      <c r="B683" t="s">
        <v>10057</v>
      </c>
      <c r="C683">
        <v>47707</v>
      </c>
      <c r="D683" t="s">
        <v>10079</v>
      </c>
    </row>
    <row r="684" spans="1:4" x14ac:dyDescent="0.25">
      <c r="A684">
        <v>47</v>
      </c>
      <c r="B684" t="s">
        <v>10057</v>
      </c>
      <c r="C684">
        <v>47720</v>
      </c>
      <c r="D684" t="s">
        <v>10080</v>
      </c>
    </row>
    <row r="685" spans="1:4" x14ac:dyDescent="0.25">
      <c r="A685">
        <v>47</v>
      </c>
      <c r="B685" t="s">
        <v>10057</v>
      </c>
      <c r="C685">
        <v>47745</v>
      </c>
      <c r="D685" t="s">
        <v>10081</v>
      </c>
    </row>
    <row r="686" spans="1:4" x14ac:dyDescent="0.25">
      <c r="A686">
        <v>47</v>
      </c>
      <c r="B686" t="s">
        <v>10057</v>
      </c>
      <c r="C686">
        <v>47798</v>
      </c>
      <c r="D686" t="s">
        <v>10082</v>
      </c>
    </row>
    <row r="687" spans="1:4" x14ac:dyDescent="0.25">
      <c r="A687">
        <v>47</v>
      </c>
      <c r="B687" t="s">
        <v>10057</v>
      </c>
      <c r="C687">
        <v>47960</v>
      </c>
      <c r="D687" t="s">
        <v>10083</v>
      </c>
    </row>
    <row r="688" spans="1:4" x14ac:dyDescent="0.25">
      <c r="A688">
        <v>47</v>
      </c>
      <c r="B688" t="s">
        <v>10057</v>
      </c>
      <c r="C688">
        <v>47980</v>
      </c>
      <c r="D688" t="s">
        <v>10084</v>
      </c>
    </row>
    <row r="689" spans="1:4" x14ac:dyDescent="0.25">
      <c r="A689">
        <v>50</v>
      </c>
      <c r="B689" t="s">
        <v>10085</v>
      </c>
      <c r="C689">
        <v>50001</v>
      </c>
      <c r="D689" t="s">
        <v>10086</v>
      </c>
    </row>
    <row r="690" spans="1:4" x14ac:dyDescent="0.25">
      <c r="A690">
        <v>50</v>
      </c>
      <c r="B690" t="s">
        <v>10085</v>
      </c>
      <c r="C690">
        <v>50006</v>
      </c>
      <c r="D690" t="s">
        <v>10087</v>
      </c>
    </row>
    <row r="691" spans="1:4" x14ac:dyDescent="0.25">
      <c r="A691">
        <v>50</v>
      </c>
      <c r="B691" t="s">
        <v>10085</v>
      </c>
      <c r="C691">
        <v>50110</v>
      </c>
      <c r="D691" t="s">
        <v>10088</v>
      </c>
    </row>
    <row r="692" spans="1:4" x14ac:dyDescent="0.25">
      <c r="A692">
        <v>50</v>
      </c>
      <c r="B692" t="s">
        <v>10085</v>
      </c>
      <c r="C692">
        <v>50124</v>
      </c>
      <c r="D692" t="s">
        <v>10089</v>
      </c>
    </row>
    <row r="693" spans="1:4" x14ac:dyDescent="0.25">
      <c r="A693">
        <v>50</v>
      </c>
      <c r="B693" t="s">
        <v>10085</v>
      </c>
      <c r="C693">
        <v>50150</v>
      </c>
      <c r="D693" t="s">
        <v>10090</v>
      </c>
    </row>
    <row r="694" spans="1:4" x14ac:dyDescent="0.25">
      <c r="A694">
        <v>50</v>
      </c>
      <c r="B694" t="s">
        <v>10085</v>
      </c>
      <c r="C694">
        <v>50223</v>
      </c>
      <c r="D694" t="s">
        <v>10091</v>
      </c>
    </row>
    <row r="695" spans="1:4" x14ac:dyDescent="0.25">
      <c r="A695">
        <v>50</v>
      </c>
      <c r="B695" t="s">
        <v>10085</v>
      </c>
      <c r="C695">
        <v>50226</v>
      </c>
      <c r="D695" t="s">
        <v>10092</v>
      </c>
    </row>
    <row r="696" spans="1:4" x14ac:dyDescent="0.25">
      <c r="A696">
        <v>50</v>
      </c>
      <c r="B696" t="s">
        <v>10085</v>
      </c>
      <c r="C696">
        <v>50245</v>
      </c>
      <c r="D696" t="s">
        <v>10093</v>
      </c>
    </row>
    <row r="697" spans="1:4" x14ac:dyDescent="0.25">
      <c r="A697">
        <v>50</v>
      </c>
      <c r="B697" t="s">
        <v>10085</v>
      </c>
      <c r="C697">
        <v>50251</v>
      </c>
      <c r="D697" t="s">
        <v>10094</v>
      </c>
    </row>
    <row r="698" spans="1:4" x14ac:dyDescent="0.25">
      <c r="A698">
        <v>50</v>
      </c>
      <c r="B698" t="s">
        <v>10085</v>
      </c>
      <c r="C698">
        <v>50270</v>
      </c>
      <c r="D698" t="s">
        <v>10095</v>
      </c>
    </row>
    <row r="699" spans="1:4" x14ac:dyDescent="0.25">
      <c r="A699">
        <v>50</v>
      </c>
      <c r="B699" t="s">
        <v>10085</v>
      </c>
      <c r="C699">
        <v>50287</v>
      </c>
      <c r="D699" t="s">
        <v>10096</v>
      </c>
    </row>
    <row r="700" spans="1:4" x14ac:dyDescent="0.25">
      <c r="A700">
        <v>50</v>
      </c>
      <c r="B700" t="s">
        <v>10085</v>
      </c>
      <c r="C700">
        <v>50313</v>
      </c>
      <c r="D700" t="s">
        <v>9487</v>
      </c>
    </row>
    <row r="701" spans="1:4" x14ac:dyDescent="0.25">
      <c r="A701">
        <v>50</v>
      </c>
      <c r="B701" t="s">
        <v>10085</v>
      </c>
      <c r="C701">
        <v>50318</v>
      </c>
      <c r="D701" t="s">
        <v>10068</v>
      </c>
    </row>
    <row r="702" spans="1:4" x14ac:dyDescent="0.25">
      <c r="A702">
        <v>50</v>
      </c>
      <c r="B702" t="s">
        <v>10085</v>
      </c>
      <c r="C702">
        <v>50325</v>
      </c>
      <c r="D702" t="s">
        <v>10097</v>
      </c>
    </row>
    <row r="703" spans="1:4" x14ac:dyDescent="0.25">
      <c r="A703">
        <v>50</v>
      </c>
      <c r="B703" t="s">
        <v>10085</v>
      </c>
      <c r="C703">
        <v>50330</v>
      </c>
      <c r="D703" t="s">
        <v>10098</v>
      </c>
    </row>
    <row r="704" spans="1:4" x14ac:dyDescent="0.25">
      <c r="A704">
        <v>50</v>
      </c>
      <c r="B704" t="s">
        <v>10085</v>
      </c>
      <c r="C704">
        <v>50350</v>
      </c>
      <c r="D704" t="s">
        <v>10099</v>
      </c>
    </row>
    <row r="705" spans="1:4" x14ac:dyDescent="0.25">
      <c r="A705">
        <v>50</v>
      </c>
      <c r="B705" t="s">
        <v>10085</v>
      </c>
      <c r="C705">
        <v>50370</v>
      </c>
      <c r="D705" t="s">
        <v>4893</v>
      </c>
    </row>
    <row r="706" spans="1:4" x14ac:dyDescent="0.25">
      <c r="A706">
        <v>50</v>
      </c>
      <c r="B706" t="s">
        <v>10085</v>
      </c>
      <c r="C706">
        <v>50400</v>
      </c>
      <c r="D706" t="s">
        <v>10100</v>
      </c>
    </row>
    <row r="707" spans="1:4" x14ac:dyDescent="0.25">
      <c r="A707">
        <v>50</v>
      </c>
      <c r="B707" t="s">
        <v>10085</v>
      </c>
      <c r="C707">
        <v>50450</v>
      </c>
      <c r="D707" t="s">
        <v>10101</v>
      </c>
    </row>
    <row r="708" spans="1:4" x14ac:dyDescent="0.25">
      <c r="A708">
        <v>50</v>
      </c>
      <c r="B708" t="s">
        <v>10085</v>
      </c>
      <c r="C708">
        <v>50568</v>
      </c>
      <c r="D708" t="s">
        <v>10102</v>
      </c>
    </row>
    <row r="709" spans="1:4" x14ac:dyDescent="0.25">
      <c r="A709">
        <v>50</v>
      </c>
      <c r="B709" t="s">
        <v>10085</v>
      </c>
      <c r="C709">
        <v>50573</v>
      </c>
      <c r="D709" t="s">
        <v>10103</v>
      </c>
    </row>
    <row r="710" spans="1:4" x14ac:dyDescent="0.25">
      <c r="A710">
        <v>50</v>
      </c>
      <c r="B710" t="s">
        <v>10085</v>
      </c>
      <c r="C710">
        <v>50577</v>
      </c>
      <c r="D710" t="s">
        <v>10104</v>
      </c>
    </row>
    <row r="711" spans="1:4" x14ac:dyDescent="0.25">
      <c r="A711">
        <v>50</v>
      </c>
      <c r="B711" t="s">
        <v>10085</v>
      </c>
      <c r="C711">
        <v>50590</v>
      </c>
      <c r="D711" t="s">
        <v>9780</v>
      </c>
    </row>
    <row r="712" spans="1:4" x14ac:dyDescent="0.25">
      <c r="A712">
        <v>50</v>
      </c>
      <c r="B712" t="s">
        <v>10085</v>
      </c>
      <c r="C712">
        <v>50606</v>
      </c>
      <c r="D712" t="s">
        <v>2773</v>
      </c>
    </row>
    <row r="713" spans="1:4" x14ac:dyDescent="0.25">
      <c r="A713">
        <v>50</v>
      </c>
      <c r="B713" t="s">
        <v>10085</v>
      </c>
      <c r="C713">
        <v>50680</v>
      </c>
      <c r="D713" t="s">
        <v>10105</v>
      </c>
    </row>
    <row r="714" spans="1:4" x14ac:dyDescent="0.25">
      <c r="A714">
        <v>50</v>
      </c>
      <c r="B714" t="s">
        <v>10085</v>
      </c>
      <c r="C714">
        <v>50683</v>
      </c>
      <c r="D714" t="s">
        <v>10106</v>
      </c>
    </row>
    <row r="715" spans="1:4" x14ac:dyDescent="0.25">
      <c r="A715">
        <v>50</v>
      </c>
      <c r="B715" t="s">
        <v>10085</v>
      </c>
      <c r="C715">
        <v>50686</v>
      </c>
      <c r="D715" t="s">
        <v>10107</v>
      </c>
    </row>
    <row r="716" spans="1:4" x14ac:dyDescent="0.25">
      <c r="A716">
        <v>50</v>
      </c>
      <c r="B716" t="s">
        <v>10085</v>
      </c>
      <c r="C716">
        <v>50689</v>
      </c>
      <c r="D716" t="s">
        <v>9844</v>
      </c>
    </row>
    <row r="717" spans="1:4" x14ac:dyDescent="0.25">
      <c r="A717">
        <v>50</v>
      </c>
      <c r="B717" t="s">
        <v>10085</v>
      </c>
      <c r="C717">
        <v>50711</v>
      </c>
      <c r="D717" t="s">
        <v>10108</v>
      </c>
    </row>
    <row r="718" spans="1:4" x14ac:dyDescent="0.25">
      <c r="A718">
        <v>52</v>
      </c>
      <c r="B718" t="s">
        <v>9504</v>
      </c>
      <c r="C718">
        <v>52001</v>
      </c>
      <c r="D718" t="s">
        <v>10109</v>
      </c>
    </row>
    <row r="719" spans="1:4" x14ac:dyDescent="0.25">
      <c r="A719">
        <v>52</v>
      </c>
      <c r="B719" t="s">
        <v>9504</v>
      </c>
      <c r="C719">
        <v>52019</v>
      </c>
      <c r="D719" t="s">
        <v>9875</v>
      </c>
    </row>
    <row r="720" spans="1:4" x14ac:dyDescent="0.25">
      <c r="A720">
        <v>52</v>
      </c>
      <c r="B720" t="s">
        <v>9504</v>
      </c>
      <c r="C720">
        <v>52022</v>
      </c>
      <c r="D720" t="s">
        <v>10110</v>
      </c>
    </row>
    <row r="721" spans="1:4" x14ac:dyDescent="0.25">
      <c r="A721">
        <v>52</v>
      </c>
      <c r="B721" t="s">
        <v>9504</v>
      </c>
      <c r="C721">
        <v>52036</v>
      </c>
      <c r="D721" t="s">
        <v>10111</v>
      </c>
    </row>
    <row r="722" spans="1:4" x14ac:dyDescent="0.25">
      <c r="A722">
        <v>52</v>
      </c>
      <c r="B722" t="s">
        <v>9504</v>
      </c>
      <c r="C722">
        <v>52051</v>
      </c>
      <c r="D722" t="s">
        <v>3326</v>
      </c>
    </row>
    <row r="723" spans="1:4" x14ac:dyDescent="0.25">
      <c r="A723">
        <v>52</v>
      </c>
      <c r="B723" t="s">
        <v>9504</v>
      </c>
      <c r="C723">
        <v>52079</v>
      </c>
      <c r="D723" t="s">
        <v>10112</v>
      </c>
    </row>
    <row r="724" spans="1:4" x14ac:dyDescent="0.25">
      <c r="A724">
        <v>52</v>
      </c>
      <c r="B724" t="s">
        <v>9504</v>
      </c>
      <c r="C724">
        <v>52083</v>
      </c>
      <c r="D724" t="s">
        <v>9628</v>
      </c>
    </row>
    <row r="725" spans="1:4" x14ac:dyDescent="0.25">
      <c r="A725">
        <v>52</v>
      </c>
      <c r="B725" t="s">
        <v>9504</v>
      </c>
      <c r="C725">
        <v>52110</v>
      </c>
      <c r="D725" t="s">
        <v>10113</v>
      </c>
    </row>
    <row r="726" spans="1:4" x14ac:dyDescent="0.25">
      <c r="A726">
        <v>52</v>
      </c>
      <c r="B726" t="s">
        <v>9504</v>
      </c>
      <c r="C726">
        <v>52203</v>
      </c>
      <c r="D726" t="s">
        <v>10114</v>
      </c>
    </row>
    <row r="727" spans="1:4" x14ac:dyDescent="0.25">
      <c r="A727">
        <v>52</v>
      </c>
      <c r="B727" t="s">
        <v>9504</v>
      </c>
      <c r="C727">
        <v>52207</v>
      </c>
      <c r="D727" t="s">
        <v>10115</v>
      </c>
    </row>
    <row r="728" spans="1:4" x14ac:dyDescent="0.25">
      <c r="A728">
        <v>52</v>
      </c>
      <c r="B728" t="s">
        <v>9504</v>
      </c>
      <c r="C728">
        <v>52210</v>
      </c>
      <c r="D728" t="s">
        <v>10116</v>
      </c>
    </row>
    <row r="729" spans="1:4" x14ac:dyDescent="0.25">
      <c r="A729">
        <v>52</v>
      </c>
      <c r="B729" t="s">
        <v>9504</v>
      </c>
      <c r="C729">
        <v>52215</v>
      </c>
      <c r="D729" t="s">
        <v>9589</v>
      </c>
    </row>
    <row r="730" spans="1:4" x14ac:dyDescent="0.25">
      <c r="A730">
        <v>52</v>
      </c>
      <c r="B730" t="s">
        <v>9504</v>
      </c>
      <c r="C730">
        <v>52224</v>
      </c>
      <c r="D730" t="s">
        <v>10117</v>
      </c>
    </row>
    <row r="731" spans="1:4" x14ac:dyDescent="0.25">
      <c r="A731">
        <v>52</v>
      </c>
      <c r="B731" t="s">
        <v>9504</v>
      </c>
      <c r="C731">
        <v>52227</v>
      </c>
      <c r="D731" t="s">
        <v>10118</v>
      </c>
    </row>
    <row r="732" spans="1:4" x14ac:dyDescent="0.25">
      <c r="A732">
        <v>52</v>
      </c>
      <c r="B732" t="s">
        <v>9504</v>
      </c>
      <c r="C732">
        <v>52233</v>
      </c>
      <c r="D732" t="s">
        <v>10119</v>
      </c>
    </row>
    <row r="733" spans="1:4" x14ac:dyDescent="0.25">
      <c r="A733">
        <v>52</v>
      </c>
      <c r="B733" t="s">
        <v>9504</v>
      </c>
      <c r="C733">
        <v>52240</v>
      </c>
      <c r="D733" t="s">
        <v>10120</v>
      </c>
    </row>
    <row r="734" spans="1:4" x14ac:dyDescent="0.25">
      <c r="A734">
        <v>52</v>
      </c>
      <c r="B734" t="s">
        <v>9504</v>
      </c>
      <c r="C734">
        <v>52250</v>
      </c>
      <c r="D734" t="s">
        <v>10121</v>
      </c>
    </row>
    <row r="735" spans="1:4" x14ac:dyDescent="0.25">
      <c r="A735">
        <v>52</v>
      </c>
      <c r="B735" t="s">
        <v>9504</v>
      </c>
      <c r="C735">
        <v>52254</v>
      </c>
      <c r="D735" t="s">
        <v>10122</v>
      </c>
    </row>
    <row r="736" spans="1:4" x14ac:dyDescent="0.25">
      <c r="A736">
        <v>52</v>
      </c>
      <c r="B736" t="s">
        <v>9504</v>
      </c>
      <c r="C736">
        <v>52256</v>
      </c>
      <c r="D736" t="s">
        <v>10123</v>
      </c>
    </row>
    <row r="737" spans="1:4" x14ac:dyDescent="0.25">
      <c r="A737">
        <v>52</v>
      </c>
      <c r="B737" t="s">
        <v>9504</v>
      </c>
      <c r="C737">
        <v>52258</v>
      </c>
      <c r="D737" t="s">
        <v>10124</v>
      </c>
    </row>
    <row r="738" spans="1:4" x14ac:dyDescent="0.25">
      <c r="A738">
        <v>52</v>
      </c>
      <c r="B738" t="s">
        <v>9504</v>
      </c>
      <c r="C738">
        <v>52260</v>
      </c>
      <c r="D738" t="s">
        <v>9794</v>
      </c>
    </row>
    <row r="739" spans="1:4" x14ac:dyDescent="0.25">
      <c r="A739">
        <v>52</v>
      </c>
      <c r="B739" t="s">
        <v>9504</v>
      </c>
      <c r="C739">
        <v>52287</v>
      </c>
      <c r="D739" t="s">
        <v>10125</v>
      </c>
    </row>
    <row r="740" spans="1:4" x14ac:dyDescent="0.25">
      <c r="A740">
        <v>52</v>
      </c>
      <c r="B740" t="s">
        <v>9504</v>
      </c>
      <c r="C740">
        <v>52317</v>
      </c>
      <c r="D740" t="s">
        <v>10126</v>
      </c>
    </row>
    <row r="741" spans="1:4" x14ac:dyDescent="0.25">
      <c r="A741">
        <v>52</v>
      </c>
      <c r="B741" t="s">
        <v>9504</v>
      </c>
      <c r="C741">
        <v>52320</v>
      </c>
      <c r="D741" t="s">
        <v>10127</v>
      </c>
    </row>
    <row r="742" spans="1:4" x14ac:dyDescent="0.25">
      <c r="A742">
        <v>52</v>
      </c>
      <c r="B742" t="s">
        <v>9504</v>
      </c>
      <c r="C742">
        <v>52323</v>
      </c>
      <c r="D742" t="s">
        <v>10128</v>
      </c>
    </row>
    <row r="743" spans="1:4" x14ac:dyDescent="0.25">
      <c r="A743">
        <v>52</v>
      </c>
      <c r="B743" t="s">
        <v>9504</v>
      </c>
      <c r="C743">
        <v>52352</v>
      </c>
      <c r="D743" t="s">
        <v>10129</v>
      </c>
    </row>
    <row r="744" spans="1:4" x14ac:dyDescent="0.25">
      <c r="A744">
        <v>52</v>
      </c>
      <c r="B744" t="s">
        <v>9504</v>
      </c>
      <c r="C744">
        <v>52354</v>
      </c>
      <c r="D744" t="s">
        <v>10130</v>
      </c>
    </row>
    <row r="745" spans="1:4" x14ac:dyDescent="0.25">
      <c r="A745">
        <v>52</v>
      </c>
      <c r="B745" t="s">
        <v>9504</v>
      </c>
      <c r="C745">
        <v>52356</v>
      </c>
      <c r="D745" t="s">
        <v>10131</v>
      </c>
    </row>
    <row r="746" spans="1:4" x14ac:dyDescent="0.25">
      <c r="A746">
        <v>52</v>
      </c>
      <c r="B746" t="s">
        <v>9504</v>
      </c>
      <c r="C746">
        <v>52378</v>
      </c>
      <c r="D746" t="s">
        <v>10132</v>
      </c>
    </row>
    <row r="747" spans="1:4" x14ac:dyDescent="0.25">
      <c r="A747">
        <v>52</v>
      </c>
      <c r="B747" t="s">
        <v>9504</v>
      </c>
      <c r="C747">
        <v>52381</v>
      </c>
      <c r="D747" t="s">
        <v>10133</v>
      </c>
    </row>
    <row r="748" spans="1:4" x14ac:dyDescent="0.25">
      <c r="A748">
        <v>52</v>
      </c>
      <c r="B748" t="s">
        <v>9504</v>
      </c>
      <c r="C748">
        <v>52385</v>
      </c>
      <c r="D748" t="s">
        <v>10134</v>
      </c>
    </row>
    <row r="749" spans="1:4" x14ac:dyDescent="0.25">
      <c r="A749">
        <v>52</v>
      </c>
      <c r="B749" t="s">
        <v>9504</v>
      </c>
      <c r="C749">
        <v>52390</v>
      </c>
      <c r="D749" t="s">
        <v>10135</v>
      </c>
    </row>
    <row r="750" spans="1:4" x14ac:dyDescent="0.25">
      <c r="A750">
        <v>52</v>
      </c>
      <c r="B750" t="s">
        <v>9504</v>
      </c>
      <c r="C750">
        <v>52399</v>
      </c>
      <c r="D750" t="s">
        <v>9498</v>
      </c>
    </row>
    <row r="751" spans="1:4" x14ac:dyDescent="0.25">
      <c r="A751">
        <v>52</v>
      </c>
      <c r="B751" t="s">
        <v>9504</v>
      </c>
      <c r="C751">
        <v>52405</v>
      </c>
      <c r="D751" t="s">
        <v>10136</v>
      </c>
    </row>
    <row r="752" spans="1:4" x14ac:dyDescent="0.25">
      <c r="A752">
        <v>52</v>
      </c>
      <c r="B752" t="s">
        <v>9504</v>
      </c>
      <c r="C752">
        <v>52411</v>
      </c>
      <c r="D752" t="s">
        <v>10137</v>
      </c>
    </row>
    <row r="753" spans="1:4" x14ac:dyDescent="0.25">
      <c r="A753">
        <v>52</v>
      </c>
      <c r="B753" t="s">
        <v>9504</v>
      </c>
      <c r="C753">
        <v>52418</v>
      </c>
      <c r="D753" t="s">
        <v>10138</v>
      </c>
    </row>
    <row r="754" spans="1:4" x14ac:dyDescent="0.25">
      <c r="A754">
        <v>52</v>
      </c>
      <c r="B754" t="s">
        <v>9504</v>
      </c>
      <c r="C754">
        <v>52427</v>
      </c>
      <c r="D754" t="s">
        <v>10139</v>
      </c>
    </row>
    <row r="755" spans="1:4" x14ac:dyDescent="0.25">
      <c r="A755">
        <v>52</v>
      </c>
      <c r="B755" t="s">
        <v>9504</v>
      </c>
      <c r="C755">
        <v>52435</v>
      </c>
      <c r="D755" t="s">
        <v>10140</v>
      </c>
    </row>
    <row r="756" spans="1:4" x14ac:dyDescent="0.25">
      <c r="A756">
        <v>52</v>
      </c>
      <c r="B756" t="s">
        <v>9504</v>
      </c>
      <c r="C756">
        <v>52473</v>
      </c>
      <c r="D756" t="s">
        <v>501</v>
      </c>
    </row>
    <row r="757" spans="1:4" x14ac:dyDescent="0.25">
      <c r="A757">
        <v>52</v>
      </c>
      <c r="B757" t="s">
        <v>9504</v>
      </c>
      <c r="C757">
        <v>52480</v>
      </c>
      <c r="D757" t="s">
        <v>9504</v>
      </c>
    </row>
    <row r="758" spans="1:4" x14ac:dyDescent="0.25">
      <c r="A758">
        <v>52</v>
      </c>
      <c r="B758" t="s">
        <v>9504</v>
      </c>
      <c r="C758">
        <v>52490</v>
      </c>
      <c r="D758" t="s">
        <v>10141</v>
      </c>
    </row>
    <row r="759" spans="1:4" x14ac:dyDescent="0.25">
      <c r="A759">
        <v>52</v>
      </c>
      <c r="B759" t="s">
        <v>9504</v>
      </c>
      <c r="C759">
        <v>52506</v>
      </c>
      <c r="D759" t="s">
        <v>7589</v>
      </c>
    </row>
    <row r="760" spans="1:4" x14ac:dyDescent="0.25">
      <c r="A760">
        <v>52</v>
      </c>
      <c r="B760" t="s">
        <v>9504</v>
      </c>
      <c r="C760">
        <v>52520</v>
      </c>
      <c r="D760" t="s">
        <v>10142</v>
      </c>
    </row>
    <row r="761" spans="1:4" x14ac:dyDescent="0.25">
      <c r="A761">
        <v>52</v>
      </c>
      <c r="B761" t="s">
        <v>9504</v>
      </c>
      <c r="C761">
        <v>52540</v>
      </c>
      <c r="D761" t="s">
        <v>10143</v>
      </c>
    </row>
    <row r="762" spans="1:4" x14ac:dyDescent="0.25">
      <c r="A762">
        <v>52</v>
      </c>
      <c r="B762" t="s">
        <v>9504</v>
      </c>
      <c r="C762">
        <v>52560</v>
      </c>
      <c r="D762" t="s">
        <v>10144</v>
      </c>
    </row>
    <row r="763" spans="1:4" x14ac:dyDescent="0.25">
      <c r="A763">
        <v>52</v>
      </c>
      <c r="B763" t="s">
        <v>9504</v>
      </c>
      <c r="C763">
        <v>52565</v>
      </c>
      <c r="D763" t="s">
        <v>10145</v>
      </c>
    </row>
    <row r="764" spans="1:4" x14ac:dyDescent="0.25">
      <c r="A764">
        <v>52</v>
      </c>
      <c r="B764" t="s">
        <v>9504</v>
      </c>
      <c r="C764">
        <v>52573</v>
      </c>
      <c r="D764" t="s">
        <v>10146</v>
      </c>
    </row>
    <row r="765" spans="1:4" x14ac:dyDescent="0.25">
      <c r="A765">
        <v>52</v>
      </c>
      <c r="B765" t="s">
        <v>9504</v>
      </c>
      <c r="C765">
        <v>52585</v>
      </c>
      <c r="D765" t="s">
        <v>10147</v>
      </c>
    </row>
    <row r="766" spans="1:4" x14ac:dyDescent="0.25">
      <c r="A766">
        <v>52</v>
      </c>
      <c r="B766" t="s">
        <v>9504</v>
      </c>
      <c r="C766">
        <v>52612</v>
      </c>
      <c r="D766" t="s">
        <v>9942</v>
      </c>
    </row>
    <row r="767" spans="1:4" x14ac:dyDescent="0.25">
      <c r="A767">
        <v>52</v>
      </c>
      <c r="B767" t="s">
        <v>9504</v>
      </c>
      <c r="C767">
        <v>52621</v>
      </c>
      <c r="D767" t="s">
        <v>10148</v>
      </c>
    </row>
    <row r="768" spans="1:4" x14ac:dyDescent="0.25">
      <c r="A768">
        <v>52</v>
      </c>
      <c r="B768" t="s">
        <v>9504</v>
      </c>
      <c r="C768">
        <v>52678</v>
      </c>
      <c r="D768" t="s">
        <v>10149</v>
      </c>
    </row>
    <row r="769" spans="1:4" x14ac:dyDescent="0.25">
      <c r="A769">
        <v>52</v>
      </c>
      <c r="B769" t="s">
        <v>9504</v>
      </c>
      <c r="C769">
        <v>52683</v>
      </c>
      <c r="D769" t="s">
        <v>10150</v>
      </c>
    </row>
    <row r="770" spans="1:4" x14ac:dyDescent="0.25">
      <c r="A770">
        <v>52</v>
      </c>
      <c r="B770" t="s">
        <v>9504</v>
      </c>
      <c r="C770">
        <v>52685</v>
      </c>
      <c r="D770" t="s">
        <v>9944</v>
      </c>
    </row>
    <row r="771" spans="1:4" x14ac:dyDescent="0.25">
      <c r="A771">
        <v>52</v>
      </c>
      <c r="B771" t="s">
        <v>9504</v>
      </c>
      <c r="C771">
        <v>52687</v>
      </c>
      <c r="D771" t="s">
        <v>10151</v>
      </c>
    </row>
    <row r="772" spans="1:4" x14ac:dyDescent="0.25">
      <c r="A772">
        <v>52</v>
      </c>
      <c r="B772" t="s">
        <v>9504</v>
      </c>
      <c r="C772">
        <v>52693</v>
      </c>
      <c r="D772" t="s">
        <v>9611</v>
      </c>
    </row>
    <row r="773" spans="1:4" x14ac:dyDescent="0.25">
      <c r="A773">
        <v>52</v>
      </c>
      <c r="B773" t="s">
        <v>9504</v>
      </c>
      <c r="C773">
        <v>52694</v>
      </c>
      <c r="D773" t="s">
        <v>10152</v>
      </c>
    </row>
    <row r="774" spans="1:4" x14ac:dyDescent="0.25">
      <c r="A774">
        <v>52</v>
      </c>
      <c r="B774" t="s">
        <v>9504</v>
      </c>
      <c r="C774">
        <v>52696</v>
      </c>
      <c r="D774" t="s">
        <v>9530</v>
      </c>
    </row>
    <row r="775" spans="1:4" x14ac:dyDescent="0.25">
      <c r="A775">
        <v>52</v>
      </c>
      <c r="B775" t="s">
        <v>9504</v>
      </c>
      <c r="C775">
        <v>52699</v>
      </c>
      <c r="D775" t="s">
        <v>10153</v>
      </c>
    </row>
    <row r="776" spans="1:4" x14ac:dyDescent="0.25">
      <c r="A776">
        <v>52</v>
      </c>
      <c r="B776" t="s">
        <v>9504</v>
      </c>
      <c r="C776">
        <v>52720</v>
      </c>
      <c r="D776" t="s">
        <v>10154</v>
      </c>
    </row>
    <row r="777" spans="1:4" x14ac:dyDescent="0.25">
      <c r="A777">
        <v>52</v>
      </c>
      <c r="B777" t="s">
        <v>9504</v>
      </c>
      <c r="C777">
        <v>52786</v>
      </c>
      <c r="D777" t="s">
        <v>10155</v>
      </c>
    </row>
    <row r="778" spans="1:4" x14ac:dyDescent="0.25">
      <c r="A778">
        <v>52</v>
      </c>
      <c r="B778" t="s">
        <v>9504</v>
      </c>
      <c r="C778">
        <v>52788</v>
      </c>
      <c r="D778" t="s">
        <v>10156</v>
      </c>
    </row>
    <row r="779" spans="1:4" x14ac:dyDescent="0.25">
      <c r="A779">
        <v>52</v>
      </c>
      <c r="B779" t="s">
        <v>9504</v>
      </c>
      <c r="C779">
        <v>52835</v>
      </c>
      <c r="D779" t="s">
        <v>10157</v>
      </c>
    </row>
    <row r="780" spans="1:4" x14ac:dyDescent="0.25">
      <c r="A780">
        <v>52</v>
      </c>
      <c r="B780" t="s">
        <v>9504</v>
      </c>
      <c r="C780">
        <v>52838</v>
      </c>
      <c r="D780" t="s">
        <v>10158</v>
      </c>
    </row>
    <row r="781" spans="1:4" x14ac:dyDescent="0.25">
      <c r="A781">
        <v>52</v>
      </c>
      <c r="B781" t="s">
        <v>9504</v>
      </c>
      <c r="C781">
        <v>52885</v>
      </c>
      <c r="D781" t="s">
        <v>10159</v>
      </c>
    </row>
    <row r="782" spans="1:4" x14ac:dyDescent="0.25">
      <c r="A782">
        <v>54</v>
      </c>
      <c r="B782" t="s">
        <v>10160</v>
      </c>
      <c r="C782">
        <v>54001</v>
      </c>
      <c r="D782" t="s">
        <v>10161</v>
      </c>
    </row>
    <row r="783" spans="1:4" x14ac:dyDescent="0.25">
      <c r="A783">
        <v>54</v>
      </c>
      <c r="B783" t="s">
        <v>10160</v>
      </c>
      <c r="C783">
        <v>54003</v>
      </c>
      <c r="D783" t="s">
        <v>10162</v>
      </c>
    </row>
    <row r="784" spans="1:4" x14ac:dyDescent="0.25">
      <c r="A784">
        <v>54</v>
      </c>
      <c r="B784" t="s">
        <v>10160</v>
      </c>
      <c r="C784">
        <v>54051</v>
      </c>
      <c r="D784" t="s">
        <v>10163</v>
      </c>
    </row>
    <row r="785" spans="1:4" x14ac:dyDescent="0.25">
      <c r="A785">
        <v>54</v>
      </c>
      <c r="B785" t="s">
        <v>10160</v>
      </c>
      <c r="C785">
        <v>54099</v>
      </c>
      <c r="D785" t="s">
        <v>10164</v>
      </c>
    </row>
    <row r="786" spans="1:4" x14ac:dyDescent="0.25">
      <c r="A786">
        <v>54</v>
      </c>
      <c r="B786" t="s">
        <v>10160</v>
      </c>
      <c r="C786">
        <v>54109</v>
      </c>
      <c r="D786" t="s">
        <v>10165</v>
      </c>
    </row>
    <row r="787" spans="1:4" x14ac:dyDescent="0.25">
      <c r="A787">
        <v>54</v>
      </c>
      <c r="B787" t="s">
        <v>10160</v>
      </c>
      <c r="C787">
        <v>54125</v>
      </c>
      <c r="D787" t="s">
        <v>10166</v>
      </c>
    </row>
    <row r="788" spans="1:4" x14ac:dyDescent="0.25">
      <c r="A788">
        <v>54</v>
      </c>
      <c r="B788" t="s">
        <v>10160</v>
      </c>
      <c r="C788">
        <v>54128</v>
      </c>
      <c r="D788" t="s">
        <v>10167</v>
      </c>
    </row>
    <row r="789" spans="1:4" x14ac:dyDescent="0.25">
      <c r="A789">
        <v>54</v>
      </c>
      <c r="B789" t="s">
        <v>10160</v>
      </c>
      <c r="C789">
        <v>54172</v>
      </c>
      <c r="D789" t="s">
        <v>10168</v>
      </c>
    </row>
    <row r="790" spans="1:4" x14ac:dyDescent="0.25">
      <c r="A790">
        <v>54</v>
      </c>
      <c r="B790" t="s">
        <v>10160</v>
      </c>
      <c r="C790">
        <v>54174</v>
      </c>
      <c r="D790" t="s">
        <v>10169</v>
      </c>
    </row>
    <row r="791" spans="1:4" x14ac:dyDescent="0.25">
      <c r="A791">
        <v>54</v>
      </c>
      <c r="B791" t="s">
        <v>10160</v>
      </c>
      <c r="C791">
        <v>54206</v>
      </c>
      <c r="D791" t="s">
        <v>10170</v>
      </c>
    </row>
    <row r="792" spans="1:4" x14ac:dyDescent="0.25">
      <c r="A792">
        <v>54</v>
      </c>
      <c r="B792" t="s">
        <v>10160</v>
      </c>
      <c r="C792">
        <v>54223</v>
      </c>
      <c r="D792" t="s">
        <v>10171</v>
      </c>
    </row>
    <row r="793" spans="1:4" x14ac:dyDescent="0.25">
      <c r="A793">
        <v>54</v>
      </c>
      <c r="B793" t="s">
        <v>10160</v>
      </c>
      <c r="C793">
        <v>54239</v>
      </c>
      <c r="D793" t="s">
        <v>10172</v>
      </c>
    </row>
    <row r="794" spans="1:4" x14ac:dyDescent="0.25">
      <c r="A794">
        <v>54</v>
      </c>
      <c r="B794" t="s">
        <v>10160</v>
      </c>
      <c r="C794">
        <v>54245</v>
      </c>
      <c r="D794" t="s">
        <v>10173</v>
      </c>
    </row>
    <row r="795" spans="1:4" x14ac:dyDescent="0.25">
      <c r="A795">
        <v>54</v>
      </c>
      <c r="B795" t="s">
        <v>10160</v>
      </c>
      <c r="C795">
        <v>54250</v>
      </c>
      <c r="D795" t="s">
        <v>10174</v>
      </c>
    </row>
    <row r="796" spans="1:4" x14ac:dyDescent="0.25">
      <c r="A796">
        <v>54</v>
      </c>
      <c r="B796" t="s">
        <v>10160</v>
      </c>
      <c r="C796">
        <v>54261</v>
      </c>
      <c r="D796" t="s">
        <v>10175</v>
      </c>
    </row>
    <row r="797" spans="1:4" x14ac:dyDescent="0.25">
      <c r="A797">
        <v>54</v>
      </c>
      <c r="B797" t="s">
        <v>10160</v>
      </c>
      <c r="C797">
        <v>54313</v>
      </c>
      <c r="D797" t="s">
        <v>10176</v>
      </c>
    </row>
    <row r="798" spans="1:4" x14ac:dyDescent="0.25">
      <c r="A798">
        <v>54</v>
      </c>
      <c r="B798" t="s">
        <v>10160</v>
      </c>
      <c r="C798">
        <v>54344</v>
      </c>
      <c r="D798" t="s">
        <v>10177</v>
      </c>
    </row>
    <row r="799" spans="1:4" x14ac:dyDescent="0.25">
      <c r="A799">
        <v>54</v>
      </c>
      <c r="B799" t="s">
        <v>10160</v>
      </c>
      <c r="C799">
        <v>54347</v>
      </c>
      <c r="D799" t="s">
        <v>10178</v>
      </c>
    </row>
    <row r="800" spans="1:4" x14ac:dyDescent="0.25">
      <c r="A800">
        <v>54</v>
      </c>
      <c r="B800" t="s">
        <v>10160</v>
      </c>
      <c r="C800">
        <v>54377</v>
      </c>
      <c r="D800" t="s">
        <v>10179</v>
      </c>
    </row>
    <row r="801" spans="1:4" x14ac:dyDescent="0.25">
      <c r="A801">
        <v>54</v>
      </c>
      <c r="B801" t="s">
        <v>10160</v>
      </c>
      <c r="C801">
        <v>54385</v>
      </c>
      <c r="D801" t="s">
        <v>10180</v>
      </c>
    </row>
    <row r="802" spans="1:4" x14ac:dyDescent="0.25">
      <c r="A802">
        <v>54</v>
      </c>
      <c r="B802" t="s">
        <v>10160</v>
      </c>
      <c r="C802">
        <v>54398</v>
      </c>
      <c r="D802" t="s">
        <v>10181</v>
      </c>
    </row>
    <row r="803" spans="1:4" x14ac:dyDescent="0.25">
      <c r="A803">
        <v>54</v>
      </c>
      <c r="B803" t="s">
        <v>10160</v>
      </c>
      <c r="C803">
        <v>54405</v>
      </c>
      <c r="D803" t="s">
        <v>10182</v>
      </c>
    </row>
    <row r="804" spans="1:4" x14ac:dyDescent="0.25">
      <c r="A804">
        <v>54</v>
      </c>
      <c r="B804" t="s">
        <v>10160</v>
      </c>
      <c r="C804">
        <v>54418</v>
      </c>
      <c r="D804" t="s">
        <v>10183</v>
      </c>
    </row>
    <row r="805" spans="1:4" x14ac:dyDescent="0.25">
      <c r="A805">
        <v>54</v>
      </c>
      <c r="B805" t="s">
        <v>10160</v>
      </c>
      <c r="C805">
        <v>54480</v>
      </c>
      <c r="D805" t="s">
        <v>10184</v>
      </c>
    </row>
    <row r="806" spans="1:4" x14ac:dyDescent="0.25">
      <c r="A806">
        <v>54</v>
      </c>
      <c r="B806" t="s">
        <v>10160</v>
      </c>
      <c r="C806">
        <v>54498</v>
      </c>
      <c r="D806" t="s">
        <v>10185</v>
      </c>
    </row>
    <row r="807" spans="1:4" x14ac:dyDescent="0.25">
      <c r="A807">
        <v>54</v>
      </c>
      <c r="B807" t="s">
        <v>10160</v>
      </c>
      <c r="C807">
        <v>54518</v>
      </c>
      <c r="D807" t="s">
        <v>10186</v>
      </c>
    </row>
    <row r="808" spans="1:4" x14ac:dyDescent="0.25">
      <c r="A808">
        <v>54</v>
      </c>
      <c r="B808" t="s">
        <v>10160</v>
      </c>
      <c r="C808">
        <v>54520</v>
      </c>
      <c r="D808" t="s">
        <v>10187</v>
      </c>
    </row>
    <row r="809" spans="1:4" x14ac:dyDescent="0.25">
      <c r="A809">
        <v>54</v>
      </c>
      <c r="B809" t="s">
        <v>10160</v>
      </c>
      <c r="C809">
        <v>54553</v>
      </c>
      <c r="D809" t="s">
        <v>10188</v>
      </c>
    </row>
    <row r="810" spans="1:4" x14ac:dyDescent="0.25">
      <c r="A810">
        <v>54</v>
      </c>
      <c r="B810" t="s">
        <v>10160</v>
      </c>
      <c r="C810">
        <v>54599</v>
      </c>
      <c r="D810" t="s">
        <v>10189</v>
      </c>
    </row>
    <row r="811" spans="1:4" x14ac:dyDescent="0.25">
      <c r="A811">
        <v>54</v>
      </c>
      <c r="B811" t="s">
        <v>10160</v>
      </c>
      <c r="C811">
        <v>54660</v>
      </c>
      <c r="D811" t="s">
        <v>407</v>
      </c>
    </row>
    <row r="812" spans="1:4" x14ac:dyDescent="0.25">
      <c r="A812">
        <v>54</v>
      </c>
      <c r="B812" t="s">
        <v>10160</v>
      </c>
      <c r="C812">
        <v>54670</v>
      </c>
      <c r="D812" t="s">
        <v>10190</v>
      </c>
    </row>
    <row r="813" spans="1:4" x14ac:dyDescent="0.25">
      <c r="A813">
        <v>54</v>
      </c>
      <c r="B813" t="s">
        <v>10160</v>
      </c>
      <c r="C813">
        <v>54673</v>
      </c>
      <c r="D813" t="s">
        <v>9945</v>
      </c>
    </row>
    <row r="814" spans="1:4" x14ac:dyDescent="0.25">
      <c r="A814">
        <v>54</v>
      </c>
      <c r="B814" t="s">
        <v>10160</v>
      </c>
      <c r="C814">
        <v>54680</v>
      </c>
      <c r="D814" t="s">
        <v>2580</v>
      </c>
    </row>
    <row r="815" spans="1:4" x14ac:dyDescent="0.25">
      <c r="A815">
        <v>54</v>
      </c>
      <c r="B815" t="s">
        <v>10160</v>
      </c>
      <c r="C815">
        <v>54720</v>
      </c>
      <c r="D815" t="s">
        <v>10191</v>
      </c>
    </row>
    <row r="816" spans="1:4" x14ac:dyDescent="0.25">
      <c r="A816">
        <v>54</v>
      </c>
      <c r="B816" t="s">
        <v>10160</v>
      </c>
      <c r="C816">
        <v>54743</v>
      </c>
      <c r="D816" t="s">
        <v>10192</v>
      </c>
    </row>
    <row r="817" spans="1:4" x14ac:dyDescent="0.25">
      <c r="A817">
        <v>54</v>
      </c>
      <c r="B817" t="s">
        <v>10160</v>
      </c>
      <c r="C817">
        <v>54800</v>
      </c>
      <c r="D817" t="s">
        <v>10193</v>
      </c>
    </row>
    <row r="818" spans="1:4" x14ac:dyDescent="0.25">
      <c r="A818">
        <v>54</v>
      </c>
      <c r="B818" t="s">
        <v>10160</v>
      </c>
      <c r="C818">
        <v>54810</v>
      </c>
      <c r="D818" t="s">
        <v>10194</v>
      </c>
    </row>
    <row r="819" spans="1:4" x14ac:dyDescent="0.25">
      <c r="A819">
        <v>54</v>
      </c>
      <c r="B819" t="s">
        <v>10160</v>
      </c>
      <c r="C819">
        <v>54820</v>
      </c>
      <c r="D819" t="s">
        <v>9540</v>
      </c>
    </row>
    <row r="820" spans="1:4" x14ac:dyDescent="0.25">
      <c r="A820">
        <v>54</v>
      </c>
      <c r="B820" t="s">
        <v>10160</v>
      </c>
      <c r="C820">
        <v>54871</v>
      </c>
      <c r="D820" t="s">
        <v>10195</v>
      </c>
    </row>
    <row r="821" spans="1:4" x14ac:dyDescent="0.25">
      <c r="A821">
        <v>54</v>
      </c>
      <c r="B821" t="s">
        <v>10160</v>
      </c>
      <c r="C821">
        <v>54874</v>
      </c>
      <c r="D821" t="s">
        <v>10196</v>
      </c>
    </row>
    <row r="822" spans="1:4" x14ac:dyDescent="0.25">
      <c r="A822">
        <v>63</v>
      </c>
      <c r="B822" t="s">
        <v>10197</v>
      </c>
      <c r="C822">
        <v>63001</v>
      </c>
      <c r="D822" t="s">
        <v>9262</v>
      </c>
    </row>
    <row r="823" spans="1:4" x14ac:dyDescent="0.25">
      <c r="A823">
        <v>63</v>
      </c>
      <c r="B823" t="s">
        <v>10197</v>
      </c>
      <c r="C823">
        <v>63111</v>
      </c>
      <c r="D823" t="s">
        <v>9632</v>
      </c>
    </row>
    <row r="824" spans="1:4" x14ac:dyDescent="0.25">
      <c r="A824">
        <v>63</v>
      </c>
      <c r="B824" t="s">
        <v>10197</v>
      </c>
      <c r="C824">
        <v>63130</v>
      </c>
      <c r="D824" t="s">
        <v>10198</v>
      </c>
    </row>
    <row r="825" spans="1:4" x14ac:dyDescent="0.25">
      <c r="A825">
        <v>63</v>
      </c>
      <c r="B825" t="s">
        <v>10197</v>
      </c>
      <c r="C825">
        <v>63190</v>
      </c>
      <c r="D825" t="s">
        <v>10199</v>
      </c>
    </row>
    <row r="826" spans="1:4" x14ac:dyDescent="0.25">
      <c r="A826">
        <v>63</v>
      </c>
      <c r="B826" t="s">
        <v>10197</v>
      </c>
      <c r="C826">
        <v>63212</v>
      </c>
      <c r="D826" t="s">
        <v>9589</v>
      </c>
    </row>
    <row r="827" spans="1:4" x14ac:dyDescent="0.25">
      <c r="A827">
        <v>63</v>
      </c>
      <c r="B827" t="s">
        <v>10197</v>
      </c>
      <c r="C827">
        <v>63272</v>
      </c>
      <c r="D827" t="s">
        <v>10200</v>
      </c>
    </row>
    <row r="828" spans="1:4" x14ac:dyDescent="0.25">
      <c r="A828">
        <v>63</v>
      </c>
      <c r="B828" t="s">
        <v>10197</v>
      </c>
      <c r="C828">
        <v>63302</v>
      </c>
      <c r="D828" t="s">
        <v>10201</v>
      </c>
    </row>
    <row r="829" spans="1:4" x14ac:dyDescent="0.25">
      <c r="A829">
        <v>63</v>
      </c>
      <c r="B829" t="s">
        <v>10197</v>
      </c>
      <c r="C829">
        <v>63401</v>
      </c>
      <c r="D829" t="s">
        <v>10202</v>
      </c>
    </row>
    <row r="830" spans="1:4" x14ac:dyDescent="0.25">
      <c r="A830">
        <v>63</v>
      </c>
      <c r="B830" t="s">
        <v>10197</v>
      </c>
      <c r="C830">
        <v>63470</v>
      </c>
      <c r="D830" t="s">
        <v>5430</v>
      </c>
    </row>
    <row r="831" spans="1:4" x14ac:dyDescent="0.25">
      <c r="A831">
        <v>63</v>
      </c>
      <c r="B831" t="s">
        <v>10197</v>
      </c>
      <c r="C831">
        <v>63548</v>
      </c>
      <c r="D831" t="s">
        <v>10203</v>
      </c>
    </row>
    <row r="832" spans="1:4" x14ac:dyDescent="0.25">
      <c r="A832">
        <v>63</v>
      </c>
      <c r="B832" t="s">
        <v>10197</v>
      </c>
      <c r="C832">
        <v>63594</v>
      </c>
      <c r="D832" t="s">
        <v>10204</v>
      </c>
    </row>
    <row r="833" spans="1:4" x14ac:dyDescent="0.25">
      <c r="A833">
        <v>63</v>
      </c>
      <c r="B833" t="s">
        <v>10197</v>
      </c>
      <c r="C833">
        <v>63690</v>
      </c>
      <c r="D833" t="s">
        <v>10205</v>
      </c>
    </row>
    <row r="834" spans="1:4" x14ac:dyDescent="0.25">
      <c r="A834">
        <v>66</v>
      </c>
      <c r="B834" t="s">
        <v>9761</v>
      </c>
      <c r="C834">
        <v>66001</v>
      </c>
      <c r="D834" t="s">
        <v>10206</v>
      </c>
    </row>
    <row r="835" spans="1:4" x14ac:dyDescent="0.25">
      <c r="A835">
        <v>66</v>
      </c>
      <c r="B835" t="s">
        <v>9761</v>
      </c>
      <c r="C835">
        <v>66045</v>
      </c>
      <c r="D835" t="s">
        <v>10207</v>
      </c>
    </row>
    <row r="836" spans="1:4" x14ac:dyDescent="0.25">
      <c r="A836">
        <v>66</v>
      </c>
      <c r="B836" t="s">
        <v>9761</v>
      </c>
      <c r="C836">
        <v>66075</v>
      </c>
      <c r="D836" t="s">
        <v>9788</v>
      </c>
    </row>
    <row r="837" spans="1:4" x14ac:dyDescent="0.25">
      <c r="A837">
        <v>66</v>
      </c>
      <c r="B837" t="s">
        <v>9761</v>
      </c>
      <c r="C837">
        <v>66088</v>
      </c>
      <c r="D837" t="s">
        <v>10208</v>
      </c>
    </row>
    <row r="838" spans="1:4" x14ac:dyDescent="0.25">
      <c r="A838">
        <v>66</v>
      </c>
      <c r="B838" t="s">
        <v>9761</v>
      </c>
      <c r="C838">
        <v>66170</v>
      </c>
      <c r="D838" t="s">
        <v>10209</v>
      </c>
    </row>
    <row r="839" spans="1:4" x14ac:dyDescent="0.25">
      <c r="A839">
        <v>66</v>
      </c>
      <c r="B839" t="s">
        <v>9761</v>
      </c>
      <c r="C839">
        <v>66318</v>
      </c>
      <c r="D839" t="s">
        <v>10210</v>
      </c>
    </row>
    <row r="840" spans="1:4" x14ac:dyDescent="0.25">
      <c r="A840">
        <v>66</v>
      </c>
      <c r="B840" t="s">
        <v>9761</v>
      </c>
      <c r="C840">
        <v>66383</v>
      </c>
      <c r="D840" t="s">
        <v>10211</v>
      </c>
    </row>
    <row r="841" spans="1:4" x14ac:dyDescent="0.25">
      <c r="A841">
        <v>66</v>
      </c>
      <c r="B841" t="s">
        <v>9761</v>
      </c>
      <c r="C841">
        <v>66400</v>
      </c>
      <c r="D841" t="s">
        <v>10212</v>
      </c>
    </row>
    <row r="842" spans="1:4" x14ac:dyDescent="0.25">
      <c r="A842">
        <v>66</v>
      </c>
      <c r="B842" t="s">
        <v>9761</v>
      </c>
      <c r="C842">
        <v>66440</v>
      </c>
      <c r="D842" t="s">
        <v>10213</v>
      </c>
    </row>
    <row r="843" spans="1:4" x14ac:dyDescent="0.25">
      <c r="A843">
        <v>66</v>
      </c>
      <c r="B843" t="s">
        <v>9761</v>
      </c>
      <c r="C843">
        <v>66456</v>
      </c>
      <c r="D843" t="s">
        <v>10214</v>
      </c>
    </row>
    <row r="844" spans="1:4" x14ac:dyDescent="0.25">
      <c r="A844">
        <v>66</v>
      </c>
      <c r="B844" t="s">
        <v>9761</v>
      </c>
      <c r="C844">
        <v>66572</v>
      </c>
      <c r="D844" t="s">
        <v>10215</v>
      </c>
    </row>
    <row r="845" spans="1:4" x14ac:dyDescent="0.25">
      <c r="A845">
        <v>66</v>
      </c>
      <c r="B845" t="s">
        <v>9761</v>
      </c>
      <c r="C845">
        <v>66594</v>
      </c>
      <c r="D845" t="s">
        <v>10216</v>
      </c>
    </row>
    <row r="846" spans="1:4" x14ac:dyDescent="0.25">
      <c r="A846">
        <v>66</v>
      </c>
      <c r="B846" t="s">
        <v>9761</v>
      </c>
      <c r="C846">
        <v>66682</v>
      </c>
      <c r="D846" t="s">
        <v>10217</v>
      </c>
    </row>
    <row r="847" spans="1:4" x14ac:dyDescent="0.25">
      <c r="A847">
        <v>66</v>
      </c>
      <c r="B847" t="s">
        <v>9761</v>
      </c>
      <c r="C847">
        <v>66687</v>
      </c>
      <c r="D847" t="s">
        <v>10218</v>
      </c>
    </row>
    <row r="848" spans="1:4" x14ac:dyDescent="0.25">
      <c r="A848">
        <v>68</v>
      </c>
      <c r="B848" t="s">
        <v>10219</v>
      </c>
      <c r="C848">
        <v>68001</v>
      </c>
      <c r="D848" t="s">
        <v>10220</v>
      </c>
    </row>
    <row r="849" spans="1:4" x14ac:dyDescent="0.25">
      <c r="A849">
        <v>68</v>
      </c>
      <c r="B849" t="s">
        <v>10219</v>
      </c>
      <c r="C849">
        <v>68013</v>
      </c>
      <c r="D849" t="s">
        <v>10221</v>
      </c>
    </row>
    <row r="850" spans="1:4" x14ac:dyDescent="0.25">
      <c r="A850">
        <v>68</v>
      </c>
      <c r="B850" t="s">
        <v>10219</v>
      </c>
      <c r="C850">
        <v>68020</v>
      </c>
      <c r="D850" t="s">
        <v>9771</v>
      </c>
    </row>
    <row r="851" spans="1:4" x14ac:dyDescent="0.25">
      <c r="A851">
        <v>68</v>
      </c>
      <c r="B851" t="s">
        <v>10219</v>
      </c>
      <c r="C851">
        <v>68051</v>
      </c>
      <c r="D851" t="s">
        <v>10222</v>
      </c>
    </row>
    <row r="852" spans="1:4" x14ac:dyDescent="0.25">
      <c r="A852">
        <v>68</v>
      </c>
      <c r="B852" t="s">
        <v>10219</v>
      </c>
      <c r="C852">
        <v>68077</v>
      </c>
      <c r="D852" t="s">
        <v>1498</v>
      </c>
    </row>
    <row r="853" spans="1:4" x14ac:dyDescent="0.25">
      <c r="A853">
        <v>68</v>
      </c>
      <c r="B853" t="s">
        <v>10219</v>
      </c>
      <c r="C853">
        <v>68079</v>
      </c>
      <c r="D853" t="s">
        <v>10223</v>
      </c>
    </row>
    <row r="854" spans="1:4" x14ac:dyDescent="0.25">
      <c r="A854">
        <v>68</v>
      </c>
      <c r="B854" t="s">
        <v>10219</v>
      </c>
      <c r="C854">
        <v>68081</v>
      </c>
      <c r="D854" t="s">
        <v>10224</v>
      </c>
    </row>
    <row r="855" spans="1:4" x14ac:dyDescent="0.25">
      <c r="A855">
        <v>68</v>
      </c>
      <c r="B855" t="s">
        <v>10219</v>
      </c>
      <c r="C855">
        <v>68092</v>
      </c>
      <c r="D855" t="s">
        <v>9461</v>
      </c>
    </row>
    <row r="856" spans="1:4" x14ac:dyDescent="0.25">
      <c r="A856">
        <v>68</v>
      </c>
      <c r="B856" t="s">
        <v>10219</v>
      </c>
      <c r="C856">
        <v>68101</v>
      </c>
      <c r="D856" t="s">
        <v>9578</v>
      </c>
    </row>
    <row r="857" spans="1:4" x14ac:dyDescent="0.25">
      <c r="A857">
        <v>68</v>
      </c>
      <c r="B857" t="s">
        <v>10219</v>
      </c>
      <c r="C857">
        <v>68121</v>
      </c>
      <c r="D857" t="s">
        <v>9882</v>
      </c>
    </row>
    <row r="858" spans="1:4" x14ac:dyDescent="0.25">
      <c r="A858">
        <v>68</v>
      </c>
      <c r="B858" t="s">
        <v>10219</v>
      </c>
      <c r="C858">
        <v>68132</v>
      </c>
      <c r="D858" t="s">
        <v>10225</v>
      </c>
    </row>
    <row r="859" spans="1:4" x14ac:dyDescent="0.25">
      <c r="A859">
        <v>68</v>
      </c>
      <c r="B859" t="s">
        <v>10219</v>
      </c>
      <c r="C859">
        <v>68147</v>
      </c>
      <c r="D859" t="s">
        <v>10226</v>
      </c>
    </row>
    <row r="860" spans="1:4" x14ac:dyDescent="0.25">
      <c r="A860">
        <v>68</v>
      </c>
      <c r="B860" t="s">
        <v>10219</v>
      </c>
      <c r="C860">
        <v>68152</v>
      </c>
      <c r="D860" t="s">
        <v>10227</v>
      </c>
    </row>
    <row r="861" spans="1:4" x14ac:dyDescent="0.25">
      <c r="A861">
        <v>68</v>
      </c>
      <c r="B861" t="s">
        <v>10219</v>
      </c>
      <c r="C861">
        <v>68160</v>
      </c>
      <c r="D861" t="s">
        <v>10228</v>
      </c>
    </row>
    <row r="862" spans="1:4" x14ac:dyDescent="0.25">
      <c r="A862">
        <v>68</v>
      </c>
      <c r="B862" t="s">
        <v>10219</v>
      </c>
      <c r="C862">
        <v>68162</v>
      </c>
      <c r="D862" t="s">
        <v>10229</v>
      </c>
    </row>
    <row r="863" spans="1:4" x14ac:dyDescent="0.25">
      <c r="A863">
        <v>68</v>
      </c>
      <c r="B863" t="s">
        <v>10219</v>
      </c>
      <c r="C863">
        <v>68167</v>
      </c>
      <c r="D863" t="s">
        <v>10230</v>
      </c>
    </row>
    <row r="864" spans="1:4" x14ac:dyDescent="0.25">
      <c r="A864">
        <v>68</v>
      </c>
      <c r="B864" t="s">
        <v>10219</v>
      </c>
      <c r="C864">
        <v>68169</v>
      </c>
      <c r="D864" t="s">
        <v>10231</v>
      </c>
    </row>
    <row r="865" spans="1:4" x14ac:dyDescent="0.25">
      <c r="A865">
        <v>68</v>
      </c>
      <c r="B865" t="s">
        <v>10219</v>
      </c>
      <c r="C865">
        <v>68176</v>
      </c>
      <c r="D865" t="s">
        <v>10232</v>
      </c>
    </row>
    <row r="866" spans="1:4" x14ac:dyDescent="0.25">
      <c r="A866">
        <v>68</v>
      </c>
      <c r="B866" t="s">
        <v>10219</v>
      </c>
      <c r="C866">
        <v>68179</v>
      </c>
      <c r="D866" t="s">
        <v>10233</v>
      </c>
    </row>
    <row r="867" spans="1:4" x14ac:dyDescent="0.25">
      <c r="A867">
        <v>68</v>
      </c>
      <c r="B867" t="s">
        <v>10219</v>
      </c>
      <c r="C867">
        <v>68190</v>
      </c>
      <c r="D867" t="s">
        <v>10234</v>
      </c>
    </row>
    <row r="868" spans="1:4" x14ac:dyDescent="0.25">
      <c r="A868">
        <v>68</v>
      </c>
      <c r="B868" t="s">
        <v>10219</v>
      </c>
      <c r="C868">
        <v>68207</v>
      </c>
      <c r="D868" t="s">
        <v>9477</v>
      </c>
    </row>
    <row r="869" spans="1:4" x14ac:dyDescent="0.25">
      <c r="A869">
        <v>68</v>
      </c>
      <c r="B869" t="s">
        <v>10219</v>
      </c>
      <c r="C869">
        <v>68209</v>
      </c>
      <c r="D869" t="s">
        <v>10235</v>
      </c>
    </row>
    <row r="870" spans="1:4" x14ac:dyDescent="0.25">
      <c r="A870">
        <v>68</v>
      </c>
      <c r="B870" t="s">
        <v>10219</v>
      </c>
      <c r="C870">
        <v>68211</v>
      </c>
      <c r="D870" t="s">
        <v>10236</v>
      </c>
    </row>
    <row r="871" spans="1:4" x14ac:dyDescent="0.25">
      <c r="A871">
        <v>68</v>
      </c>
      <c r="B871" t="s">
        <v>10219</v>
      </c>
      <c r="C871">
        <v>68217</v>
      </c>
      <c r="D871" t="s">
        <v>10237</v>
      </c>
    </row>
    <row r="872" spans="1:4" x14ac:dyDescent="0.25">
      <c r="A872">
        <v>68</v>
      </c>
      <c r="B872" t="s">
        <v>10219</v>
      </c>
      <c r="C872">
        <v>68229</v>
      </c>
      <c r="D872" t="s">
        <v>10238</v>
      </c>
    </row>
    <row r="873" spans="1:4" x14ac:dyDescent="0.25">
      <c r="A873">
        <v>68</v>
      </c>
      <c r="B873" t="s">
        <v>10219</v>
      </c>
      <c r="C873">
        <v>68235</v>
      </c>
      <c r="D873" t="s">
        <v>10239</v>
      </c>
    </row>
    <row r="874" spans="1:4" x14ac:dyDescent="0.25">
      <c r="A874">
        <v>68</v>
      </c>
      <c r="B874" t="s">
        <v>10219</v>
      </c>
      <c r="C874">
        <v>68245</v>
      </c>
      <c r="D874" t="s">
        <v>10240</v>
      </c>
    </row>
    <row r="875" spans="1:4" x14ac:dyDescent="0.25">
      <c r="A875">
        <v>68</v>
      </c>
      <c r="B875" t="s">
        <v>10219</v>
      </c>
      <c r="C875">
        <v>68250</v>
      </c>
      <c r="D875" t="s">
        <v>9593</v>
      </c>
    </row>
    <row r="876" spans="1:4" x14ac:dyDescent="0.25">
      <c r="A876">
        <v>68</v>
      </c>
      <c r="B876" t="s">
        <v>10219</v>
      </c>
      <c r="C876">
        <v>68255</v>
      </c>
      <c r="D876" t="s">
        <v>10241</v>
      </c>
    </row>
    <row r="877" spans="1:4" x14ac:dyDescent="0.25">
      <c r="A877">
        <v>68</v>
      </c>
      <c r="B877" t="s">
        <v>10219</v>
      </c>
      <c r="C877">
        <v>68264</v>
      </c>
      <c r="D877" t="s">
        <v>10242</v>
      </c>
    </row>
    <row r="878" spans="1:4" x14ac:dyDescent="0.25">
      <c r="A878">
        <v>68</v>
      </c>
      <c r="B878" t="s">
        <v>10219</v>
      </c>
      <c r="C878">
        <v>68266</v>
      </c>
      <c r="D878" t="s">
        <v>10243</v>
      </c>
    </row>
    <row r="879" spans="1:4" x14ac:dyDescent="0.25">
      <c r="A879">
        <v>68</v>
      </c>
      <c r="B879" t="s">
        <v>10219</v>
      </c>
      <c r="C879">
        <v>68271</v>
      </c>
      <c r="D879" t="s">
        <v>10244</v>
      </c>
    </row>
    <row r="880" spans="1:4" x14ac:dyDescent="0.25">
      <c r="A880">
        <v>68</v>
      </c>
      <c r="B880" t="s">
        <v>10219</v>
      </c>
      <c r="C880">
        <v>68276</v>
      </c>
      <c r="D880" t="s">
        <v>10245</v>
      </c>
    </row>
    <row r="881" spans="1:4" x14ac:dyDescent="0.25">
      <c r="A881">
        <v>68</v>
      </c>
      <c r="B881" t="s">
        <v>10219</v>
      </c>
      <c r="C881">
        <v>68296</v>
      </c>
      <c r="D881" t="s">
        <v>10246</v>
      </c>
    </row>
    <row r="882" spans="1:4" x14ac:dyDescent="0.25">
      <c r="A882">
        <v>68</v>
      </c>
      <c r="B882" t="s">
        <v>10219</v>
      </c>
      <c r="C882">
        <v>68298</v>
      </c>
      <c r="D882" t="s">
        <v>10247</v>
      </c>
    </row>
    <row r="883" spans="1:4" x14ac:dyDescent="0.25">
      <c r="A883">
        <v>68</v>
      </c>
      <c r="B883" t="s">
        <v>10219</v>
      </c>
      <c r="C883">
        <v>68307</v>
      </c>
      <c r="D883" t="s">
        <v>10248</v>
      </c>
    </row>
    <row r="884" spans="1:4" x14ac:dyDescent="0.25">
      <c r="A884">
        <v>68</v>
      </c>
      <c r="B884" t="s">
        <v>10219</v>
      </c>
      <c r="C884">
        <v>68318</v>
      </c>
      <c r="D884" t="s">
        <v>10249</v>
      </c>
    </row>
    <row r="885" spans="1:4" x14ac:dyDescent="0.25">
      <c r="A885">
        <v>68</v>
      </c>
      <c r="B885" t="s">
        <v>10219</v>
      </c>
      <c r="C885">
        <v>68320</v>
      </c>
      <c r="D885" t="s">
        <v>9488</v>
      </c>
    </row>
    <row r="886" spans="1:4" x14ac:dyDescent="0.25">
      <c r="A886">
        <v>68</v>
      </c>
      <c r="B886" t="s">
        <v>10219</v>
      </c>
      <c r="C886">
        <v>68322</v>
      </c>
      <c r="D886" t="s">
        <v>10250</v>
      </c>
    </row>
    <row r="887" spans="1:4" x14ac:dyDescent="0.25">
      <c r="A887">
        <v>68</v>
      </c>
      <c r="B887" t="s">
        <v>10219</v>
      </c>
      <c r="C887">
        <v>68324</v>
      </c>
      <c r="D887" t="s">
        <v>10251</v>
      </c>
    </row>
    <row r="888" spans="1:4" x14ac:dyDescent="0.25">
      <c r="A888">
        <v>68</v>
      </c>
      <c r="B888" t="s">
        <v>10219</v>
      </c>
      <c r="C888">
        <v>68327</v>
      </c>
      <c r="D888" t="s">
        <v>10252</v>
      </c>
    </row>
    <row r="889" spans="1:4" x14ac:dyDescent="0.25">
      <c r="A889">
        <v>68</v>
      </c>
      <c r="B889" t="s">
        <v>10219</v>
      </c>
      <c r="C889">
        <v>68344</v>
      </c>
      <c r="D889" t="s">
        <v>10253</v>
      </c>
    </row>
    <row r="890" spans="1:4" x14ac:dyDescent="0.25">
      <c r="A890">
        <v>68</v>
      </c>
      <c r="B890" t="s">
        <v>10219</v>
      </c>
      <c r="C890">
        <v>68368</v>
      </c>
      <c r="D890" t="s">
        <v>10254</v>
      </c>
    </row>
    <row r="891" spans="1:4" x14ac:dyDescent="0.25">
      <c r="A891">
        <v>68</v>
      </c>
      <c r="B891" t="s">
        <v>10219</v>
      </c>
      <c r="C891">
        <v>68370</v>
      </c>
      <c r="D891" t="s">
        <v>10255</v>
      </c>
    </row>
    <row r="892" spans="1:4" x14ac:dyDescent="0.25">
      <c r="A892">
        <v>68</v>
      </c>
      <c r="B892" t="s">
        <v>10219</v>
      </c>
      <c r="C892">
        <v>68377</v>
      </c>
      <c r="D892" t="s">
        <v>10256</v>
      </c>
    </row>
    <row r="893" spans="1:4" x14ac:dyDescent="0.25">
      <c r="A893">
        <v>68</v>
      </c>
      <c r="B893" t="s">
        <v>10219</v>
      </c>
      <c r="C893">
        <v>68385</v>
      </c>
      <c r="D893" t="s">
        <v>10257</v>
      </c>
    </row>
    <row r="894" spans="1:4" x14ac:dyDescent="0.25">
      <c r="A894">
        <v>68</v>
      </c>
      <c r="B894" t="s">
        <v>10219</v>
      </c>
      <c r="C894">
        <v>68397</v>
      </c>
      <c r="D894" t="s">
        <v>9841</v>
      </c>
    </row>
    <row r="895" spans="1:4" x14ac:dyDescent="0.25">
      <c r="A895">
        <v>68</v>
      </c>
      <c r="B895" t="s">
        <v>10219</v>
      </c>
      <c r="C895">
        <v>68406</v>
      </c>
      <c r="D895" t="s">
        <v>10258</v>
      </c>
    </row>
    <row r="896" spans="1:4" x14ac:dyDescent="0.25">
      <c r="A896">
        <v>68</v>
      </c>
      <c r="B896" t="s">
        <v>10219</v>
      </c>
      <c r="C896">
        <v>68418</v>
      </c>
      <c r="D896" t="s">
        <v>10259</v>
      </c>
    </row>
    <row r="897" spans="1:4" x14ac:dyDescent="0.25">
      <c r="A897">
        <v>68</v>
      </c>
      <c r="B897" t="s">
        <v>10219</v>
      </c>
      <c r="C897">
        <v>68425</v>
      </c>
      <c r="D897" t="s">
        <v>10260</v>
      </c>
    </row>
    <row r="898" spans="1:4" x14ac:dyDescent="0.25">
      <c r="A898">
        <v>68</v>
      </c>
      <c r="B898" t="s">
        <v>10219</v>
      </c>
      <c r="C898">
        <v>68432</v>
      </c>
      <c r="D898" t="s">
        <v>10261</v>
      </c>
    </row>
    <row r="899" spans="1:4" x14ac:dyDescent="0.25">
      <c r="A899">
        <v>68</v>
      </c>
      <c r="B899" t="s">
        <v>10219</v>
      </c>
      <c r="C899">
        <v>68444</v>
      </c>
      <c r="D899" t="s">
        <v>10262</v>
      </c>
    </row>
    <row r="900" spans="1:4" x14ac:dyDescent="0.25">
      <c r="A900">
        <v>68</v>
      </c>
      <c r="B900" t="s">
        <v>10219</v>
      </c>
      <c r="C900">
        <v>68464</v>
      </c>
      <c r="D900" t="s">
        <v>10263</v>
      </c>
    </row>
    <row r="901" spans="1:4" x14ac:dyDescent="0.25">
      <c r="A901">
        <v>68</v>
      </c>
      <c r="B901" t="s">
        <v>10219</v>
      </c>
      <c r="C901">
        <v>68468</v>
      </c>
      <c r="D901" t="s">
        <v>10264</v>
      </c>
    </row>
    <row r="902" spans="1:4" x14ac:dyDescent="0.25">
      <c r="A902">
        <v>68</v>
      </c>
      <c r="B902" t="s">
        <v>10219</v>
      </c>
      <c r="C902">
        <v>68498</v>
      </c>
      <c r="D902" t="s">
        <v>10265</v>
      </c>
    </row>
    <row r="903" spans="1:4" x14ac:dyDescent="0.25">
      <c r="A903">
        <v>68</v>
      </c>
      <c r="B903" t="s">
        <v>10219</v>
      </c>
      <c r="C903">
        <v>68500</v>
      </c>
      <c r="D903" t="s">
        <v>10266</v>
      </c>
    </row>
    <row r="904" spans="1:4" x14ac:dyDescent="0.25">
      <c r="A904">
        <v>68</v>
      </c>
      <c r="B904" t="s">
        <v>10219</v>
      </c>
      <c r="C904">
        <v>68502</v>
      </c>
      <c r="D904" t="s">
        <v>10267</v>
      </c>
    </row>
    <row r="905" spans="1:4" x14ac:dyDescent="0.25">
      <c r="A905">
        <v>68</v>
      </c>
      <c r="B905" t="s">
        <v>10219</v>
      </c>
      <c r="C905">
        <v>68522</v>
      </c>
      <c r="D905" t="s">
        <v>10268</v>
      </c>
    </row>
    <row r="906" spans="1:4" x14ac:dyDescent="0.25">
      <c r="A906">
        <v>68</v>
      </c>
      <c r="B906" t="s">
        <v>10219</v>
      </c>
      <c r="C906">
        <v>68524</v>
      </c>
      <c r="D906" t="s">
        <v>10269</v>
      </c>
    </row>
    <row r="907" spans="1:4" x14ac:dyDescent="0.25">
      <c r="A907">
        <v>68</v>
      </c>
      <c r="B907" t="s">
        <v>10219</v>
      </c>
      <c r="C907">
        <v>68533</v>
      </c>
      <c r="D907" t="s">
        <v>10270</v>
      </c>
    </row>
    <row r="908" spans="1:4" x14ac:dyDescent="0.25">
      <c r="A908">
        <v>68</v>
      </c>
      <c r="B908" t="s">
        <v>10219</v>
      </c>
      <c r="C908">
        <v>68547</v>
      </c>
      <c r="D908" t="s">
        <v>10271</v>
      </c>
    </row>
    <row r="909" spans="1:4" x14ac:dyDescent="0.25">
      <c r="A909">
        <v>68</v>
      </c>
      <c r="B909" t="s">
        <v>10219</v>
      </c>
      <c r="C909">
        <v>68549</v>
      </c>
      <c r="D909" t="s">
        <v>10272</v>
      </c>
    </row>
    <row r="910" spans="1:4" x14ac:dyDescent="0.25">
      <c r="A910">
        <v>68</v>
      </c>
      <c r="B910" t="s">
        <v>10219</v>
      </c>
      <c r="C910">
        <v>68572</v>
      </c>
      <c r="D910" t="s">
        <v>10273</v>
      </c>
    </row>
    <row r="911" spans="1:4" x14ac:dyDescent="0.25">
      <c r="A911">
        <v>68</v>
      </c>
      <c r="B911" t="s">
        <v>10219</v>
      </c>
      <c r="C911">
        <v>68573</v>
      </c>
      <c r="D911" t="s">
        <v>10274</v>
      </c>
    </row>
    <row r="912" spans="1:4" x14ac:dyDescent="0.25">
      <c r="A912">
        <v>68</v>
      </c>
      <c r="B912" t="s">
        <v>10219</v>
      </c>
      <c r="C912">
        <v>68575</v>
      </c>
      <c r="D912" t="s">
        <v>10275</v>
      </c>
    </row>
    <row r="913" spans="1:4" x14ac:dyDescent="0.25">
      <c r="A913">
        <v>68</v>
      </c>
      <c r="B913" t="s">
        <v>10219</v>
      </c>
      <c r="C913">
        <v>68615</v>
      </c>
      <c r="D913" t="s">
        <v>1497</v>
      </c>
    </row>
    <row r="914" spans="1:4" x14ac:dyDescent="0.25">
      <c r="A914">
        <v>68</v>
      </c>
      <c r="B914" t="s">
        <v>10219</v>
      </c>
      <c r="C914">
        <v>68655</v>
      </c>
      <c r="D914" t="s">
        <v>10276</v>
      </c>
    </row>
    <row r="915" spans="1:4" x14ac:dyDescent="0.25">
      <c r="A915">
        <v>68</v>
      </c>
      <c r="B915" t="s">
        <v>10219</v>
      </c>
      <c r="C915">
        <v>68669</v>
      </c>
      <c r="D915" t="s">
        <v>10277</v>
      </c>
    </row>
    <row r="916" spans="1:4" x14ac:dyDescent="0.25">
      <c r="A916">
        <v>68</v>
      </c>
      <c r="B916" t="s">
        <v>10219</v>
      </c>
      <c r="C916">
        <v>68673</v>
      </c>
      <c r="D916" t="s">
        <v>10278</v>
      </c>
    </row>
    <row r="917" spans="1:4" x14ac:dyDescent="0.25">
      <c r="A917">
        <v>68</v>
      </c>
      <c r="B917" t="s">
        <v>10219</v>
      </c>
      <c r="C917">
        <v>68679</v>
      </c>
      <c r="D917" t="s">
        <v>10279</v>
      </c>
    </row>
    <row r="918" spans="1:4" x14ac:dyDescent="0.25">
      <c r="A918">
        <v>68</v>
      </c>
      <c r="B918" t="s">
        <v>10219</v>
      </c>
      <c r="C918">
        <v>68682</v>
      </c>
      <c r="D918" t="s">
        <v>10280</v>
      </c>
    </row>
    <row r="919" spans="1:4" x14ac:dyDescent="0.25">
      <c r="A919">
        <v>68</v>
      </c>
      <c r="B919" t="s">
        <v>10219</v>
      </c>
      <c r="C919">
        <v>68684</v>
      </c>
      <c r="D919" t="s">
        <v>10281</v>
      </c>
    </row>
    <row r="920" spans="1:4" x14ac:dyDescent="0.25">
      <c r="A920">
        <v>68</v>
      </c>
      <c r="B920" t="s">
        <v>10219</v>
      </c>
      <c r="C920">
        <v>68686</v>
      </c>
      <c r="D920" t="s">
        <v>10282</v>
      </c>
    </row>
    <row r="921" spans="1:4" x14ac:dyDescent="0.25">
      <c r="A921">
        <v>68</v>
      </c>
      <c r="B921" t="s">
        <v>10219</v>
      </c>
      <c r="C921">
        <v>68689</v>
      </c>
      <c r="D921" t="s">
        <v>10283</v>
      </c>
    </row>
    <row r="922" spans="1:4" x14ac:dyDescent="0.25">
      <c r="A922">
        <v>68</v>
      </c>
      <c r="B922" t="s">
        <v>10219</v>
      </c>
      <c r="C922">
        <v>68705</v>
      </c>
      <c r="D922" t="s">
        <v>9530</v>
      </c>
    </row>
    <row r="923" spans="1:4" x14ac:dyDescent="0.25">
      <c r="A923">
        <v>68</v>
      </c>
      <c r="B923" t="s">
        <v>10219</v>
      </c>
      <c r="C923">
        <v>68720</v>
      </c>
      <c r="D923" t="s">
        <v>10284</v>
      </c>
    </row>
    <row r="924" spans="1:4" x14ac:dyDescent="0.25">
      <c r="A924">
        <v>68</v>
      </c>
      <c r="B924" t="s">
        <v>10219</v>
      </c>
      <c r="C924">
        <v>68745</v>
      </c>
      <c r="D924" t="s">
        <v>10285</v>
      </c>
    </row>
    <row r="925" spans="1:4" x14ac:dyDescent="0.25">
      <c r="A925">
        <v>68</v>
      </c>
      <c r="B925" t="s">
        <v>10219</v>
      </c>
      <c r="C925">
        <v>68755</v>
      </c>
      <c r="D925" t="s">
        <v>10286</v>
      </c>
    </row>
    <row r="926" spans="1:4" x14ac:dyDescent="0.25">
      <c r="A926">
        <v>68</v>
      </c>
      <c r="B926" t="s">
        <v>10219</v>
      </c>
      <c r="C926">
        <v>68770</v>
      </c>
      <c r="D926" t="s">
        <v>10287</v>
      </c>
    </row>
    <row r="927" spans="1:4" x14ac:dyDescent="0.25">
      <c r="A927">
        <v>68</v>
      </c>
      <c r="B927" t="s">
        <v>10219</v>
      </c>
      <c r="C927">
        <v>68773</v>
      </c>
      <c r="D927" t="s">
        <v>9815</v>
      </c>
    </row>
    <row r="928" spans="1:4" x14ac:dyDescent="0.25">
      <c r="A928">
        <v>68</v>
      </c>
      <c r="B928" t="s">
        <v>10219</v>
      </c>
      <c r="C928">
        <v>68780</v>
      </c>
      <c r="D928" t="s">
        <v>10288</v>
      </c>
    </row>
    <row r="929" spans="1:4" x14ac:dyDescent="0.25">
      <c r="A929">
        <v>68</v>
      </c>
      <c r="B929" t="s">
        <v>10219</v>
      </c>
      <c r="C929">
        <v>68820</v>
      </c>
      <c r="D929" t="s">
        <v>10289</v>
      </c>
    </row>
    <row r="930" spans="1:4" x14ac:dyDescent="0.25">
      <c r="A930">
        <v>68</v>
      </c>
      <c r="B930" t="s">
        <v>10219</v>
      </c>
      <c r="C930">
        <v>68855</v>
      </c>
      <c r="D930" t="s">
        <v>10290</v>
      </c>
    </row>
    <row r="931" spans="1:4" x14ac:dyDescent="0.25">
      <c r="A931">
        <v>68</v>
      </c>
      <c r="B931" t="s">
        <v>10219</v>
      </c>
      <c r="C931">
        <v>68861</v>
      </c>
      <c r="D931" t="s">
        <v>10291</v>
      </c>
    </row>
    <row r="932" spans="1:4" x14ac:dyDescent="0.25">
      <c r="A932">
        <v>68</v>
      </c>
      <c r="B932" t="s">
        <v>10219</v>
      </c>
      <c r="C932">
        <v>68867</v>
      </c>
      <c r="D932" t="s">
        <v>10292</v>
      </c>
    </row>
    <row r="933" spans="1:4" x14ac:dyDescent="0.25">
      <c r="A933">
        <v>68</v>
      </c>
      <c r="B933" t="s">
        <v>10219</v>
      </c>
      <c r="C933">
        <v>68872</v>
      </c>
      <c r="D933" t="s">
        <v>9621</v>
      </c>
    </row>
    <row r="934" spans="1:4" x14ac:dyDescent="0.25">
      <c r="A934">
        <v>68</v>
      </c>
      <c r="B934" t="s">
        <v>10219</v>
      </c>
      <c r="C934">
        <v>68895</v>
      </c>
      <c r="D934" t="s">
        <v>10293</v>
      </c>
    </row>
    <row r="935" spans="1:4" x14ac:dyDescent="0.25">
      <c r="A935">
        <v>70</v>
      </c>
      <c r="B935" t="s">
        <v>9815</v>
      </c>
      <c r="C935">
        <v>70001</v>
      </c>
      <c r="D935" t="s">
        <v>10294</v>
      </c>
    </row>
    <row r="936" spans="1:4" x14ac:dyDescent="0.25">
      <c r="A936">
        <v>70</v>
      </c>
      <c r="B936" t="s">
        <v>9815</v>
      </c>
      <c r="C936">
        <v>70110</v>
      </c>
      <c r="D936" t="s">
        <v>9632</v>
      </c>
    </row>
    <row r="937" spans="1:4" x14ac:dyDescent="0.25">
      <c r="A937">
        <v>70</v>
      </c>
      <c r="B937" t="s">
        <v>9815</v>
      </c>
      <c r="C937">
        <v>70124</v>
      </c>
      <c r="D937" t="s">
        <v>10295</v>
      </c>
    </row>
    <row r="938" spans="1:4" x14ac:dyDescent="0.25">
      <c r="A938">
        <v>70</v>
      </c>
      <c r="B938" t="s">
        <v>9815</v>
      </c>
      <c r="C938">
        <v>70204</v>
      </c>
      <c r="D938" t="s">
        <v>10296</v>
      </c>
    </row>
    <row r="939" spans="1:4" x14ac:dyDescent="0.25">
      <c r="A939">
        <v>70</v>
      </c>
      <c r="B939" t="s">
        <v>9815</v>
      </c>
      <c r="C939">
        <v>70215</v>
      </c>
      <c r="D939" t="s">
        <v>10297</v>
      </c>
    </row>
    <row r="940" spans="1:4" x14ac:dyDescent="0.25">
      <c r="A940">
        <v>70</v>
      </c>
      <c r="B940" t="s">
        <v>9815</v>
      </c>
      <c r="C940">
        <v>70221</v>
      </c>
      <c r="D940" t="s">
        <v>10298</v>
      </c>
    </row>
    <row r="941" spans="1:4" x14ac:dyDescent="0.25">
      <c r="A941">
        <v>70</v>
      </c>
      <c r="B941" t="s">
        <v>9815</v>
      </c>
      <c r="C941">
        <v>70230</v>
      </c>
      <c r="D941" t="s">
        <v>10299</v>
      </c>
    </row>
    <row r="942" spans="1:4" x14ac:dyDescent="0.25">
      <c r="A942">
        <v>70</v>
      </c>
      <c r="B942" t="s">
        <v>9815</v>
      </c>
      <c r="C942">
        <v>70233</v>
      </c>
      <c r="D942" t="s">
        <v>10300</v>
      </c>
    </row>
    <row r="943" spans="1:4" x14ac:dyDescent="0.25">
      <c r="A943">
        <v>70</v>
      </c>
      <c r="B943" t="s">
        <v>9815</v>
      </c>
      <c r="C943">
        <v>70235</v>
      </c>
      <c r="D943" t="s">
        <v>10301</v>
      </c>
    </row>
    <row r="944" spans="1:4" x14ac:dyDescent="0.25">
      <c r="A944">
        <v>70</v>
      </c>
      <c r="B944" t="s">
        <v>9815</v>
      </c>
      <c r="C944">
        <v>70265</v>
      </c>
      <c r="D944" t="s">
        <v>10302</v>
      </c>
    </row>
    <row r="945" spans="1:4" x14ac:dyDescent="0.25">
      <c r="A945">
        <v>70</v>
      </c>
      <c r="B945" t="s">
        <v>9815</v>
      </c>
      <c r="C945">
        <v>70400</v>
      </c>
      <c r="D945" t="s">
        <v>9498</v>
      </c>
    </row>
    <row r="946" spans="1:4" x14ac:dyDescent="0.25">
      <c r="A946">
        <v>70</v>
      </c>
      <c r="B946" t="s">
        <v>9815</v>
      </c>
      <c r="C946">
        <v>70418</v>
      </c>
      <c r="D946" t="s">
        <v>10303</v>
      </c>
    </row>
    <row r="947" spans="1:4" x14ac:dyDescent="0.25">
      <c r="A947">
        <v>70</v>
      </c>
      <c r="B947" t="s">
        <v>9815</v>
      </c>
      <c r="C947">
        <v>70429</v>
      </c>
      <c r="D947" t="s">
        <v>10304</v>
      </c>
    </row>
    <row r="948" spans="1:4" x14ac:dyDescent="0.25">
      <c r="A948">
        <v>70</v>
      </c>
      <c r="B948" t="s">
        <v>9815</v>
      </c>
      <c r="C948">
        <v>70473</v>
      </c>
      <c r="D948" t="s">
        <v>10305</v>
      </c>
    </row>
    <row r="949" spans="1:4" x14ac:dyDescent="0.25">
      <c r="A949">
        <v>70</v>
      </c>
      <c r="B949" t="s">
        <v>9815</v>
      </c>
      <c r="C949">
        <v>70508</v>
      </c>
      <c r="D949" t="s">
        <v>10306</v>
      </c>
    </row>
    <row r="950" spans="1:4" x14ac:dyDescent="0.25">
      <c r="A950">
        <v>70</v>
      </c>
      <c r="B950" t="s">
        <v>9815</v>
      </c>
      <c r="C950">
        <v>70523</v>
      </c>
      <c r="D950" t="s">
        <v>10307</v>
      </c>
    </row>
    <row r="951" spans="1:4" x14ac:dyDescent="0.25">
      <c r="A951">
        <v>70</v>
      </c>
      <c r="B951" t="s">
        <v>9815</v>
      </c>
      <c r="C951">
        <v>70670</v>
      </c>
      <c r="D951" t="s">
        <v>10308</v>
      </c>
    </row>
    <row r="952" spans="1:4" x14ac:dyDescent="0.25">
      <c r="A952">
        <v>70</v>
      </c>
      <c r="B952" t="s">
        <v>9815</v>
      </c>
      <c r="C952">
        <v>70678</v>
      </c>
      <c r="D952" t="s">
        <v>10309</v>
      </c>
    </row>
    <row r="953" spans="1:4" x14ac:dyDescent="0.25">
      <c r="A953">
        <v>70</v>
      </c>
      <c r="B953" t="s">
        <v>9815</v>
      </c>
      <c r="C953">
        <v>70702</v>
      </c>
      <c r="D953" t="s">
        <v>10310</v>
      </c>
    </row>
    <row r="954" spans="1:4" x14ac:dyDescent="0.25">
      <c r="A954">
        <v>70</v>
      </c>
      <c r="B954" t="s">
        <v>9815</v>
      </c>
      <c r="C954">
        <v>70708</v>
      </c>
      <c r="D954" t="s">
        <v>10311</v>
      </c>
    </row>
    <row r="955" spans="1:4" x14ac:dyDescent="0.25">
      <c r="A955">
        <v>70</v>
      </c>
      <c r="B955" t="s">
        <v>9815</v>
      </c>
      <c r="C955">
        <v>70713</v>
      </c>
      <c r="D955" t="s">
        <v>10312</v>
      </c>
    </row>
    <row r="956" spans="1:4" x14ac:dyDescent="0.25">
      <c r="A956">
        <v>70</v>
      </c>
      <c r="B956" t="s">
        <v>9815</v>
      </c>
      <c r="C956">
        <v>70717</v>
      </c>
      <c r="D956" t="s">
        <v>10313</v>
      </c>
    </row>
    <row r="957" spans="1:4" x14ac:dyDescent="0.25">
      <c r="A957">
        <v>70</v>
      </c>
      <c r="B957" t="s">
        <v>9815</v>
      </c>
      <c r="C957">
        <v>70742</v>
      </c>
      <c r="D957" t="s">
        <v>10314</v>
      </c>
    </row>
    <row r="958" spans="1:4" x14ac:dyDescent="0.25">
      <c r="A958">
        <v>70</v>
      </c>
      <c r="B958" t="s">
        <v>9815</v>
      </c>
      <c r="C958">
        <v>70771</v>
      </c>
      <c r="D958" t="s">
        <v>9815</v>
      </c>
    </row>
    <row r="959" spans="1:4" x14ac:dyDescent="0.25">
      <c r="A959">
        <v>70</v>
      </c>
      <c r="B959" t="s">
        <v>9815</v>
      </c>
      <c r="C959">
        <v>70820</v>
      </c>
      <c r="D959" t="s">
        <v>10315</v>
      </c>
    </row>
    <row r="960" spans="1:4" x14ac:dyDescent="0.25">
      <c r="A960">
        <v>70</v>
      </c>
      <c r="B960" t="s">
        <v>9815</v>
      </c>
      <c r="C960">
        <v>70823</v>
      </c>
      <c r="D960" t="s">
        <v>10316</v>
      </c>
    </row>
    <row r="961" spans="1:4" x14ac:dyDescent="0.25">
      <c r="A961">
        <v>73</v>
      </c>
      <c r="B961" t="s">
        <v>10317</v>
      </c>
      <c r="C961">
        <v>73001</v>
      </c>
      <c r="D961" t="s">
        <v>10318</v>
      </c>
    </row>
    <row r="962" spans="1:4" x14ac:dyDescent="0.25">
      <c r="A962">
        <v>73</v>
      </c>
      <c r="B962" t="s">
        <v>10317</v>
      </c>
      <c r="C962">
        <v>73024</v>
      </c>
      <c r="D962" t="s">
        <v>10319</v>
      </c>
    </row>
    <row r="963" spans="1:4" x14ac:dyDescent="0.25">
      <c r="A963">
        <v>73</v>
      </c>
      <c r="B963" t="s">
        <v>10317</v>
      </c>
      <c r="C963">
        <v>73026</v>
      </c>
      <c r="D963" t="s">
        <v>10320</v>
      </c>
    </row>
    <row r="964" spans="1:4" x14ac:dyDescent="0.25">
      <c r="A964">
        <v>73</v>
      </c>
      <c r="B964" t="s">
        <v>10317</v>
      </c>
      <c r="C964">
        <v>73030</v>
      </c>
      <c r="D964" t="s">
        <v>10321</v>
      </c>
    </row>
    <row r="965" spans="1:4" x14ac:dyDescent="0.25">
      <c r="A965">
        <v>73</v>
      </c>
      <c r="B965" t="s">
        <v>10317</v>
      </c>
      <c r="C965">
        <v>73043</v>
      </c>
      <c r="D965" t="s">
        <v>10322</v>
      </c>
    </row>
    <row r="966" spans="1:4" x14ac:dyDescent="0.25">
      <c r="A966">
        <v>73</v>
      </c>
      <c r="B966" t="s">
        <v>10317</v>
      </c>
      <c r="C966">
        <v>73055</v>
      </c>
      <c r="D966" t="s">
        <v>10323</v>
      </c>
    </row>
    <row r="967" spans="1:4" x14ac:dyDescent="0.25">
      <c r="A967">
        <v>73</v>
      </c>
      <c r="B967" t="s">
        <v>10317</v>
      </c>
      <c r="C967">
        <v>73067</v>
      </c>
      <c r="D967" t="s">
        <v>10324</v>
      </c>
    </row>
    <row r="968" spans="1:4" x14ac:dyDescent="0.25">
      <c r="A968">
        <v>73</v>
      </c>
      <c r="B968" t="s">
        <v>10317</v>
      </c>
      <c r="C968">
        <v>73124</v>
      </c>
      <c r="D968" t="s">
        <v>10325</v>
      </c>
    </row>
    <row r="969" spans="1:4" x14ac:dyDescent="0.25">
      <c r="A969">
        <v>73</v>
      </c>
      <c r="B969" t="s">
        <v>10317</v>
      </c>
      <c r="C969">
        <v>73148</v>
      </c>
      <c r="D969" t="s">
        <v>10326</v>
      </c>
    </row>
    <row r="970" spans="1:4" x14ac:dyDescent="0.25">
      <c r="A970">
        <v>73</v>
      </c>
      <c r="B970" t="s">
        <v>10317</v>
      </c>
      <c r="C970">
        <v>73152</v>
      </c>
      <c r="D970" t="s">
        <v>10327</v>
      </c>
    </row>
    <row r="971" spans="1:4" x14ac:dyDescent="0.25">
      <c r="A971">
        <v>73</v>
      </c>
      <c r="B971" t="s">
        <v>10317</v>
      </c>
      <c r="C971">
        <v>73168</v>
      </c>
      <c r="D971" t="s">
        <v>10328</v>
      </c>
    </row>
    <row r="972" spans="1:4" x14ac:dyDescent="0.25">
      <c r="A972">
        <v>73</v>
      </c>
      <c r="B972" t="s">
        <v>10317</v>
      </c>
      <c r="C972">
        <v>73200</v>
      </c>
      <c r="D972" t="s">
        <v>10329</v>
      </c>
    </row>
    <row r="973" spans="1:4" x14ac:dyDescent="0.25">
      <c r="A973">
        <v>73</v>
      </c>
      <c r="B973" t="s">
        <v>10317</v>
      </c>
      <c r="C973">
        <v>73217</v>
      </c>
      <c r="D973" t="s">
        <v>10330</v>
      </c>
    </row>
    <row r="974" spans="1:4" x14ac:dyDescent="0.25">
      <c r="A974">
        <v>73</v>
      </c>
      <c r="B974" t="s">
        <v>10317</v>
      </c>
      <c r="C974">
        <v>73226</v>
      </c>
      <c r="D974" t="s">
        <v>10331</v>
      </c>
    </row>
    <row r="975" spans="1:4" x14ac:dyDescent="0.25">
      <c r="A975">
        <v>73</v>
      </c>
      <c r="B975" t="s">
        <v>10317</v>
      </c>
      <c r="C975">
        <v>73236</v>
      </c>
      <c r="D975" t="s">
        <v>10332</v>
      </c>
    </row>
    <row r="976" spans="1:4" x14ac:dyDescent="0.25">
      <c r="A976">
        <v>73</v>
      </c>
      <c r="B976" t="s">
        <v>10317</v>
      </c>
      <c r="C976">
        <v>73268</v>
      </c>
      <c r="D976" t="s">
        <v>10333</v>
      </c>
    </row>
    <row r="977" spans="1:4" x14ac:dyDescent="0.25">
      <c r="A977">
        <v>73</v>
      </c>
      <c r="B977" t="s">
        <v>10317</v>
      </c>
      <c r="C977">
        <v>73270</v>
      </c>
      <c r="D977" t="s">
        <v>10334</v>
      </c>
    </row>
    <row r="978" spans="1:4" x14ac:dyDescent="0.25">
      <c r="A978">
        <v>73</v>
      </c>
      <c r="B978" t="s">
        <v>10317</v>
      </c>
      <c r="C978">
        <v>73275</v>
      </c>
      <c r="D978" t="s">
        <v>10335</v>
      </c>
    </row>
    <row r="979" spans="1:4" x14ac:dyDescent="0.25">
      <c r="A979">
        <v>73</v>
      </c>
      <c r="B979" t="s">
        <v>10317</v>
      </c>
      <c r="C979">
        <v>73283</v>
      </c>
      <c r="D979" t="s">
        <v>10336</v>
      </c>
    </row>
    <row r="980" spans="1:4" x14ac:dyDescent="0.25">
      <c r="A980">
        <v>73</v>
      </c>
      <c r="B980" t="s">
        <v>10317</v>
      </c>
      <c r="C980">
        <v>73319</v>
      </c>
      <c r="D980" t="s">
        <v>10337</v>
      </c>
    </row>
    <row r="981" spans="1:4" x14ac:dyDescent="0.25">
      <c r="A981">
        <v>73</v>
      </c>
      <c r="B981" t="s">
        <v>10317</v>
      </c>
      <c r="C981">
        <v>73347</v>
      </c>
      <c r="D981" t="s">
        <v>10338</v>
      </c>
    </row>
    <row r="982" spans="1:4" x14ac:dyDescent="0.25">
      <c r="A982">
        <v>73</v>
      </c>
      <c r="B982" t="s">
        <v>10317</v>
      </c>
      <c r="C982">
        <v>73349</v>
      </c>
      <c r="D982" t="s">
        <v>1845</v>
      </c>
    </row>
    <row r="983" spans="1:4" x14ac:dyDescent="0.25">
      <c r="A983">
        <v>73</v>
      </c>
      <c r="B983" t="s">
        <v>10317</v>
      </c>
      <c r="C983">
        <v>73352</v>
      </c>
      <c r="D983" t="s">
        <v>10339</v>
      </c>
    </row>
    <row r="984" spans="1:4" x14ac:dyDescent="0.25">
      <c r="A984">
        <v>73</v>
      </c>
      <c r="B984" t="s">
        <v>10317</v>
      </c>
      <c r="C984">
        <v>73408</v>
      </c>
      <c r="D984" t="s">
        <v>10340</v>
      </c>
    </row>
    <row r="985" spans="1:4" x14ac:dyDescent="0.25">
      <c r="A985">
        <v>73</v>
      </c>
      <c r="B985" t="s">
        <v>10317</v>
      </c>
      <c r="C985">
        <v>73411</v>
      </c>
      <c r="D985" t="s">
        <v>10341</v>
      </c>
    </row>
    <row r="986" spans="1:4" x14ac:dyDescent="0.25">
      <c r="A986">
        <v>73</v>
      </c>
      <c r="B986" t="s">
        <v>10317</v>
      </c>
      <c r="C986">
        <v>73443</v>
      </c>
      <c r="D986" t="s">
        <v>10342</v>
      </c>
    </row>
    <row r="987" spans="1:4" x14ac:dyDescent="0.25">
      <c r="A987">
        <v>73</v>
      </c>
      <c r="B987" t="s">
        <v>10317</v>
      </c>
      <c r="C987">
        <v>73449</v>
      </c>
      <c r="D987" t="s">
        <v>10343</v>
      </c>
    </row>
    <row r="988" spans="1:4" x14ac:dyDescent="0.25">
      <c r="A988">
        <v>73</v>
      </c>
      <c r="B988" t="s">
        <v>10317</v>
      </c>
      <c r="C988">
        <v>73461</v>
      </c>
      <c r="D988" t="s">
        <v>8226</v>
      </c>
    </row>
    <row r="989" spans="1:4" x14ac:dyDescent="0.25">
      <c r="A989">
        <v>73</v>
      </c>
      <c r="B989" t="s">
        <v>10317</v>
      </c>
      <c r="C989">
        <v>73483</v>
      </c>
      <c r="D989" t="s">
        <v>10344</v>
      </c>
    </row>
    <row r="990" spans="1:4" x14ac:dyDescent="0.25">
      <c r="A990">
        <v>73</v>
      </c>
      <c r="B990" t="s">
        <v>10317</v>
      </c>
      <c r="C990">
        <v>73504</v>
      </c>
      <c r="D990" t="s">
        <v>295</v>
      </c>
    </row>
    <row r="991" spans="1:4" x14ac:dyDescent="0.25">
      <c r="A991">
        <v>73</v>
      </c>
      <c r="B991" t="s">
        <v>10317</v>
      </c>
      <c r="C991">
        <v>73520</v>
      </c>
      <c r="D991" t="s">
        <v>10345</v>
      </c>
    </row>
    <row r="992" spans="1:4" x14ac:dyDescent="0.25">
      <c r="A992">
        <v>73</v>
      </c>
      <c r="B992" t="s">
        <v>10317</v>
      </c>
      <c r="C992">
        <v>73547</v>
      </c>
      <c r="D992" t="s">
        <v>10346</v>
      </c>
    </row>
    <row r="993" spans="1:4" x14ac:dyDescent="0.25">
      <c r="A993">
        <v>73</v>
      </c>
      <c r="B993" t="s">
        <v>10317</v>
      </c>
      <c r="C993">
        <v>73555</v>
      </c>
      <c r="D993" t="s">
        <v>10347</v>
      </c>
    </row>
    <row r="994" spans="1:4" x14ac:dyDescent="0.25">
      <c r="A994">
        <v>73</v>
      </c>
      <c r="B994" t="s">
        <v>10317</v>
      </c>
      <c r="C994">
        <v>73563</v>
      </c>
      <c r="D994" t="s">
        <v>240</v>
      </c>
    </row>
    <row r="995" spans="1:4" x14ac:dyDescent="0.25">
      <c r="A995">
        <v>73</v>
      </c>
      <c r="B995" t="s">
        <v>10317</v>
      </c>
      <c r="C995">
        <v>73585</v>
      </c>
      <c r="D995" t="s">
        <v>10348</v>
      </c>
    </row>
    <row r="996" spans="1:4" x14ac:dyDescent="0.25">
      <c r="A996">
        <v>73</v>
      </c>
      <c r="B996" t="s">
        <v>10317</v>
      </c>
      <c r="C996">
        <v>73616</v>
      </c>
      <c r="D996" t="s">
        <v>10349</v>
      </c>
    </row>
    <row r="997" spans="1:4" x14ac:dyDescent="0.25">
      <c r="A997">
        <v>73</v>
      </c>
      <c r="B997" t="s">
        <v>10317</v>
      </c>
      <c r="C997">
        <v>73622</v>
      </c>
      <c r="D997" t="s">
        <v>10350</v>
      </c>
    </row>
    <row r="998" spans="1:4" x14ac:dyDescent="0.25">
      <c r="A998">
        <v>73</v>
      </c>
      <c r="B998" t="s">
        <v>10317</v>
      </c>
      <c r="C998">
        <v>73624</v>
      </c>
      <c r="D998" t="s">
        <v>10351</v>
      </c>
    </row>
    <row r="999" spans="1:4" x14ac:dyDescent="0.25">
      <c r="A999">
        <v>73</v>
      </c>
      <c r="B999" t="s">
        <v>10317</v>
      </c>
      <c r="C999">
        <v>73671</v>
      </c>
      <c r="D999" t="s">
        <v>10352</v>
      </c>
    </row>
    <row r="1000" spans="1:4" x14ac:dyDescent="0.25">
      <c r="A1000">
        <v>73</v>
      </c>
      <c r="B1000" t="s">
        <v>10317</v>
      </c>
      <c r="C1000">
        <v>73675</v>
      </c>
      <c r="D1000" t="s">
        <v>10353</v>
      </c>
    </row>
    <row r="1001" spans="1:4" x14ac:dyDescent="0.25">
      <c r="A1001">
        <v>73</v>
      </c>
      <c r="B1001" t="s">
        <v>10317</v>
      </c>
      <c r="C1001">
        <v>73678</v>
      </c>
      <c r="D1001" t="s">
        <v>9524</v>
      </c>
    </row>
    <row r="1002" spans="1:4" x14ac:dyDescent="0.25">
      <c r="A1002">
        <v>73</v>
      </c>
      <c r="B1002" t="s">
        <v>10317</v>
      </c>
      <c r="C1002">
        <v>73686</v>
      </c>
      <c r="D1002" t="s">
        <v>10354</v>
      </c>
    </row>
    <row r="1003" spans="1:4" x14ac:dyDescent="0.25">
      <c r="A1003">
        <v>73</v>
      </c>
      <c r="B1003" t="s">
        <v>10317</v>
      </c>
      <c r="C1003">
        <v>73770</v>
      </c>
      <c r="D1003" t="s">
        <v>9814</v>
      </c>
    </row>
    <row r="1004" spans="1:4" x14ac:dyDescent="0.25">
      <c r="A1004">
        <v>73</v>
      </c>
      <c r="B1004" t="s">
        <v>10317</v>
      </c>
      <c r="C1004">
        <v>73854</v>
      </c>
      <c r="D1004" t="s">
        <v>10355</v>
      </c>
    </row>
    <row r="1005" spans="1:4" x14ac:dyDescent="0.25">
      <c r="A1005">
        <v>73</v>
      </c>
      <c r="B1005" t="s">
        <v>10317</v>
      </c>
      <c r="C1005">
        <v>73861</v>
      </c>
      <c r="D1005" t="s">
        <v>10356</v>
      </c>
    </row>
    <row r="1006" spans="1:4" x14ac:dyDescent="0.25">
      <c r="A1006">
        <v>73</v>
      </c>
      <c r="B1006" t="s">
        <v>10317</v>
      </c>
      <c r="C1006">
        <v>73870</v>
      </c>
      <c r="D1006" t="s">
        <v>10357</v>
      </c>
    </row>
    <row r="1007" spans="1:4" x14ac:dyDescent="0.25">
      <c r="A1007">
        <v>73</v>
      </c>
      <c r="B1007" t="s">
        <v>10317</v>
      </c>
      <c r="C1007">
        <v>73873</v>
      </c>
      <c r="D1007" t="s">
        <v>10358</v>
      </c>
    </row>
    <row r="1008" spans="1:4" x14ac:dyDescent="0.25">
      <c r="A1008">
        <v>76</v>
      </c>
      <c r="B1008" t="s">
        <v>10359</v>
      </c>
      <c r="C1008">
        <v>76001</v>
      </c>
      <c r="D1008" t="s">
        <v>10360</v>
      </c>
    </row>
    <row r="1009" spans="1:4" x14ac:dyDescent="0.25">
      <c r="A1009">
        <v>76</v>
      </c>
      <c r="B1009" t="s">
        <v>10359</v>
      </c>
      <c r="C1009">
        <v>76020</v>
      </c>
      <c r="D1009" t="s">
        <v>10361</v>
      </c>
    </row>
    <row r="1010" spans="1:4" x14ac:dyDescent="0.25">
      <c r="A1010">
        <v>76</v>
      </c>
      <c r="B1010" t="s">
        <v>10359</v>
      </c>
      <c r="C1010">
        <v>76036</v>
      </c>
      <c r="D1010" t="s">
        <v>10362</v>
      </c>
    </row>
    <row r="1011" spans="1:4" x14ac:dyDescent="0.25">
      <c r="A1011">
        <v>76</v>
      </c>
      <c r="B1011" t="s">
        <v>10359</v>
      </c>
      <c r="C1011">
        <v>76041</v>
      </c>
      <c r="D1011" t="s">
        <v>10363</v>
      </c>
    </row>
    <row r="1012" spans="1:4" x14ac:dyDescent="0.25">
      <c r="A1012">
        <v>76</v>
      </c>
      <c r="B1012" t="s">
        <v>10359</v>
      </c>
      <c r="C1012">
        <v>76054</v>
      </c>
      <c r="D1012" t="s">
        <v>9458</v>
      </c>
    </row>
    <row r="1013" spans="1:4" x14ac:dyDescent="0.25">
      <c r="A1013">
        <v>76</v>
      </c>
      <c r="B1013" t="s">
        <v>10359</v>
      </c>
      <c r="C1013">
        <v>76100</v>
      </c>
      <c r="D1013" t="s">
        <v>9578</v>
      </c>
    </row>
    <row r="1014" spans="1:4" x14ac:dyDescent="0.25">
      <c r="A1014">
        <v>76</v>
      </c>
      <c r="B1014" t="s">
        <v>10359</v>
      </c>
      <c r="C1014">
        <v>76109</v>
      </c>
      <c r="D1014" t="s">
        <v>10364</v>
      </c>
    </row>
    <row r="1015" spans="1:4" x14ac:dyDescent="0.25">
      <c r="A1015">
        <v>76</v>
      </c>
      <c r="B1015" t="s">
        <v>10359</v>
      </c>
      <c r="C1015">
        <v>76111</v>
      </c>
      <c r="D1015" t="s">
        <v>10365</v>
      </c>
    </row>
    <row r="1016" spans="1:4" x14ac:dyDescent="0.25">
      <c r="A1016">
        <v>76</v>
      </c>
      <c r="B1016" t="s">
        <v>10359</v>
      </c>
      <c r="C1016">
        <v>76113</v>
      </c>
      <c r="D1016" t="s">
        <v>10366</v>
      </c>
    </row>
    <row r="1017" spans="1:4" x14ac:dyDescent="0.25">
      <c r="A1017">
        <v>76</v>
      </c>
      <c r="B1017" t="s">
        <v>10359</v>
      </c>
      <c r="C1017">
        <v>76122</v>
      </c>
      <c r="D1017" t="s">
        <v>10367</v>
      </c>
    </row>
    <row r="1018" spans="1:4" x14ac:dyDescent="0.25">
      <c r="A1018">
        <v>76</v>
      </c>
      <c r="B1018" t="s">
        <v>10359</v>
      </c>
      <c r="C1018">
        <v>76126</v>
      </c>
      <c r="D1018" t="s">
        <v>10368</v>
      </c>
    </row>
    <row r="1019" spans="1:4" x14ac:dyDescent="0.25">
      <c r="A1019">
        <v>76</v>
      </c>
      <c r="B1019" t="s">
        <v>10359</v>
      </c>
      <c r="C1019">
        <v>76130</v>
      </c>
      <c r="D1019" t="s">
        <v>9558</v>
      </c>
    </row>
    <row r="1020" spans="1:4" x14ac:dyDescent="0.25">
      <c r="A1020">
        <v>76</v>
      </c>
      <c r="B1020" t="s">
        <v>10359</v>
      </c>
      <c r="C1020">
        <v>76147</v>
      </c>
      <c r="D1020" t="s">
        <v>10369</v>
      </c>
    </row>
    <row r="1021" spans="1:4" x14ac:dyDescent="0.25">
      <c r="A1021">
        <v>76</v>
      </c>
      <c r="B1021" t="s">
        <v>10359</v>
      </c>
      <c r="C1021">
        <v>76233</v>
      </c>
      <c r="D1021" t="s">
        <v>10370</v>
      </c>
    </row>
    <row r="1022" spans="1:4" x14ac:dyDescent="0.25">
      <c r="A1022">
        <v>76</v>
      </c>
      <c r="B1022" t="s">
        <v>10359</v>
      </c>
      <c r="C1022">
        <v>76243</v>
      </c>
      <c r="D1022" t="s">
        <v>10371</v>
      </c>
    </row>
    <row r="1023" spans="1:4" x14ac:dyDescent="0.25">
      <c r="A1023">
        <v>76</v>
      </c>
      <c r="B1023" t="s">
        <v>10359</v>
      </c>
      <c r="C1023">
        <v>76246</v>
      </c>
      <c r="D1023" t="s">
        <v>10372</v>
      </c>
    </row>
    <row r="1024" spans="1:4" x14ac:dyDescent="0.25">
      <c r="A1024">
        <v>76</v>
      </c>
      <c r="B1024" t="s">
        <v>10359</v>
      </c>
      <c r="C1024">
        <v>76248</v>
      </c>
      <c r="D1024" t="s">
        <v>10373</v>
      </c>
    </row>
    <row r="1025" spans="1:4" x14ac:dyDescent="0.25">
      <c r="A1025">
        <v>76</v>
      </c>
      <c r="B1025" t="s">
        <v>10359</v>
      </c>
      <c r="C1025">
        <v>76250</v>
      </c>
      <c r="D1025" t="s">
        <v>10374</v>
      </c>
    </row>
    <row r="1026" spans="1:4" x14ac:dyDescent="0.25">
      <c r="A1026">
        <v>76</v>
      </c>
      <c r="B1026" t="s">
        <v>10359</v>
      </c>
      <c r="C1026">
        <v>76275</v>
      </c>
      <c r="D1026" t="s">
        <v>10375</v>
      </c>
    </row>
    <row r="1027" spans="1:4" x14ac:dyDescent="0.25">
      <c r="A1027">
        <v>76</v>
      </c>
      <c r="B1027" t="s">
        <v>10359</v>
      </c>
      <c r="C1027">
        <v>76306</v>
      </c>
      <c r="D1027" t="s">
        <v>10376</v>
      </c>
    </row>
    <row r="1028" spans="1:4" x14ac:dyDescent="0.25">
      <c r="A1028">
        <v>76</v>
      </c>
      <c r="B1028" t="s">
        <v>10359</v>
      </c>
      <c r="C1028">
        <v>76318</v>
      </c>
      <c r="D1028" t="s">
        <v>10377</v>
      </c>
    </row>
    <row r="1029" spans="1:4" x14ac:dyDescent="0.25">
      <c r="A1029">
        <v>76</v>
      </c>
      <c r="B1029" t="s">
        <v>10359</v>
      </c>
      <c r="C1029">
        <v>76364</v>
      </c>
      <c r="D1029" t="s">
        <v>10378</v>
      </c>
    </row>
    <row r="1030" spans="1:4" x14ac:dyDescent="0.25">
      <c r="A1030">
        <v>76</v>
      </c>
      <c r="B1030" t="s">
        <v>10359</v>
      </c>
      <c r="C1030">
        <v>76377</v>
      </c>
      <c r="D1030" t="s">
        <v>10379</v>
      </c>
    </row>
    <row r="1031" spans="1:4" x14ac:dyDescent="0.25">
      <c r="A1031">
        <v>76</v>
      </c>
      <c r="B1031" t="s">
        <v>10359</v>
      </c>
      <c r="C1031">
        <v>76400</v>
      </c>
      <c r="D1031" t="s">
        <v>9498</v>
      </c>
    </row>
    <row r="1032" spans="1:4" x14ac:dyDescent="0.25">
      <c r="A1032">
        <v>76</v>
      </c>
      <c r="B1032" t="s">
        <v>10359</v>
      </c>
      <c r="C1032">
        <v>76403</v>
      </c>
      <c r="D1032" t="s">
        <v>9667</v>
      </c>
    </row>
    <row r="1033" spans="1:4" x14ac:dyDescent="0.25">
      <c r="A1033">
        <v>76</v>
      </c>
      <c r="B1033" t="s">
        <v>10359</v>
      </c>
      <c r="C1033">
        <v>76497</v>
      </c>
      <c r="D1033" t="s">
        <v>10380</v>
      </c>
    </row>
    <row r="1034" spans="1:4" x14ac:dyDescent="0.25">
      <c r="A1034">
        <v>76</v>
      </c>
      <c r="B1034" t="s">
        <v>10359</v>
      </c>
      <c r="C1034">
        <v>76520</v>
      </c>
      <c r="D1034" t="s">
        <v>10381</v>
      </c>
    </row>
    <row r="1035" spans="1:4" x14ac:dyDescent="0.25">
      <c r="A1035">
        <v>76</v>
      </c>
      <c r="B1035" t="s">
        <v>10359</v>
      </c>
      <c r="C1035">
        <v>76563</v>
      </c>
      <c r="D1035" t="s">
        <v>10382</v>
      </c>
    </row>
    <row r="1036" spans="1:4" x14ac:dyDescent="0.25">
      <c r="A1036">
        <v>76</v>
      </c>
      <c r="B1036" t="s">
        <v>10359</v>
      </c>
      <c r="C1036">
        <v>76606</v>
      </c>
      <c r="D1036" t="s">
        <v>2773</v>
      </c>
    </row>
    <row r="1037" spans="1:4" x14ac:dyDescent="0.25">
      <c r="A1037">
        <v>76</v>
      </c>
      <c r="B1037" t="s">
        <v>10359</v>
      </c>
      <c r="C1037">
        <v>76616</v>
      </c>
      <c r="D1037" t="s">
        <v>10383</v>
      </c>
    </row>
    <row r="1038" spans="1:4" x14ac:dyDescent="0.25">
      <c r="A1038">
        <v>76</v>
      </c>
      <c r="B1038" t="s">
        <v>10359</v>
      </c>
      <c r="C1038">
        <v>76622</v>
      </c>
      <c r="D1038" t="s">
        <v>10384</v>
      </c>
    </row>
    <row r="1039" spans="1:4" x14ac:dyDescent="0.25">
      <c r="A1039">
        <v>76</v>
      </c>
      <c r="B1039" t="s">
        <v>10359</v>
      </c>
      <c r="C1039">
        <v>76670</v>
      </c>
      <c r="D1039" t="s">
        <v>10313</v>
      </c>
    </row>
    <row r="1040" spans="1:4" x14ac:dyDescent="0.25">
      <c r="A1040">
        <v>76</v>
      </c>
      <c r="B1040" t="s">
        <v>10359</v>
      </c>
      <c r="C1040">
        <v>76736</v>
      </c>
      <c r="D1040" t="s">
        <v>10385</v>
      </c>
    </row>
    <row r="1041" spans="1:4" x14ac:dyDescent="0.25">
      <c r="A1041">
        <v>76</v>
      </c>
      <c r="B1041" t="s">
        <v>10359</v>
      </c>
      <c r="C1041">
        <v>76823</v>
      </c>
      <c r="D1041" t="s">
        <v>3265</v>
      </c>
    </row>
    <row r="1042" spans="1:4" x14ac:dyDescent="0.25">
      <c r="A1042">
        <v>76</v>
      </c>
      <c r="B1042" t="s">
        <v>10359</v>
      </c>
      <c r="C1042">
        <v>76828</v>
      </c>
      <c r="D1042" t="s">
        <v>3260</v>
      </c>
    </row>
    <row r="1043" spans="1:4" x14ac:dyDescent="0.25">
      <c r="A1043">
        <v>76</v>
      </c>
      <c r="B1043" t="s">
        <v>10359</v>
      </c>
      <c r="C1043">
        <v>76834</v>
      </c>
      <c r="D1043" t="s">
        <v>10386</v>
      </c>
    </row>
    <row r="1044" spans="1:4" x14ac:dyDescent="0.25">
      <c r="A1044">
        <v>76</v>
      </c>
      <c r="B1044" t="s">
        <v>10359</v>
      </c>
      <c r="C1044">
        <v>76845</v>
      </c>
      <c r="D1044" t="s">
        <v>10387</v>
      </c>
    </row>
    <row r="1045" spans="1:4" x14ac:dyDescent="0.25">
      <c r="A1045">
        <v>76</v>
      </c>
      <c r="B1045" t="s">
        <v>10359</v>
      </c>
      <c r="C1045">
        <v>76863</v>
      </c>
      <c r="D1045" t="s">
        <v>10388</v>
      </c>
    </row>
    <row r="1046" spans="1:4" x14ac:dyDescent="0.25">
      <c r="A1046">
        <v>76</v>
      </c>
      <c r="B1046" t="s">
        <v>10359</v>
      </c>
      <c r="C1046">
        <v>76869</v>
      </c>
      <c r="D1046" t="s">
        <v>10389</v>
      </c>
    </row>
    <row r="1047" spans="1:4" x14ac:dyDescent="0.25">
      <c r="A1047">
        <v>76</v>
      </c>
      <c r="B1047" t="s">
        <v>10359</v>
      </c>
      <c r="C1047">
        <v>76890</v>
      </c>
      <c r="D1047" t="s">
        <v>10390</v>
      </c>
    </row>
    <row r="1048" spans="1:4" x14ac:dyDescent="0.25">
      <c r="A1048">
        <v>76</v>
      </c>
      <c r="B1048" t="s">
        <v>10359</v>
      </c>
      <c r="C1048">
        <v>76892</v>
      </c>
      <c r="D1048" t="s">
        <v>10391</v>
      </c>
    </row>
    <row r="1049" spans="1:4" x14ac:dyDescent="0.25">
      <c r="A1049">
        <v>76</v>
      </c>
      <c r="B1049" t="s">
        <v>10359</v>
      </c>
      <c r="C1049">
        <v>76895</v>
      </c>
      <c r="D1049" t="s">
        <v>10392</v>
      </c>
    </row>
    <row r="1050" spans="1:4" x14ac:dyDescent="0.25">
      <c r="A1050">
        <v>81</v>
      </c>
      <c r="B1050" t="s">
        <v>10393</v>
      </c>
      <c r="C1050">
        <v>81001</v>
      </c>
      <c r="D1050" t="s">
        <v>10393</v>
      </c>
    </row>
    <row r="1051" spans="1:4" x14ac:dyDescent="0.25">
      <c r="A1051">
        <v>81</v>
      </c>
      <c r="B1051" t="s">
        <v>10393</v>
      </c>
      <c r="C1051">
        <v>81065</v>
      </c>
      <c r="D1051" t="s">
        <v>10394</v>
      </c>
    </row>
    <row r="1052" spans="1:4" x14ac:dyDescent="0.25">
      <c r="A1052">
        <v>81</v>
      </c>
      <c r="B1052" t="s">
        <v>10393</v>
      </c>
      <c r="C1052">
        <v>81220</v>
      </c>
      <c r="D1052" t="s">
        <v>10395</v>
      </c>
    </row>
    <row r="1053" spans="1:4" x14ac:dyDescent="0.25">
      <c r="A1053">
        <v>81</v>
      </c>
      <c r="B1053" t="s">
        <v>10393</v>
      </c>
      <c r="C1053">
        <v>81300</v>
      </c>
      <c r="D1053" t="s">
        <v>10396</v>
      </c>
    </row>
    <row r="1054" spans="1:4" x14ac:dyDescent="0.25">
      <c r="A1054">
        <v>81</v>
      </c>
      <c r="B1054" t="s">
        <v>10393</v>
      </c>
      <c r="C1054">
        <v>81591</v>
      </c>
      <c r="D1054" t="s">
        <v>10397</v>
      </c>
    </row>
    <row r="1055" spans="1:4" x14ac:dyDescent="0.25">
      <c r="A1055">
        <v>81</v>
      </c>
      <c r="B1055" t="s">
        <v>10393</v>
      </c>
      <c r="C1055">
        <v>81736</v>
      </c>
      <c r="D1055" t="s">
        <v>10398</v>
      </c>
    </row>
    <row r="1056" spans="1:4" x14ac:dyDescent="0.25">
      <c r="A1056">
        <v>81</v>
      </c>
      <c r="B1056" t="s">
        <v>10393</v>
      </c>
      <c r="C1056">
        <v>81794</v>
      </c>
      <c r="D1056" t="s">
        <v>10399</v>
      </c>
    </row>
    <row r="1057" spans="1:4" x14ac:dyDescent="0.25">
      <c r="A1057">
        <v>85</v>
      </c>
      <c r="B1057" t="s">
        <v>10400</v>
      </c>
      <c r="C1057">
        <v>85001</v>
      </c>
      <c r="D1057" t="s">
        <v>10401</v>
      </c>
    </row>
    <row r="1058" spans="1:4" x14ac:dyDescent="0.25">
      <c r="A1058">
        <v>85</v>
      </c>
      <c r="B1058" t="s">
        <v>10400</v>
      </c>
      <c r="C1058">
        <v>85010</v>
      </c>
      <c r="D1058" t="s">
        <v>10402</v>
      </c>
    </row>
    <row r="1059" spans="1:4" x14ac:dyDescent="0.25">
      <c r="A1059">
        <v>85</v>
      </c>
      <c r="B1059" t="s">
        <v>10400</v>
      </c>
      <c r="C1059">
        <v>85015</v>
      </c>
      <c r="D1059" t="s">
        <v>10403</v>
      </c>
    </row>
    <row r="1060" spans="1:4" x14ac:dyDescent="0.25">
      <c r="A1060">
        <v>85</v>
      </c>
      <c r="B1060" t="s">
        <v>10400</v>
      </c>
      <c r="C1060">
        <v>85125</v>
      </c>
      <c r="D1060" t="s">
        <v>10404</v>
      </c>
    </row>
    <row r="1061" spans="1:4" x14ac:dyDescent="0.25">
      <c r="A1061">
        <v>85</v>
      </c>
      <c r="B1061" t="s">
        <v>10400</v>
      </c>
      <c r="C1061">
        <v>85136</v>
      </c>
      <c r="D1061" t="s">
        <v>10405</v>
      </c>
    </row>
    <row r="1062" spans="1:4" x14ac:dyDescent="0.25">
      <c r="A1062">
        <v>85</v>
      </c>
      <c r="B1062" t="s">
        <v>10400</v>
      </c>
      <c r="C1062">
        <v>85139</v>
      </c>
      <c r="D1062" t="s">
        <v>10406</v>
      </c>
    </row>
    <row r="1063" spans="1:4" x14ac:dyDescent="0.25">
      <c r="A1063">
        <v>85</v>
      </c>
      <c r="B1063" t="s">
        <v>10400</v>
      </c>
      <c r="C1063">
        <v>85162</v>
      </c>
      <c r="D1063" t="s">
        <v>10407</v>
      </c>
    </row>
    <row r="1064" spans="1:4" x14ac:dyDescent="0.25">
      <c r="A1064">
        <v>85</v>
      </c>
      <c r="B1064" t="s">
        <v>10400</v>
      </c>
      <c r="C1064">
        <v>85225</v>
      </c>
      <c r="D1064" t="s">
        <v>10408</v>
      </c>
    </row>
    <row r="1065" spans="1:4" x14ac:dyDescent="0.25">
      <c r="A1065">
        <v>85</v>
      </c>
      <c r="B1065" t="s">
        <v>10400</v>
      </c>
      <c r="C1065">
        <v>85230</v>
      </c>
      <c r="D1065" t="s">
        <v>10409</v>
      </c>
    </row>
    <row r="1066" spans="1:4" x14ac:dyDescent="0.25">
      <c r="A1066">
        <v>85</v>
      </c>
      <c r="B1066" t="s">
        <v>10400</v>
      </c>
      <c r="C1066">
        <v>85250</v>
      </c>
      <c r="D1066" t="s">
        <v>10410</v>
      </c>
    </row>
    <row r="1067" spans="1:4" x14ac:dyDescent="0.25">
      <c r="A1067">
        <v>85</v>
      </c>
      <c r="B1067" t="s">
        <v>10400</v>
      </c>
      <c r="C1067">
        <v>85263</v>
      </c>
      <c r="D1067" t="s">
        <v>10411</v>
      </c>
    </row>
    <row r="1068" spans="1:4" x14ac:dyDescent="0.25">
      <c r="A1068">
        <v>85</v>
      </c>
      <c r="B1068" t="s">
        <v>10400</v>
      </c>
      <c r="C1068">
        <v>85279</v>
      </c>
      <c r="D1068" t="s">
        <v>10412</v>
      </c>
    </row>
    <row r="1069" spans="1:4" x14ac:dyDescent="0.25">
      <c r="A1069">
        <v>85</v>
      </c>
      <c r="B1069" t="s">
        <v>10400</v>
      </c>
      <c r="C1069">
        <v>85300</v>
      </c>
      <c r="D1069" t="s">
        <v>9516</v>
      </c>
    </row>
    <row r="1070" spans="1:4" x14ac:dyDescent="0.25">
      <c r="A1070">
        <v>85</v>
      </c>
      <c r="B1070" t="s">
        <v>10400</v>
      </c>
      <c r="C1070">
        <v>85315</v>
      </c>
      <c r="D1070" t="s">
        <v>10413</v>
      </c>
    </row>
    <row r="1071" spans="1:4" x14ac:dyDescent="0.25">
      <c r="A1071">
        <v>85</v>
      </c>
      <c r="B1071" t="s">
        <v>10400</v>
      </c>
      <c r="C1071">
        <v>85325</v>
      </c>
      <c r="D1071" t="s">
        <v>10414</v>
      </c>
    </row>
    <row r="1072" spans="1:4" x14ac:dyDescent="0.25">
      <c r="A1072">
        <v>85</v>
      </c>
      <c r="B1072" t="s">
        <v>10400</v>
      </c>
      <c r="C1072">
        <v>85400</v>
      </c>
      <c r="D1072" t="s">
        <v>10415</v>
      </c>
    </row>
    <row r="1073" spans="1:4" x14ac:dyDescent="0.25">
      <c r="A1073">
        <v>85</v>
      </c>
      <c r="B1073" t="s">
        <v>10400</v>
      </c>
      <c r="C1073">
        <v>85410</v>
      </c>
      <c r="D1073" t="s">
        <v>10416</v>
      </c>
    </row>
    <row r="1074" spans="1:4" x14ac:dyDescent="0.25">
      <c r="A1074">
        <v>85</v>
      </c>
      <c r="B1074" t="s">
        <v>10400</v>
      </c>
      <c r="C1074">
        <v>85430</v>
      </c>
      <c r="D1074" t="s">
        <v>10417</v>
      </c>
    </row>
    <row r="1075" spans="1:4" x14ac:dyDescent="0.25">
      <c r="A1075">
        <v>85</v>
      </c>
      <c r="B1075" t="s">
        <v>10400</v>
      </c>
      <c r="C1075">
        <v>85440</v>
      </c>
      <c r="D1075" t="s">
        <v>9621</v>
      </c>
    </row>
    <row r="1076" spans="1:4" x14ac:dyDescent="0.25">
      <c r="A1076">
        <v>86</v>
      </c>
      <c r="B1076" t="s">
        <v>10418</v>
      </c>
      <c r="C1076">
        <v>86001</v>
      </c>
      <c r="D1076" t="s">
        <v>10419</v>
      </c>
    </row>
    <row r="1077" spans="1:4" x14ac:dyDescent="0.25">
      <c r="A1077">
        <v>86</v>
      </c>
      <c r="B1077" t="s">
        <v>10418</v>
      </c>
      <c r="C1077">
        <v>86219</v>
      </c>
      <c r="D1077" t="s">
        <v>10114</v>
      </c>
    </row>
    <row r="1078" spans="1:4" x14ac:dyDescent="0.25">
      <c r="A1078">
        <v>86</v>
      </c>
      <c r="B1078" t="s">
        <v>10418</v>
      </c>
      <c r="C1078">
        <v>86320</v>
      </c>
      <c r="D1078" t="s">
        <v>10420</v>
      </c>
    </row>
    <row r="1079" spans="1:4" x14ac:dyDescent="0.25">
      <c r="A1079">
        <v>86</v>
      </c>
      <c r="B1079" t="s">
        <v>10418</v>
      </c>
      <c r="C1079">
        <v>86568</v>
      </c>
      <c r="D1079" t="s">
        <v>10421</v>
      </c>
    </row>
    <row r="1080" spans="1:4" x14ac:dyDescent="0.25">
      <c r="A1080">
        <v>86</v>
      </c>
      <c r="B1080" t="s">
        <v>10418</v>
      </c>
      <c r="C1080">
        <v>86569</v>
      </c>
      <c r="D1080" t="s">
        <v>10422</v>
      </c>
    </row>
    <row r="1081" spans="1:4" x14ac:dyDescent="0.25">
      <c r="A1081">
        <v>86</v>
      </c>
      <c r="B1081" t="s">
        <v>10418</v>
      </c>
      <c r="C1081">
        <v>86571</v>
      </c>
      <c r="D1081" t="s">
        <v>10423</v>
      </c>
    </row>
    <row r="1082" spans="1:4" x14ac:dyDescent="0.25">
      <c r="A1082">
        <v>86</v>
      </c>
      <c r="B1082" t="s">
        <v>10418</v>
      </c>
      <c r="C1082">
        <v>86573</v>
      </c>
      <c r="D1082" t="s">
        <v>10424</v>
      </c>
    </row>
    <row r="1083" spans="1:4" x14ac:dyDescent="0.25">
      <c r="A1083">
        <v>86</v>
      </c>
      <c r="B1083" t="s">
        <v>10418</v>
      </c>
      <c r="C1083">
        <v>86749</v>
      </c>
      <c r="D1083" t="s">
        <v>10425</v>
      </c>
    </row>
    <row r="1084" spans="1:4" x14ac:dyDescent="0.25">
      <c r="A1084">
        <v>86</v>
      </c>
      <c r="B1084" t="s">
        <v>10418</v>
      </c>
      <c r="C1084">
        <v>86755</v>
      </c>
      <c r="D1084" t="s">
        <v>9520</v>
      </c>
    </row>
    <row r="1085" spans="1:4" x14ac:dyDescent="0.25">
      <c r="A1085">
        <v>86</v>
      </c>
      <c r="B1085" t="s">
        <v>10418</v>
      </c>
      <c r="C1085">
        <v>86757</v>
      </c>
      <c r="D1085" t="s">
        <v>10282</v>
      </c>
    </row>
    <row r="1086" spans="1:4" x14ac:dyDescent="0.25">
      <c r="A1086">
        <v>86</v>
      </c>
      <c r="B1086" t="s">
        <v>10418</v>
      </c>
      <c r="C1086">
        <v>86760</v>
      </c>
      <c r="D1086" t="s">
        <v>2580</v>
      </c>
    </row>
    <row r="1087" spans="1:4" x14ac:dyDescent="0.25">
      <c r="A1087">
        <v>86</v>
      </c>
      <c r="B1087" t="s">
        <v>10418</v>
      </c>
      <c r="C1087">
        <v>86865</v>
      </c>
      <c r="D1087" t="s">
        <v>10426</v>
      </c>
    </row>
    <row r="1088" spans="1:4" x14ac:dyDescent="0.25">
      <c r="A1088">
        <v>86</v>
      </c>
      <c r="B1088" t="s">
        <v>10418</v>
      </c>
      <c r="C1088">
        <v>86885</v>
      </c>
      <c r="D1088" t="s">
        <v>10427</v>
      </c>
    </row>
    <row r="1089" spans="1:4" x14ac:dyDescent="0.25">
      <c r="A1089">
        <v>88</v>
      </c>
      <c r="B1089" t="s">
        <v>10428</v>
      </c>
      <c r="C1089">
        <v>88001</v>
      </c>
      <c r="D1089" t="s">
        <v>10277</v>
      </c>
    </row>
    <row r="1090" spans="1:4" x14ac:dyDescent="0.25">
      <c r="A1090">
        <v>88</v>
      </c>
      <c r="B1090" t="s">
        <v>10428</v>
      </c>
      <c r="C1090">
        <v>88564</v>
      </c>
      <c r="D1090" t="s">
        <v>10145</v>
      </c>
    </row>
    <row r="1091" spans="1:4" x14ac:dyDescent="0.25">
      <c r="A1091">
        <v>91</v>
      </c>
      <c r="B1091" t="s">
        <v>10429</v>
      </c>
      <c r="C1091">
        <v>91001</v>
      </c>
      <c r="D1091" t="s">
        <v>10430</v>
      </c>
    </row>
    <row r="1092" spans="1:4" x14ac:dyDescent="0.25">
      <c r="A1092">
        <v>91</v>
      </c>
      <c r="B1092" t="s">
        <v>10429</v>
      </c>
      <c r="C1092">
        <v>91263</v>
      </c>
      <c r="D1092" t="s">
        <v>10431</v>
      </c>
    </row>
    <row r="1093" spans="1:4" x14ac:dyDescent="0.25">
      <c r="A1093">
        <v>91</v>
      </c>
      <c r="B1093" t="s">
        <v>10429</v>
      </c>
      <c r="C1093">
        <v>91405</v>
      </c>
      <c r="D1093" t="s">
        <v>10432</v>
      </c>
    </row>
    <row r="1094" spans="1:4" x14ac:dyDescent="0.25">
      <c r="A1094">
        <v>91</v>
      </c>
      <c r="B1094" t="s">
        <v>10429</v>
      </c>
      <c r="C1094">
        <v>91407</v>
      </c>
      <c r="D1094" t="s">
        <v>10433</v>
      </c>
    </row>
    <row r="1095" spans="1:4" x14ac:dyDescent="0.25">
      <c r="A1095">
        <v>91</v>
      </c>
      <c r="B1095" t="s">
        <v>10429</v>
      </c>
      <c r="C1095">
        <v>91430</v>
      </c>
      <c r="D1095" t="s">
        <v>9667</v>
      </c>
    </row>
    <row r="1096" spans="1:4" x14ac:dyDescent="0.25">
      <c r="A1096">
        <v>91</v>
      </c>
      <c r="B1096" t="s">
        <v>10429</v>
      </c>
      <c r="C1096">
        <v>91460</v>
      </c>
      <c r="D1096" t="s">
        <v>10434</v>
      </c>
    </row>
    <row r="1097" spans="1:4" x14ac:dyDescent="0.25">
      <c r="A1097">
        <v>91</v>
      </c>
      <c r="B1097" t="s">
        <v>10429</v>
      </c>
      <c r="C1097">
        <v>91530</v>
      </c>
      <c r="D1097" t="s">
        <v>10435</v>
      </c>
    </row>
    <row r="1098" spans="1:4" x14ac:dyDescent="0.25">
      <c r="A1098">
        <v>91</v>
      </c>
      <c r="B1098" t="s">
        <v>10429</v>
      </c>
      <c r="C1098">
        <v>91536</v>
      </c>
      <c r="D1098" t="s">
        <v>10436</v>
      </c>
    </row>
    <row r="1099" spans="1:4" x14ac:dyDescent="0.25">
      <c r="A1099">
        <v>91</v>
      </c>
      <c r="B1099" t="s">
        <v>10429</v>
      </c>
      <c r="C1099">
        <v>91540</v>
      </c>
      <c r="D1099" t="s">
        <v>10437</v>
      </c>
    </row>
    <row r="1100" spans="1:4" x14ac:dyDescent="0.25">
      <c r="A1100">
        <v>91</v>
      </c>
      <c r="B1100" t="s">
        <v>10429</v>
      </c>
      <c r="C1100">
        <v>91669</v>
      </c>
      <c r="D1100" t="s">
        <v>10188</v>
      </c>
    </row>
    <row r="1101" spans="1:4" x14ac:dyDescent="0.25">
      <c r="A1101">
        <v>91</v>
      </c>
      <c r="B1101" t="s">
        <v>10429</v>
      </c>
      <c r="C1101">
        <v>91798</v>
      </c>
      <c r="D1101" t="s">
        <v>10438</v>
      </c>
    </row>
    <row r="1102" spans="1:4" x14ac:dyDescent="0.25">
      <c r="A1102">
        <v>94</v>
      </c>
      <c r="B1102" t="s">
        <v>10439</v>
      </c>
      <c r="C1102">
        <v>94001</v>
      </c>
      <c r="D1102" t="s">
        <v>10440</v>
      </c>
    </row>
    <row r="1103" spans="1:4" x14ac:dyDescent="0.25">
      <c r="A1103">
        <v>94</v>
      </c>
      <c r="B1103" t="s">
        <v>10439</v>
      </c>
      <c r="C1103">
        <v>94343</v>
      </c>
      <c r="D1103" t="s">
        <v>10441</v>
      </c>
    </row>
    <row r="1104" spans="1:4" x14ac:dyDescent="0.25">
      <c r="A1104">
        <v>94</v>
      </c>
      <c r="B1104" t="s">
        <v>10439</v>
      </c>
      <c r="C1104">
        <v>94883</v>
      </c>
      <c r="D1104" t="s">
        <v>10442</v>
      </c>
    </row>
    <row r="1105" spans="1:4" x14ac:dyDescent="0.25">
      <c r="A1105">
        <v>94</v>
      </c>
      <c r="B1105" t="s">
        <v>10439</v>
      </c>
      <c r="C1105">
        <v>94884</v>
      </c>
      <c r="D1105" t="s">
        <v>9568</v>
      </c>
    </row>
    <row r="1106" spans="1:4" x14ac:dyDescent="0.25">
      <c r="A1106">
        <v>94</v>
      </c>
      <c r="B1106" t="s">
        <v>10439</v>
      </c>
      <c r="C1106">
        <v>94885</v>
      </c>
      <c r="D1106" t="s">
        <v>10443</v>
      </c>
    </row>
    <row r="1107" spans="1:4" x14ac:dyDescent="0.25">
      <c r="A1107">
        <v>94</v>
      </c>
      <c r="B1107" t="s">
        <v>10439</v>
      </c>
      <c r="C1107">
        <v>94886</v>
      </c>
      <c r="D1107" t="s">
        <v>10444</v>
      </c>
    </row>
    <row r="1108" spans="1:4" x14ac:dyDescent="0.25">
      <c r="A1108">
        <v>94</v>
      </c>
      <c r="B1108" t="s">
        <v>10439</v>
      </c>
      <c r="C1108">
        <v>94887</v>
      </c>
      <c r="D1108" t="s">
        <v>10445</v>
      </c>
    </row>
    <row r="1109" spans="1:4" x14ac:dyDescent="0.25">
      <c r="A1109">
        <v>94</v>
      </c>
      <c r="B1109" t="s">
        <v>10439</v>
      </c>
      <c r="C1109">
        <v>94888</v>
      </c>
      <c r="D1109" t="s">
        <v>10446</v>
      </c>
    </row>
    <row r="1110" spans="1:4" x14ac:dyDescent="0.25">
      <c r="A1110">
        <v>95</v>
      </c>
      <c r="B1110" t="s">
        <v>10447</v>
      </c>
      <c r="C1110">
        <v>95001</v>
      </c>
      <c r="D1110" t="s">
        <v>10448</v>
      </c>
    </row>
    <row r="1111" spans="1:4" x14ac:dyDescent="0.25">
      <c r="A1111">
        <v>95</v>
      </c>
      <c r="B1111" t="s">
        <v>10447</v>
      </c>
      <c r="C1111">
        <v>95015</v>
      </c>
      <c r="D1111" t="s">
        <v>9586</v>
      </c>
    </row>
    <row r="1112" spans="1:4" x14ac:dyDescent="0.25">
      <c r="A1112">
        <v>95</v>
      </c>
      <c r="B1112" t="s">
        <v>10447</v>
      </c>
      <c r="C1112">
        <v>95025</v>
      </c>
      <c r="D1112" t="s">
        <v>10449</v>
      </c>
    </row>
    <row r="1113" spans="1:4" x14ac:dyDescent="0.25">
      <c r="A1113">
        <v>95</v>
      </c>
      <c r="B1113" t="s">
        <v>10447</v>
      </c>
      <c r="C1113">
        <v>95200</v>
      </c>
      <c r="D1113" t="s">
        <v>9672</v>
      </c>
    </row>
    <row r="1114" spans="1:4" x14ac:dyDescent="0.25">
      <c r="A1114">
        <v>97</v>
      </c>
      <c r="B1114" t="s">
        <v>10450</v>
      </c>
      <c r="C1114">
        <v>97001</v>
      </c>
      <c r="D1114" t="s">
        <v>10451</v>
      </c>
    </row>
    <row r="1115" spans="1:4" x14ac:dyDescent="0.25">
      <c r="A1115">
        <v>97</v>
      </c>
      <c r="B1115" t="s">
        <v>10450</v>
      </c>
      <c r="C1115">
        <v>97161</v>
      </c>
      <c r="D1115" t="s">
        <v>10452</v>
      </c>
    </row>
    <row r="1116" spans="1:4" x14ac:dyDescent="0.25">
      <c r="A1116">
        <v>97</v>
      </c>
      <c r="B1116" t="s">
        <v>10450</v>
      </c>
      <c r="C1116">
        <v>97511</v>
      </c>
      <c r="D1116" t="s">
        <v>10453</v>
      </c>
    </row>
    <row r="1117" spans="1:4" x14ac:dyDescent="0.25">
      <c r="A1117">
        <v>97</v>
      </c>
      <c r="B1117" t="s">
        <v>10450</v>
      </c>
      <c r="C1117">
        <v>97666</v>
      </c>
      <c r="D1117" t="s">
        <v>10454</v>
      </c>
    </row>
    <row r="1118" spans="1:4" x14ac:dyDescent="0.25">
      <c r="A1118">
        <v>97</v>
      </c>
      <c r="B1118" t="s">
        <v>10450</v>
      </c>
      <c r="C1118">
        <v>97777</v>
      </c>
      <c r="D1118" t="s">
        <v>10455</v>
      </c>
    </row>
    <row r="1119" spans="1:4" x14ac:dyDescent="0.25">
      <c r="A1119">
        <v>97</v>
      </c>
      <c r="B1119" t="s">
        <v>10450</v>
      </c>
      <c r="C1119">
        <v>97889</v>
      </c>
      <c r="D1119" t="s">
        <v>10456</v>
      </c>
    </row>
    <row r="1120" spans="1:4" x14ac:dyDescent="0.25">
      <c r="A1120">
        <v>99</v>
      </c>
      <c r="B1120" t="s">
        <v>10457</v>
      </c>
      <c r="C1120">
        <v>99001</v>
      </c>
      <c r="D1120" t="s">
        <v>10458</v>
      </c>
    </row>
    <row r="1121" spans="1:4" x14ac:dyDescent="0.25">
      <c r="A1121">
        <v>99</v>
      </c>
      <c r="B1121" t="s">
        <v>10457</v>
      </c>
      <c r="C1121">
        <v>99524</v>
      </c>
      <c r="D1121" t="s">
        <v>10459</v>
      </c>
    </row>
    <row r="1122" spans="1:4" x14ac:dyDescent="0.25">
      <c r="A1122">
        <v>99</v>
      </c>
      <c r="B1122" t="s">
        <v>10457</v>
      </c>
      <c r="C1122">
        <v>99624</v>
      </c>
      <c r="D1122" t="s">
        <v>10460</v>
      </c>
    </row>
    <row r="1123" spans="1:4" x14ac:dyDescent="0.25">
      <c r="A1123">
        <v>99</v>
      </c>
      <c r="B1123" t="s">
        <v>10457</v>
      </c>
      <c r="C1123">
        <v>99773</v>
      </c>
      <c r="D1123" t="s">
        <v>10461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85"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85"/>
      <c r="B2"/>
      <c r="C2" s="402"/>
      <c r="D2" s="401"/>
      <c r="E2" s="401"/>
      <c r="F2" s="401"/>
      <c r="G2" s="401" t="s">
        <v>1530</v>
      </c>
      <c r="H2" s="401"/>
      <c r="K2" s="400"/>
      <c r="L2" s="400"/>
      <c r="M2" s="400"/>
      <c r="N2" s="400"/>
      <c r="O2" s="400" t="s">
        <v>1529</v>
      </c>
      <c r="P2" s="400"/>
      <c r="AJ2" s="433"/>
      <c r="AK2" s="434" t="s">
        <v>1877</v>
      </c>
      <c r="AL2" s="435"/>
      <c r="AN2" s="432">
        <v>44197</v>
      </c>
      <c r="AO2" s="703">
        <v>540000</v>
      </c>
      <c r="AQ2" s="126"/>
      <c r="AR2" s="1191" t="s">
        <v>1701</v>
      </c>
      <c r="AS2" s="1192"/>
      <c r="AT2" s="1192"/>
      <c r="AU2" s="1192"/>
      <c r="AV2" s="1192"/>
      <c r="AW2" s="1192"/>
      <c r="AX2" s="1192"/>
      <c r="AY2" s="1192"/>
      <c r="AZ2" s="1192"/>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8864</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8605</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9246</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9241</v>
      </c>
      <c r="M13" s="211">
        <v>46022</v>
      </c>
      <c r="N13" s="212">
        <v>4627000</v>
      </c>
      <c r="O13" s="213"/>
      <c r="P13" s="214" t="s">
        <v>8606</v>
      </c>
      <c r="T13" s="671">
        <v>46175</v>
      </c>
      <c r="U13" s="558" t="s">
        <v>3755</v>
      </c>
      <c r="V13" s="557" t="s">
        <v>8896</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8607</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9237</v>
      </c>
      <c r="M15" s="211">
        <v>45961</v>
      </c>
      <c r="N15" s="212">
        <v>3510000</v>
      </c>
      <c r="O15" s="213"/>
      <c r="P15" s="214" t="s">
        <v>2012</v>
      </c>
      <c r="T15" s="671">
        <v>46175</v>
      </c>
      <c r="U15" s="558" t="s">
        <v>4860</v>
      </c>
      <c r="V15" s="557" t="s">
        <v>8926</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9230</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9054</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9231</v>
      </c>
      <c r="M17" s="211">
        <v>45930</v>
      </c>
      <c r="N17" s="212">
        <v>2455000</v>
      </c>
      <c r="O17" s="213"/>
      <c r="P17" s="214" t="s">
        <v>2012</v>
      </c>
      <c r="T17" s="671">
        <v>46175</v>
      </c>
      <c r="U17" s="558" t="s">
        <v>6513</v>
      </c>
      <c r="V17" s="557" t="s">
        <v>8940</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190" t="s">
        <v>5417</v>
      </c>
      <c r="BV17" s="1190"/>
      <c r="BW17" s="1190"/>
      <c r="BX17" s="1190"/>
      <c r="BY17" s="1190"/>
      <c r="BZ17" s="374"/>
      <c r="CA17" s="1190" t="s">
        <v>5416</v>
      </c>
      <c r="CB17" s="1190"/>
      <c r="CC17" s="1190"/>
      <c r="CD17" s="1190"/>
      <c r="CE17" s="1190"/>
      <c r="CF17" s="375"/>
      <c r="CG17" s="1190" t="s">
        <v>5415</v>
      </c>
      <c r="CH17" s="1190"/>
      <c r="CI17" s="1190"/>
      <c r="CJ17" s="1190"/>
      <c r="CK17" s="1190"/>
      <c r="CL17" s="375"/>
      <c r="CM17" s="1187" t="s">
        <v>3268</v>
      </c>
      <c r="CN17" s="1187"/>
      <c r="CO17" s="1187"/>
      <c r="CP17" s="1187"/>
      <c r="CQ17" s="1187"/>
      <c r="CS17" s="1189" t="s">
        <v>6201</v>
      </c>
      <c r="CT17" s="1189"/>
      <c r="CU17" s="1189"/>
      <c r="CV17" s="1189"/>
      <c r="CW17" s="1189"/>
      <c r="CY17" s="1188" t="s">
        <v>4247</v>
      </c>
      <c r="CZ17" s="1188"/>
      <c r="DA17" s="1188"/>
      <c r="DB17" s="1188"/>
      <c r="DC17" s="1188"/>
      <c r="DE17" s="1188" t="s">
        <v>4247</v>
      </c>
      <c r="DF17" s="1188"/>
      <c r="DG17" s="1188"/>
      <c r="DH17" s="1188"/>
      <c r="DI17" s="1188"/>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9172</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9245</v>
      </c>
      <c r="M19" s="211">
        <v>45869</v>
      </c>
      <c r="N19" s="212">
        <v>2664000</v>
      </c>
      <c r="O19" s="213"/>
      <c r="P19" s="214" t="s">
        <v>2012</v>
      </c>
      <c r="T19" s="671">
        <v>46175</v>
      </c>
      <c r="U19" s="558" t="s">
        <v>6513</v>
      </c>
      <c r="V19" s="557" t="s">
        <v>8837</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8827</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8544</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8853</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9206</v>
      </c>
      <c r="M23" s="211">
        <v>45808</v>
      </c>
      <c r="N23" s="212">
        <v>3050000</v>
      </c>
      <c r="O23" s="213"/>
      <c r="P23" s="212" t="s">
        <v>2012</v>
      </c>
      <c r="T23" s="671">
        <v>46175</v>
      </c>
      <c r="U23" s="558" t="s">
        <v>8845</v>
      </c>
      <c r="V23" s="557" t="s">
        <v>8970</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8845</v>
      </c>
      <c r="V24" s="557" t="s">
        <v>8971</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8845</v>
      </c>
      <c r="V25" s="557" t="s">
        <v>8844</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8645</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9067</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9194</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9193</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9069</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9192</v>
      </c>
      <c r="M30" s="211">
        <v>45688</v>
      </c>
      <c r="N30" s="212">
        <v>1654000</v>
      </c>
      <c r="O30" s="213"/>
      <c r="P30" s="212" t="s">
        <v>4651</v>
      </c>
      <c r="T30" s="671">
        <v>46175</v>
      </c>
      <c r="U30" s="558" t="s">
        <v>6544</v>
      </c>
      <c r="V30" s="557" t="s">
        <v>8892</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9187</v>
      </c>
      <c r="M31" s="211">
        <v>45657</v>
      </c>
      <c r="N31" s="212">
        <v>207000</v>
      </c>
      <c r="O31" s="213"/>
      <c r="P31" s="212" t="s">
        <v>2011</v>
      </c>
      <c r="T31" s="671">
        <v>46175</v>
      </c>
      <c r="U31" s="558" t="s">
        <v>556</v>
      </c>
      <c r="V31" s="557" t="s">
        <v>8904</v>
      </c>
      <c r="W31" s="558" t="s">
        <v>561</v>
      </c>
      <c r="X31" s="558" t="s">
        <v>8870</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9180</v>
      </c>
      <c r="M32" s="211">
        <v>45657</v>
      </c>
      <c r="N32" s="212">
        <v>2422000</v>
      </c>
      <c r="O32" s="213"/>
      <c r="P32" s="212" t="s">
        <v>2012</v>
      </c>
      <c r="T32" s="671">
        <v>46175</v>
      </c>
      <c r="U32" s="558" t="s">
        <v>556</v>
      </c>
      <c r="V32" s="557" t="s">
        <v>8974</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9184</v>
      </c>
      <c r="M33" s="211">
        <v>45627</v>
      </c>
      <c r="N33" s="212">
        <v>80000</v>
      </c>
      <c r="O33" s="213"/>
      <c r="P33" s="212" t="s">
        <v>2011</v>
      </c>
      <c r="T33" s="671">
        <v>46175</v>
      </c>
      <c r="U33" s="558" t="s">
        <v>556</v>
      </c>
      <c r="V33" s="557" t="s">
        <v>9051</v>
      </c>
      <c r="W33" s="558" t="s">
        <v>561</v>
      </c>
      <c r="X33" s="558" t="s">
        <v>427</v>
      </c>
      <c r="Y33" s="673">
        <v>446000</v>
      </c>
      <c r="Z33" s="569">
        <v>5000</v>
      </c>
      <c r="AA33" s="569">
        <v>301000</v>
      </c>
      <c r="AB33" s="569"/>
      <c r="AC33" s="569"/>
      <c r="AD33" s="569">
        <v>95000</v>
      </c>
      <c r="AE33" s="569">
        <v>45000</v>
      </c>
      <c r="AF33" s="569"/>
      <c r="AG33" s="569">
        <v>0</v>
      </c>
      <c r="AH33" s="558" t="s">
        <v>9066</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9190</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9178</v>
      </c>
      <c r="M35" s="211">
        <v>45596</v>
      </c>
      <c r="N35" s="212">
        <v>1324000</v>
      </c>
      <c r="O35" s="213"/>
      <c r="P35" s="212" t="s">
        <v>4651</v>
      </c>
      <c r="T35" s="671">
        <v>46175</v>
      </c>
      <c r="U35" s="558" t="s">
        <v>556</v>
      </c>
      <c r="V35" s="557" t="s">
        <v>8881</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9189</v>
      </c>
      <c r="M36" s="211">
        <v>45596</v>
      </c>
      <c r="N36" s="212">
        <v>40000</v>
      </c>
      <c r="O36" s="213"/>
      <c r="P36" s="212" t="s">
        <v>649</v>
      </c>
      <c r="T36" s="671">
        <v>46175</v>
      </c>
      <c r="U36" s="558" t="s">
        <v>5011</v>
      </c>
      <c r="V36" s="557" t="s">
        <v>5527</v>
      </c>
      <c r="W36" s="558" t="s">
        <v>8690</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9188</v>
      </c>
      <c r="M37" s="211">
        <v>45565</v>
      </c>
      <c r="N37" s="212">
        <v>2759000</v>
      </c>
      <c r="O37" s="213"/>
      <c r="P37" s="212" t="s">
        <v>2012</v>
      </c>
      <c r="T37" s="671">
        <v>46175</v>
      </c>
      <c r="U37" s="558" t="s">
        <v>5011</v>
      </c>
      <c r="V37" s="557" t="s">
        <v>8887</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9102</v>
      </c>
      <c r="M38" s="211">
        <v>45565</v>
      </c>
      <c r="N38" s="212">
        <v>230000</v>
      </c>
      <c r="O38" s="213"/>
      <c r="P38" s="212" t="s">
        <v>2011</v>
      </c>
      <c r="T38" s="671">
        <v>46175</v>
      </c>
      <c r="U38" s="558" t="s">
        <v>5011</v>
      </c>
      <c r="V38" s="557" t="s">
        <v>8994</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8902</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8672</v>
      </c>
      <c r="V40" s="557" t="s">
        <v>8928</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8672</v>
      </c>
      <c r="V41" s="557" t="s">
        <v>8894</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9169</v>
      </c>
      <c r="M42" s="211">
        <v>45505</v>
      </c>
      <c r="N42" s="212">
        <v>1766000</v>
      </c>
      <c r="O42" s="213"/>
      <c r="P42" s="212" t="s">
        <v>2012</v>
      </c>
      <c r="T42" s="671">
        <v>46175</v>
      </c>
      <c r="U42" s="558" t="s">
        <v>8672</v>
      </c>
      <c r="V42" s="557" t="s">
        <v>8848</v>
      </c>
      <c r="W42" s="558" t="s">
        <v>561</v>
      </c>
      <c r="X42" s="558" t="s">
        <v>426</v>
      </c>
      <c r="Y42" s="673">
        <v>690000</v>
      </c>
      <c r="Z42" s="569">
        <v>5000</v>
      </c>
      <c r="AA42" s="569">
        <v>591000</v>
      </c>
      <c r="AB42" s="569"/>
      <c r="AC42" s="569"/>
      <c r="AD42" s="569"/>
      <c r="AE42" s="569">
        <v>80000</v>
      </c>
      <c r="AF42" s="569">
        <v>14000</v>
      </c>
      <c r="AG42" s="569">
        <v>0</v>
      </c>
      <c r="AH42" s="558" t="s">
        <v>8878</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9166</v>
      </c>
      <c r="M43" s="211">
        <v>45474</v>
      </c>
      <c r="N43" s="212">
        <v>154000</v>
      </c>
      <c r="O43" s="213"/>
      <c r="P43" s="212" t="s">
        <v>2810</v>
      </c>
      <c r="T43" s="671">
        <v>46175</v>
      </c>
      <c r="U43" s="558" t="s">
        <v>8672</v>
      </c>
      <c r="V43" s="557" t="s">
        <v>8836</v>
      </c>
      <c r="W43" s="558" t="s">
        <v>561</v>
      </c>
      <c r="X43" s="558" t="s">
        <v>426</v>
      </c>
      <c r="Y43" s="673">
        <v>750000</v>
      </c>
      <c r="Z43" s="569">
        <v>5000</v>
      </c>
      <c r="AA43" s="569"/>
      <c r="AB43" s="569"/>
      <c r="AC43" s="569">
        <v>374000</v>
      </c>
      <c r="AD43" s="569">
        <v>371000</v>
      </c>
      <c r="AE43" s="569"/>
      <c r="AF43" s="569"/>
      <c r="AG43" s="569">
        <v>0</v>
      </c>
      <c r="AH43" s="558" t="s">
        <v>8929</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8943</v>
      </c>
      <c r="V44" s="557" t="s">
        <v>8942</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9167</v>
      </c>
      <c r="M45" s="211">
        <v>45413</v>
      </c>
      <c r="N45" s="212">
        <v>80000</v>
      </c>
      <c r="O45" s="213" t="s">
        <v>3322</v>
      </c>
      <c r="P45" s="212" t="s">
        <v>2011</v>
      </c>
      <c r="T45" s="671">
        <v>46175</v>
      </c>
      <c r="U45" s="558" t="s">
        <v>9001</v>
      </c>
      <c r="V45" s="557" t="s">
        <v>9055</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9171</v>
      </c>
      <c r="M46" s="211">
        <v>45413</v>
      </c>
      <c r="N46" s="212">
        <v>2093000</v>
      </c>
      <c r="O46" s="213" t="s">
        <v>3322</v>
      </c>
      <c r="P46" s="212" t="s">
        <v>2012</v>
      </c>
      <c r="T46" s="671">
        <v>46175</v>
      </c>
      <c r="U46" s="558" t="s">
        <v>582</v>
      </c>
      <c r="V46" s="557" t="s">
        <v>8891</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8885</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9164</v>
      </c>
      <c r="M48" s="211">
        <v>45383</v>
      </c>
      <c r="N48" s="212">
        <v>289000</v>
      </c>
      <c r="O48" s="213"/>
      <c r="P48" s="212" t="s">
        <v>3677</v>
      </c>
      <c r="T48" s="671">
        <v>46175</v>
      </c>
      <c r="U48" s="558" t="s">
        <v>6643</v>
      </c>
      <c r="V48" s="557" t="s">
        <v>8849</v>
      </c>
      <c r="W48" s="558" t="s">
        <v>580</v>
      </c>
      <c r="X48" s="558" t="s">
        <v>426</v>
      </c>
      <c r="Y48" s="673">
        <v>674000</v>
      </c>
      <c r="Z48" s="569">
        <v>5000</v>
      </c>
      <c r="AA48" s="569">
        <v>538000</v>
      </c>
      <c r="AB48" s="569"/>
      <c r="AC48" s="569"/>
      <c r="AD48" s="569">
        <v>50000</v>
      </c>
      <c r="AE48" s="569">
        <v>80000</v>
      </c>
      <c r="AF48" s="569">
        <v>1000</v>
      </c>
      <c r="AG48" s="569">
        <v>0</v>
      </c>
      <c r="AH48" s="558" t="s">
        <v>8830</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9046</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8851</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9149</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9151</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9150</v>
      </c>
      <c r="M53" s="211">
        <v>45291</v>
      </c>
      <c r="N53" s="212">
        <v>361000</v>
      </c>
      <c r="O53" s="213" t="s">
        <v>3251</v>
      </c>
      <c r="P53" s="212" t="s">
        <v>649</v>
      </c>
      <c r="T53" s="671">
        <v>46175</v>
      </c>
      <c r="U53" s="558" t="s">
        <v>5633</v>
      </c>
      <c r="V53" s="557" t="s">
        <v>8771</v>
      </c>
      <c r="W53" s="558" t="s">
        <v>562</v>
      </c>
      <c r="X53" s="558" t="s">
        <v>426</v>
      </c>
      <c r="Y53" s="673">
        <v>473000</v>
      </c>
      <c r="Z53" s="569">
        <v>5000</v>
      </c>
      <c r="AA53" s="569">
        <v>378000</v>
      </c>
      <c r="AB53" s="569"/>
      <c r="AC53" s="569"/>
      <c r="AD53" s="569"/>
      <c r="AE53" s="569">
        <v>90000</v>
      </c>
      <c r="AF53" s="569"/>
      <c r="AG53" s="569">
        <v>0</v>
      </c>
      <c r="AH53" s="558" t="s">
        <v>8840</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8990</v>
      </c>
      <c r="V54" s="557" t="s">
        <v>8980</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8665</v>
      </c>
      <c r="V55" s="557" t="s">
        <v>8895</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9148</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9140</v>
      </c>
      <c r="M57" s="211">
        <v>45266</v>
      </c>
      <c r="N57" s="212">
        <v>1747000</v>
      </c>
      <c r="O57" s="213"/>
      <c r="P57" s="212" t="s">
        <v>2012</v>
      </c>
      <c r="T57" s="711">
        <v>46175</v>
      </c>
      <c r="U57" s="558" t="s">
        <v>8996</v>
      </c>
      <c r="V57" s="557" t="s">
        <v>8995</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8975</v>
      </c>
      <c r="W58" s="558" t="s">
        <v>580</v>
      </c>
      <c r="X58" s="558" t="s">
        <v>8976</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8947</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9141</v>
      </c>
      <c r="M60" s="211">
        <v>45199</v>
      </c>
      <c r="N60" s="212">
        <v>1307000</v>
      </c>
      <c r="O60" s="213"/>
      <c r="P60" s="212" t="s">
        <v>2012</v>
      </c>
      <c r="T60" s="711">
        <v>46175</v>
      </c>
      <c r="U60" s="558" t="s">
        <v>2369</v>
      </c>
      <c r="V60" s="557" t="s">
        <v>8843</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8915</v>
      </c>
      <c r="W61" s="558" t="s">
        <v>561</v>
      </c>
      <c r="X61" s="558" t="s">
        <v>571</v>
      </c>
      <c r="Y61" s="673">
        <v>1420000</v>
      </c>
      <c r="Z61" s="569">
        <v>5000</v>
      </c>
      <c r="AA61" s="569">
        <v>1312000</v>
      </c>
      <c r="AB61" s="569"/>
      <c r="AC61" s="569"/>
      <c r="AD61" s="569"/>
      <c r="AE61" s="569">
        <v>103000</v>
      </c>
      <c r="AF61" s="569"/>
      <c r="AG61" s="569">
        <v>0</v>
      </c>
      <c r="AH61" s="558" t="s">
        <v>8919</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9165</v>
      </c>
      <c r="M63" s="211">
        <v>45171</v>
      </c>
      <c r="N63" s="212">
        <v>285000</v>
      </c>
      <c r="O63" s="213"/>
      <c r="P63" s="212" t="s">
        <v>2690</v>
      </c>
      <c r="T63" s="711">
        <v>46175</v>
      </c>
      <c r="U63" s="558" t="s">
        <v>8965</v>
      </c>
      <c r="V63" s="557" t="s">
        <v>8912</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9114</v>
      </c>
      <c r="M64" s="211">
        <v>45143</v>
      </c>
      <c r="N64" s="212">
        <v>1798000</v>
      </c>
      <c r="O64" s="213"/>
      <c r="P64" s="212" t="s">
        <v>2012</v>
      </c>
      <c r="T64" s="711">
        <v>46175</v>
      </c>
      <c r="U64" s="558" t="s">
        <v>6650</v>
      </c>
      <c r="V64" s="557" t="s">
        <v>9030</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9120</v>
      </c>
      <c r="M65" s="211">
        <v>45143</v>
      </c>
      <c r="N65" s="212">
        <v>483000</v>
      </c>
      <c r="O65" s="213"/>
      <c r="P65" s="212" t="s">
        <v>2011</v>
      </c>
      <c r="T65" s="711">
        <v>46175</v>
      </c>
      <c r="U65" s="558" t="s">
        <v>6650</v>
      </c>
      <c r="V65" s="557" t="s">
        <v>8820</v>
      </c>
      <c r="W65" s="558" t="s">
        <v>561</v>
      </c>
      <c r="X65" s="558" t="s">
        <v>8870</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9112</v>
      </c>
      <c r="M66" s="211">
        <v>45108</v>
      </c>
      <c r="N66" s="212">
        <v>257000</v>
      </c>
      <c r="O66" s="213"/>
      <c r="P66" s="212" t="s">
        <v>2011</v>
      </c>
      <c r="T66" s="711">
        <v>46174</v>
      </c>
      <c r="U66" s="558" t="s">
        <v>3956</v>
      </c>
      <c r="V66" s="557">
        <v>1102897215</v>
      </c>
      <c r="W66" s="558" t="s">
        <v>8884</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8475</v>
      </c>
      <c r="V67" s="557" t="s">
        <v>8873</v>
      </c>
      <c r="W67" s="558" t="s">
        <v>3490</v>
      </c>
      <c r="X67" s="558" t="s">
        <v>426</v>
      </c>
      <c r="Y67" s="673">
        <v>110000</v>
      </c>
      <c r="Z67" s="569"/>
      <c r="AA67" s="569">
        <v>77000</v>
      </c>
      <c r="AB67" s="569"/>
      <c r="AC67" s="569"/>
      <c r="AD67" s="569"/>
      <c r="AE67" s="569">
        <v>33000</v>
      </c>
      <c r="AF67" s="569"/>
      <c r="AG67" s="569">
        <v>0</v>
      </c>
      <c r="AH67" s="558" t="s">
        <v>8824</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8475</v>
      </c>
      <c r="V68" s="557" t="s">
        <v>8774</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9113</v>
      </c>
      <c r="M69" s="211">
        <v>45078</v>
      </c>
      <c r="N69" s="212">
        <v>1213000</v>
      </c>
      <c r="O69" s="213"/>
      <c r="P69" s="212" t="s">
        <v>2691</v>
      </c>
      <c r="T69" s="711">
        <v>46143</v>
      </c>
      <c r="U69" s="558" t="s">
        <v>8475</v>
      </c>
      <c r="V69" s="557" t="s">
        <v>8773</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8475</v>
      </c>
      <c r="V70" s="557" t="s">
        <v>8514</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8874</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9110</v>
      </c>
      <c r="M72" s="211">
        <v>45047</v>
      </c>
      <c r="N72" s="212">
        <v>1316000</v>
      </c>
      <c r="O72" s="213"/>
      <c r="P72" s="212" t="s">
        <v>2012</v>
      </c>
      <c r="T72" s="711">
        <v>46143</v>
      </c>
      <c r="U72" s="558" t="s">
        <v>5730</v>
      </c>
      <c r="V72" s="557">
        <v>20686537</v>
      </c>
      <c r="W72" s="558" t="s">
        <v>8698</v>
      </c>
      <c r="X72" s="558" t="s">
        <v>8699</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9100</v>
      </c>
      <c r="M73" s="211">
        <v>45047</v>
      </c>
      <c r="N73" s="212">
        <v>341000</v>
      </c>
      <c r="O73" s="213"/>
      <c r="P73" s="212" t="s">
        <v>2011</v>
      </c>
      <c r="T73" s="711">
        <v>46143</v>
      </c>
      <c r="U73" s="558" t="s">
        <v>3755</v>
      </c>
      <c r="V73" s="557" t="s">
        <v>8725</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9109</v>
      </c>
      <c r="M74" s="211">
        <v>45017</v>
      </c>
      <c r="N74" s="212">
        <v>1282000</v>
      </c>
      <c r="O74" s="213"/>
      <c r="P74" s="212" t="s">
        <v>1887</v>
      </c>
      <c r="T74" s="711">
        <v>46143</v>
      </c>
      <c r="U74" s="558" t="s">
        <v>4439</v>
      </c>
      <c r="V74" s="557" t="s">
        <v>8748</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9101</v>
      </c>
      <c r="M75" s="211">
        <v>45017</v>
      </c>
      <c r="N75" s="212">
        <v>298000</v>
      </c>
      <c r="O75" s="213"/>
      <c r="P75" s="212" t="s">
        <v>608</v>
      </c>
      <c r="T75" s="711">
        <v>46143</v>
      </c>
      <c r="U75" s="558" t="s">
        <v>6549</v>
      </c>
      <c r="V75" s="557" t="s">
        <v>8779</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9108</v>
      </c>
      <c r="M76" s="211">
        <v>44986</v>
      </c>
      <c r="N76" s="212">
        <v>80000</v>
      </c>
      <c r="O76" s="213"/>
      <c r="P76" s="212" t="s">
        <v>1655</v>
      </c>
      <c r="T76" s="711">
        <v>46143</v>
      </c>
      <c r="U76" s="558" t="s">
        <v>1523</v>
      </c>
      <c r="V76" s="557" t="s">
        <v>8728</v>
      </c>
      <c r="W76" s="558" t="s">
        <v>8729</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9105</v>
      </c>
      <c r="M77" s="211">
        <v>44986</v>
      </c>
      <c r="N77" s="212">
        <v>1666000</v>
      </c>
      <c r="O77" s="213"/>
      <c r="P77" s="212" t="s">
        <v>1654</v>
      </c>
      <c r="T77" s="711">
        <v>46143</v>
      </c>
      <c r="U77" s="558" t="s">
        <v>8865</v>
      </c>
      <c r="V77" s="557" t="s">
        <v>8819</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9102</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8841</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9099</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8693</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8639</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8638</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9104</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8660</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9095</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9076</v>
      </c>
      <c r="M85" s="211">
        <v>44924</v>
      </c>
      <c r="N85" s="212">
        <v>4000</v>
      </c>
      <c r="O85" s="213"/>
      <c r="P85" s="214" t="s">
        <v>613</v>
      </c>
      <c r="T85" s="711">
        <v>46143</v>
      </c>
      <c r="U85" s="558" t="s">
        <v>6544</v>
      </c>
      <c r="V85" s="557" t="s">
        <v>8722</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9080</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8757</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9078</v>
      </c>
      <c r="M87" s="211">
        <v>44921</v>
      </c>
      <c r="N87" s="212">
        <v>52000</v>
      </c>
      <c r="O87" s="213"/>
      <c r="P87" s="212" t="s">
        <v>614</v>
      </c>
      <c r="T87" s="711">
        <v>46143</v>
      </c>
      <c r="U87" s="558" t="s">
        <v>556</v>
      </c>
      <c r="V87" s="557" t="s">
        <v>8756</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9077</v>
      </c>
      <c r="M88" s="211">
        <v>44921</v>
      </c>
      <c r="N88" s="212">
        <v>72000</v>
      </c>
      <c r="O88" s="213"/>
      <c r="P88" s="212" t="s">
        <v>615</v>
      </c>
      <c r="T88" s="711">
        <v>46143</v>
      </c>
      <c r="U88" s="558" t="s">
        <v>556</v>
      </c>
      <c r="V88" s="557" t="s">
        <v>8721</v>
      </c>
      <c r="W88" s="558" t="s">
        <v>561</v>
      </c>
      <c r="X88" s="558" t="s">
        <v>8567</v>
      </c>
      <c r="Y88" s="673">
        <v>1032000</v>
      </c>
      <c r="Z88" s="569"/>
      <c r="AA88" s="569">
        <v>865000</v>
      </c>
      <c r="AB88" s="569"/>
      <c r="AC88" s="569"/>
      <c r="AD88" s="569">
        <v>122000</v>
      </c>
      <c r="AE88" s="569">
        <v>45000</v>
      </c>
      <c r="AF88" s="569"/>
      <c r="AG88" s="569">
        <v>0</v>
      </c>
      <c r="AH88" s="558" t="s">
        <v>8871</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8839</v>
      </c>
      <c r="M89" s="211">
        <v>44921</v>
      </c>
      <c r="N89" s="212">
        <v>105000</v>
      </c>
      <c r="O89" s="213"/>
      <c r="P89" s="212" t="s">
        <v>616</v>
      </c>
      <c r="T89" s="711">
        <v>46143</v>
      </c>
      <c r="U89" s="558" t="s">
        <v>556</v>
      </c>
      <c r="V89" s="557" t="s">
        <v>8720</v>
      </c>
      <c r="W89" s="558" t="s">
        <v>561</v>
      </c>
      <c r="X89" s="558" t="s">
        <v>513</v>
      </c>
      <c r="Y89" s="673">
        <v>3523000</v>
      </c>
      <c r="Z89" s="569">
        <v>43000</v>
      </c>
      <c r="AA89" s="569">
        <v>1120000</v>
      </c>
      <c r="AB89" s="569"/>
      <c r="AC89" s="569">
        <v>2204000</v>
      </c>
      <c r="AD89" s="569">
        <v>111000</v>
      </c>
      <c r="AE89" s="569">
        <v>45000</v>
      </c>
      <c r="AF89" s="569"/>
      <c r="AG89" s="569">
        <v>0</v>
      </c>
      <c r="AH89" s="558" t="s">
        <v>8719</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9081</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8696</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9072</v>
      </c>
      <c r="M92" s="211">
        <v>44921</v>
      </c>
      <c r="N92" s="212">
        <v>4000</v>
      </c>
      <c r="O92" s="213"/>
      <c r="P92" s="214" t="s">
        <v>613</v>
      </c>
      <c r="T92" s="711">
        <v>46143</v>
      </c>
      <c r="U92" s="558" t="s">
        <v>556</v>
      </c>
      <c r="V92" s="557">
        <v>71293247</v>
      </c>
      <c r="W92" s="558" t="s">
        <v>5550</v>
      </c>
      <c r="X92" s="558" t="s">
        <v>8655</v>
      </c>
      <c r="Y92" s="673">
        <v>358000</v>
      </c>
      <c r="Z92" s="569"/>
      <c r="AA92" s="569">
        <v>44000</v>
      </c>
      <c r="AB92" s="569">
        <v>261000</v>
      </c>
      <c r="AC92" s="569"/>
      <c r="AD92" s="569">
        <v>30000</v>
      </c>
      <c r="AE92" s="569">
        <v>23000</v>
      </c>
      <c r="AF92" s="569"/>
      <c r="AG92" s="569">
        <v>0</v>
      </c>
      <c r="AH92" s="558" t="s">
        <v>8654</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9073</v>
      </c>
      <c r="M93" s="211">
        <v>44921</v>
      </c>
      <c r="N93" s="212">
        <v>64000</v>
      </c>
      <c r="O93" s="213"/>
      <c r="P93" s="212" t="s">
        <v>618</v>
      </c>
      <c r="T93" s="711">
        <v>46143</v>
      </c>
      <c r="U93" s="558" t="s">
        <v>5011</v>
      </c>
      <c r="V93" s="557" t="s">
        <v>8767</v>
      </c>
      <c r="W93" s="558" t="s">
        <v>580</v>
      </c>
      <c r="X93" s="558" t="s">
        <v>427</v>
      </c>
      <c r="Y93" s="673">
        <v>505000</v>
      </c>
      <c r="Z93" s="569">
        <v>5000</v>
      </c>
      <c r="AA93" s="569">
        <v>428000</v>
      </c>
      <c r="AB93" s="569"/>
      <c r="AC93" s="569"/>
      <c r="AD93" s="569"/>
      <c r="AE93" s="569">
        <v>72000</v>
      </c>
      <c r="AF93" s="569"/>
      <c r="AG93" s="569">
        <v>0</v>
      </c>
      <c r="AH93" s="558" t="s">
        <v>8768</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8758</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8732</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9071</v>
      </c>
      <c r="M96" s="211">
        <v>44913</v>
      </c>
      <c r="N96" s="212">
        <v>4000</v>
      </c>
      <c r="O96" s="213"/>
      <c r="P96" s="214" t="s">
        <v>613</v>
      </c>
      <c r="T96" s="711">
        <v>46143</v>
      </c>
      <c r="U96" s="558" t="s">
        <v>5011</v>
      </c>
      <c r="V96" s="557" t="s">
        <v>8646</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9070</v>
      </c>
      <c r="M97" s="211">
        <v>44913</v>
      </c>
      <c r="N97" s="212">
        <v>153000</v>
      </c>
      <c r="O97" s="213"/>
      <c r="P97" s="212" t="s">
        <v>620</v>
      </c>
      <c r="T97" s="711">
        <v>46143</v>
      </c>
      <c r="U97" s="558" t="s">
        <v>8713</v>
      </c>
      <c r="V97" s="557">
        <v>80135956</v>
      </c>
      <c r="W97" s="558" t="s">
        <v>5550</v>
      </c>
      <c r="X97" s="558" t="s">
        <v>238</v>
      </c>
      <c r="Y97" s="673">
        <v>317000</v>
      </c>
      <c r="Z97" s="569"/>
      <c r="AA97" s="569">
        <v>44000</v>
      </c>
      <c r="AB97" s="569">
        <v>238000</v>
      </c>
      <c r="AC97" s="569"/>
      <c r="AD97" s="569"/>
      <c r="AE97" s="569">
        <v>35000</v>
      </c>
      <c r="AF97" s="569"/>
      <c r="AG97" s="569">
        <v>0</v>
      </c>
      <c r="AH97" s="558" t="s">
        <v>8714</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8713</v>
      </c>
      <c r="V98" s="557" t="s">
        <v>8716</v>
      </c>
      <c r="W98" s="558" t="s">
        <v>8715</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8707</v>
      </c>
      <c r="W99" s="558" t="s">
        <v>562</v>
      </c>
      <c r="X99" s="558" t="s">
        <v>427</v>
      </c>
      <c r="Y99" s="673">
        <v>629000</v>
      </c>
      <c r="Z99" s="569">
        <v>5000</v>
      </c>
      <c r="AA99" s="569">
        <v>360000</v>
      </c>
      <c r="AB99" s="569"/>
      <c r="AC99" s="569">
        <v>214000</v>
      </c>
      <c r="AD99" s="569"/>
      <c r="AE99" s="569">
        <v>50000</v>
      </c>
      <c r="AF99" s="569"/>
      <c r="AG99" s="569">
        <v>0</v>
      </c>
      <c r="AH99" s="558" t="s">
        <v>8706</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9068</v>
      </c>
      <c r="M100" s="211">
        <v>44913</v>
      </c>
      <c r="N100" s="212">
        <v>70000</v>
      </c>
      <c r="O100" s="213"/>
      <c r="P100" s="212" t="s">
        <v>622</v>
      </c>
      <c r="T100" s="711">
        <v>46143</v>
      </c>
      <c r="U100" s="558" t="s">
        <v>1867</v>
      </c>
      <c r="V100" s="557" t="s">
        <v>8705</v>
      </c>
      <c r="W100" s="558" t="s">
        <v>562</v>
      </c>
      <c r="X100" s="558" t="s">
        <v>426</v>
      </c>
      <c r="Y100" s="673">
        <v>504000</v>
      </c>
      <c r="Z100" s="569">
        <v>5000</v>
      </c>
      <c r="AA100" s="569">
        <v>409000</v>
      </c>
      <c r="AB100" s="569"/>
      <c r="AC100" s="569"/>
      <c r="AD100" s="569"/>
      <c r="AE100" s="569">
        <v>60000</v>
      </c>
      <c r="AF100" s="569">
        <v>30000</v>
      </c>
      <c r="AG100" s="569">
        <v>0</v>
      </c>
      <c r="AH100" s="558" t="s">
        <v>8745</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8733</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9072</v>
      </c>
      <c r="M102" s="211">
        <v>44906</v>
      </c>
      <c r="N102" s="212">
        <v>20000</v>
      </c>
      <c r="O102" s="213"/>
      <c r="P102" s="212" t="s">
        <v>624</v>
      </c>
      <c r="T102" s="711">
        <v>46143</v>
      </c>
      <c r="U102" s="558" t="s">
        <v>6800</v>
      </c>
      <c r="V102" s="557" t="s">
        <v>8349</v>
      </c>
      <c r="W102" s="558" t="s">
        <v>8734</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9059</v>
      </c>
      <c r="M103" s="211">
        <v>44906</v>
      </c>
      <c r="N103" s="212">
        <v>76000</v>
      </c>
      <c r="O103" s="213"/>
      <c r="P103" s="212" t="s">
        <v>625</v>
      </c>
      <c r="T103" s="711">
        <v>46143</v>
      </c>
      <c r="U103" s="558" t="s">
        <v>6800</v>
      </c>
      <c r="V103" s="557" t="s">
        <v>8661</v>
      </c>
      <c r="W103" s="558" t="s">
        <v>8662</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8718</v>
      </c>
      <c r="W104" s="558" t="s">
        <v>8832</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8718</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8772</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8708</v>
      </c>
      <c r="W107" s="558" t="s">
        <v>561</v>
      </c>
      <c r="X107" s="558" t="s">
        <v>426</v>
      </c>
      <c r="Y107" s="673">
        <v>2320000</v>
      </c>
      <c r="Z107" s="569">
        <v>23000</v>
      </c>
      <c r="AA107" s="569"/>
      <c r="AB107" s="569">
        <v>595000</v>
      </c>
      <c r="AC107" s="569">
        <v>1619000</v>
      </c>
      <c r="AD107" s="569"/>
      <c r="AE107" s="569">
        <v>80000</v>
      </c>
      <c r="AF107" s="569">
        <v>3000</v>
      </c>
      <c r="AG107" s="569">
        <v>0</v>
      </c>
      <c r="AH107" s="558" t="s">
        <v>8709</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8731</v>
      </c>
      <c r="W108" s="558" t="s">
        <v>580</v>
      </c>
      <c r="X108" s="558" t="s">
        <v>214</v>
      </c>
      <c r="Y108" s="673">
        <v>723000</v>
      </c>
      <c r="Z108" s="569">
        <v>5000</v>
      </c>
      <c r="AA108" s="569">
        <v>468000</v>
      </c>
      <c r="AB108" s="569">
        <v>13000</v>
      </c>
      <c r="AC108" s="569"/>
      <c r="AD108" s="569">
        <v>45000</v>
      </c>
      <c r="AE108" s="569">
        <v>80000</v>
      </c>
      <c r="AF108" s="569">
        <v>112000</v>
      </c>
      <c r="AG108" s="569">
        <v>0</v>
      </c>
      <c r="AH108" s="558" t="s">
        <v>8828</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9075</v>
      </c>
      <c r="M109" s="211">
        <v>44906</v>
      </c>
      <c r="N109" s="212">
        <v>10000</v>
      </c>
      <c r="O109" s="213"/>
      <c r="P109" s="212" t="s">
        <v>628</v>
      </c>
      <c r="T109" s="711">
        <v>46143</v>
      </c>
      <c r="U109" s="558" t="s">
        <v>6643</v>
      </c>
      <c r="V109" s="557" t="s">
        <v>8727</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8726</v>
      </c>
      <c r="W110" s="558" t="s">
        <v>561</v>
      </c>
      <c r="X110" s="558" t="s">
        <v>426</v>
      </c>
      <c r="Y110" s="673">
        <v>418000</v>
      </c>
      <c r="Z110" s="569">
        <v>25000</v>
      </c>
      <c r="AA110" s="569">
        <v>312000</v>
      </c>
      <c r="AB110" s="569"/>
      <c r="AC110" s="569"/>
      <c r="AD110" s="569"/>
      <c r="AE110" s="569">
        <v>80000</v>
      </c>
      <c r="AF110" s="569">
        <v>1000</v>
      </c>
      <c r="AG110" s="569">
        <v>0</v>
      </c>
      <c r="AH110" s="558" t="s">
        <v>8829</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9053</v>
      </c>
      <c r="M111" s="211">
        <v>44904</v>
      </c>
      <c r="N111" s="212">
        <v>4000</v>
      </c>
      <c r="O111" s="213"/>
      <c r="P111" s="214" t="s">
        <v>613</v>
      </c>
      <c r="T111" s="711">
        <v>46143</v>
      </c>
      <c r="U111" s="558" t="s">
        <v>6643</v>
      </c>
      <c r="V111" s="557" t="s">
        <v>8676</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9052</v>
      </c>
      <c r="M112" s="211">
        <v>44900</v>
      </c>
      <c r="N112" s="212">
        <v>87000</v>
      </c>
      <c r="O112" s="213"/>
      <c r="P112" s="212" t="s">
        <v>629</v>
      </c>
      <c r="T112" s="711">
        <v>46143</v>
      </c>
      <c r="U112" s="558" t="s">
        <v>6643</v>
      </c>
      <c r="V112" s="557" t="s">
        <v>8653</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9048</v>
      </c>
      <c r="M113" s="211">
        <v>44900</v>
      </c>
      <c r="N113" s="212">
        <v>4000</v>
      </c>
      <c r="O113" s="213"/>
      <c r="P113" s="214" t="s">
        <v>613</v>
      </c>
      <c r="T113" s="711">
        <v>46143</v>
      </c>
      <c r="U113" s="558" t="s">
        <v>6643</v>
      </c>
      <c r="V113" s="557" t="s">
        <v>8549</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8462</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8665</v>
      </c>
      <c r="V116" s="557" t="s">
        <v>8664</v>
      </c>
      <c r="W116" s="558" t="s">
        <v>580</v>
      </c>
      <c r="X116" s="558" t="s">
        <v>426</v>
      </c>
      <c r="Y116" s="673">
        <v>682000</v>
      </c>
      <c r="Z116" s="569">
        <v>5000</v>
      </c>
      <c r="AA116" s="569">
        <v>549000</v>
      </c>
      <c r="AB116" s="569"/>
      <c r="AC116" s="569"/>
      <c r="AD116" s="569">
        <v>45000</v>
      </c>
      <c r="AE116" s="569">
        <v>80000</v>
      </c>
      <c r="AF116" s="569">
        <v>3000</v>
      </c>
      <c r="AG116" s="569">
        <v>0</v>
      </c>
      <c r="AH116" s="558" t="s">
        <v>8675</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8747</v>
      </c>
      <c r="V117" s="557">
        <v>39353962</v>
      </c>
      <c r="W117" s="558" t="s">
        <v>4903</v>
      </c>
      <c r="X117" s="558" t="s">
        <v>214</v>
      </c>
      <c r="Y117" s="673">
        <v>317000</v>
      </c>
      <c r="Z117" s="569"/>
      <c r="AA117" s="569">
        <v>44000</v>
      </c>
      <c r="AB117" s="569">
        <v>238000</v>
      </c>
      <c r="AC117" s="569"/>
      <c r="AD117" s="569"/>
      <c r="AE117" s="569">
        <v>35000</v>
      </c>
      <c r="AF117" s="569"/>
      <c r="AG117" s="569">
        <v>0</v>
      </c>
      <c r="AH117" s="558" t="s">
        <v>8746</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9047</v>
      </c>
      <c r="M118" s="211">
        <v>44900</v>
      </c>
      <c r="N118" s="212">
        <v>70000</v>
      </c>
      <c r="O118" s="213"/>
      <c r="P118" s="212" t="s">
        <v>632</v>
      </c>
      <c r="T118" s="711">
        <v>46143</v>
      </c>
      <c r="U118" s="558" t="s">
        <v>2369</v>
      </c>
      <c r="V118" s="557" t="s">
        <v>6147</v>
      </c>
      <c r="W118" s="558" t="s">
        <v>8769</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8691</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9045</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8682</v>
      </c>
      <c r="V123" s="557" t="s">
        <v>8630</v>
      </c>
      <c r="W123" s="558" t="s">
        <v>561</v>
      </c>
      <c r="X123" s="558" t="s">
        <v>8683</v>
      </c>
      <c r="Y123" s="673">
        <v>1527000</v>
      </c>
      <c r="Z123" s="569">
        <v>40000</v>
      </c>
      <c r="AA123" s="569">
        <v>380000</v>
      </c>
      <c r="AB123" s="569"/>
      <c r="AC123" s="569">
        <v>1052000</v>
      </c>
      <c r="AD123" s="569"/>
      <c r="AE123" s="569">
        <v>55000</v>
      </c>
      <c r="AF123" s="569"/>
      <c r="AG123" s="569">
        <v>0</v>
      </c>
      <c r="AH123" s="558" t="s">
        <v>8684</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8659</v>
      </c>
      <c r="V124" s="557" t="s">
        <v>8671</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8542</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9029</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9002</v>
      </c>
      <c r="M127" s="211">
        <v>44893</v>
      </c>
      <c r="N127" s="212">
        <v>70000</v>
      </c>
      <c r="O127" s="213"/>
      <c r="P127" s="212" t="s">
        <v>637</v>
      </c>
      <c r="T127" s="711">
        <v>46143</v>
      </c>
      <c r="U127" s="558" t="s">
        <v>8872</v>
      </c>
      <c r="V127" s="557" t="s">
        <v>8809</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9028</v>
      </c>
      <c r="M128" s="211">
        <v>44893</v>
      </c>
      <c r="N128" s="212">
        <v>70000</v>
      </c>
      <c r="O128" s="213"/>
      <c r="P128" s="212" t="s">
        <v>638</v>
      </c>
      <c r="T128" s="711">
        <v>46143</v>
      </c>
      <c r="U128" s="558" t="s">
        <v>8672</v>
      </c>
      <c r="V128" s="557" t="s">
        <v>8702</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8672</v>
      </c>
      <c r="V129" s="557" t="s">
        <v>8703</v>
      </c>
      <c r="W129" s="558" t="s">
        <v>561</v>
      </c>
      <c r="X129" s="558" t="s">
        <v>426</v>
      </c>
      <c r="Y129" s="673">
        <v>865000</v>
      </c>
      <c r="Z129" s="569">
        <v>5000</v>
      </c>
      <c r="AA129" s="569">
        <v>822000</v>
      </c>
      <c r="AB129" s="569"/>
      <c r="AC129" s="569"/>
      <c r="AD129" s="569"/>
      <c r="AE129" s="569">
        <v>38000</v>
      </c>
      <c r="AF129" s="569"/>
      <c r="AG129" s="569">
        <v>0</v>
      </c>
      <c r="AH129" s="558" t="s">
        <v>8704</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8475</v>
      </c>
      <c r="V130" s="557" t="s">
        <v>8536</v>
      </c>
      <c r="W130" s="558" t="s">
        <v>426</v>
      </c>
      <c r="X130" s="558" t="s">
        <v>426</v>
      </c>
      <c r="Y130" s="673">
        <v>470000</v>
      </c>
      <c r="Z130" s="569">
        <v>5000</v>
      </c>
      <c r="AA130" s="569">
        <v>385000</v>
      </c>
      <c r="AB130" s="569"/>
      <c r="AC130" s="569"/>
      <c r="AD130" s="569"/>
      <c r="AE130" s="569">
        <v>80000</v>
      </c>
      <c r="AF130" s="569"/>
      <c r="AG130" s="569">
        <v>0</v>
      </c>
      <c r="AH130" s="558" t="s">
        <v>8535</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8993</v>
      </c>
      <c r="M131" s="211">
        <v>44893</v>
      </c>
      <c r="N131" s="212">
        <v>70000</v>
      </c>
      <c r="O131" s="213"/>
      <c r="P131" s="212" t="s">
        <v>640</v>
      </c>
      <c r="T131" s="711">
        <v>46113</v>
      </c>
      <c r="U131" s="558" t="s">
        <v>3755</v>
      </c>
      <c r="V131" s="557" t="s">
        <v>8594</v>
      </c>
      <c r="W131" s="558" t="s">
        <v>8595</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8529</v>
      </c>
      <c r="W132" s="558" t="s">
        <v>4334</v>
      </c>
      <c r="X132" s="558" t="s">
        <v>571</v>
      </c>
      <c r="Y132" s="673">
        <v>706000</v>
      </c>
      <c r="Z132" s="569">
        <v>16000</v>
      </c>
      <c r="AA132" s="569">
        <v>560000</v>
      </c>
      <c r="AB132" s="569"/>
      <c r="AC132" s="569"/>
      <c r="AD132" s="569"/>
      <c r="AE132" s="569">
        <v>110000</v>
      </c>
      <c r="AF132" s="569"/>
      <c r="AG132" s="569">
        <v>20000</v>
      </c>
      <c r="AH132" s="558" t="s">
        <v>8528</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8593</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9000</v>
      </c>
      <c r="M135" s="211">
        <v>44893</v>
      </c>
      <c r="N135" s="212">
        <v>140000</v>
      </c>
      <c r="O135" s="213"/>
      <c r="P135" s="212" t="s">
        <v>642</v>
      </c>
      <c r="T135" s="711">
        <v>46113</v>
      </c>
      <c r="U135" s="558" t="s">
        <v>6513</v>
      </c>
      <c r="V135" s="557" t="s">
        <v>8533</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8979</v>
      </c>
      <c r="M137" s="211">
        <v>44893</v>
      </c>
      <c r="N137" s="212">
        <v>4000</v>
      </c>
      <c r="O137" s="213"/>
      <c r="P137" s="214" t="s">
        <v>613</v>
      </c>
      <c r="T137" s="711">
        <v>46113</v>
      </c>
      <c r="U137" s="558" t="s">
        <v>6179</v>
      </c>
      <c r="V137" s="557" t="s">
        <v>8486</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8487</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8551</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8973</v>
      </c>
      <c r="M140" s="211">
        <v>44876</v>
      </c>
      <c r="N140" s="212">
        <v>4000</v>
      </c>
      <c r="O140" s="213"/>
      <c r="P140" s="214" t="s">
        <v>613</v>
      </c>
      <c r="T140" s="711">
        <v>46113</v>
      </c>
      <c r="U140" s="558" t="s">
        <v>6776</v>
      </c>
      <c r="V140" s="557">
        <v>1081417759</v>
      </c>
      <c r="W140" s="558" t="s">
        <v>8575</v>
      </c>
      <c r="X140" s="558" t="s">
        <v>5785</v>
      </c>
      <c r="Y140" s="673">
        <v>950000</v>
      </c>
      <c r="Z140" s="569"/>
      <c r="AA140" s="569">
        <v>134000</v>
      </c>
      <c r="AB140" s="569">
        <v>713000</v>
      </c>
      <c r="AC140" s="569"/>
      <c r="AD140" s="569"/>
      <c r="AE140" s="569">
        <v>103000</v>
      </c>
      <c r="AF140" s="569"/>
      <c r="AG140" s="569">
        <v>0</v>
      </c>
      <c r="AH140" s="558" t="s">
        <v>8576</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8554</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8972</v>
      </c>
      <c r="M142" s="211">
        <v>44870</v>
      </c>
      <c r="N142" s="212">
        <v>70000</v>
      </c>
      <c r="O142" s="213"/>
      <c r="P142" s="212" t="s">
        <v>646</v>
      </c>
      <c r="T142" s="711">
        <v>46113</v>
      </c>
      <c r="U142" s="558" t="s">
        <v>556</v>
      </c>
      <c r="V142" s="557" t="s">
        <v>8644</v>
      </c>
      <c r="W142" s="558" t="s">
        <v>3611</v>
      </c>
      <c r="X142" s="558" t="s">
        <v>427</v>
      </c>
      <c r="Y142" s="673">
        <v>1331000</v>
      </c>
      <c r="Z142" s="569"/>
      <c r="AA142" s="569">
        <v>1212000</v>
      </c>
      <c r="AB142" s="569"/>
      <c r="AC142" s="569"/>
      <c r="AD142" s="569">
        <v>74000</v>
      </c>
      <c r="AE142" s="569">
        <v>45000</v>
      </c>
      <c r="AF142" s="569"/>
      <c r="AG142" s="569">
        <v>0</v>
      </c>
      <c r="AH142" s="558" t="s">
        <v>8862</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8968</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8969</v>
      </c>
      <c r="M144" s="211">
        <v>44870</v>
      </c>
      <c r="N144" s="212">
        <v>90000</v>
      </c>
      <c r="O144" s="213"/>
      <c r="P144" s="212" t="s">
        <v>648</v>
      </c>
      <c r="T144" s="711">
        <v>46113</v>
      </c>
      <c r="U144" s="558" t="s">
        <v>556</v>
      </c>
      <c r="V144" s="557" t="s">
        <v>8510</v>
      </c>
      <c r="W144" s="558" t="s">
        <v>427</v>
      </c>
      <c r="X144" s="558"/>
      <c r="Y144" s="673">
        <v>1114000</v>
      </c>
      <c r="Z144" s="569">
        <v>5000</v>
      </c>
      <c r="AA144" s="569">
        <v>1004000</v>
      </c>
      <c r="AB144" s="569"/>
      <c r="AC144" s="569"/>
      <c r="AD144" s="569">
        <v>60000</v>
      </c>
      <c r="AE144" s="569">
        <v>45000</v>
      </c>
      <c r="AF144" s="569"/>
      <c r="AG144" s="569">
        <v>0</v>
      </c>
      <c r="AH144" s="558" t="s">
        <v>8863</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8964</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8963</v>
      </c>
      <c r="M147" s="211">
        <v>44863</v>
      </c>
      <c r="N147" s="212">
        <v>313000</v>
      </c>
      <c r="O147" s="213"/>
      <c r="P147" s="212" t="s">
        <v>649</v>
      </c>
      <c r="T147" s="711">
        <v>46113</v>
      </c>
      <c r="U147" s="558" t="s">
        <v>8685</v>
      </c>
      <c r="V147" s="557" t="s">
        <v>8620</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8948</v>
      </c>
      <c r="M148" s="211">
        <v>44862</v>
      </c>
      <c r="N148" s="212">
        <v>4000</v>
      </c>
      <c r="O148" s="213"/>
      <c r="P148" s="214" t="s">
        <v>613</v>
      </c>
      <c r="T148" s="711">
        <v>46113</v>
      </c>
      <c r="U148" s="558" t="s">
        <v>8534</v>
      </c>
      <c r="V148" s="557" t="s">
        <v>8531</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8941</v>
      </c>
      <c r="M149" s="211">
        <v>44862</v>
      </c>
      <c r="N149" s="212">
        <v>4000</v>
      </c>
      <c r="O149" s="213"/>
      <c r="P149" s="214" t="s">
        <v>613</v>
      </c>
      <c r="T149" s="711">
        <v>46113</v>
      </c>
      <c r="U149" s="558" t="s">
        <v>8485</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8454</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8712</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8583</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8597</v>
      </c>
      <c r="V155" s="557" t="s">
        <v>8596</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8924</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8578</v>
      </c>
      <c r="V157" s="557" t="s">
        <v>8557</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8582</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8610</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8611</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8906</v>
      </c>
      <c r="M162" s="211">
        <v>44862</v>
      </c>
      <c r="N162" s="212">
        <v>70000</v>
      </c>
      <c r="O162" s="213"/>
      <c r="P162" s="212" t="s">
        <v>656</v>
      </c>
      <c r="T162" s="711">
        <v>46113</v>
      </c>
      <c r="U162" s="558" t="s">
        <v>6654</v>
      </c>
      <c r="V162" s="557" t="s">
        <v>8556</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8555</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8905</v>
      </c>
      <c r="M164" s="211">
        <v>44862</v>
      </c>
      <c r="N164" s="212">
        <v>40000</v>
      </c>
      <c r="O164" s="213"/>
      <c r="P164" s="212" t="s">
        <v>657</v>
      </c>
      <c r="T164" s="711">
        <v>46113</v>
      </c>
      <c r="U164" s="558" t="s">
        <v>6506</v>
      </c>
      <c r="V164" s="557" t="s">
        <v>8543</v>
      </c>
      <c r="W164" s="558" t="s">
        <v>426</v>
      </c>
      <c r="X164" s="558"/>
      <c r="Y164" s="673">
        <v>461000</v>
      </c>
      <c r="Z164" s="569">
        <v>5000</v>
      </c>
      <c r="AA164" s="569">
        <v>375000</v>
      </c>
      <c r="AB164" s="569"/>
      <c r="AC164" s="569"/>
      <c r="AD164" s="569"/>
      <c r="AE164" s="569">
        <v>81000</v>
      </c>
      <c r="AF164" s="569"/>
      <c r="AG164" s="569">
        <v>0</v>
      </c>
      <c r="AH164" s="558" t="s">
        <v>8545</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8903</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8900</v>
      </c>
      <c r="M166" s="211">
        <v>44862</v>
      </c>
      <c r="N166" s="212">
        <v>10000</v>
      </c>
      <c r="O166" s="213"/>
      <c r="P166" s="212" t="s">
        <v>659</v>
      </c>
      <c r="T166" s="711">
        <v>46113</v>
      </c>
      <c r="U166" s="558" t="s">
        <v>6992</v>
      </c>
      <c r="V166" s="557" t="s">
        <v>8542</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8901</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8899</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8893</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8548</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8890</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8469</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8888</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8923</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8886</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8875</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8604</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8883</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8882</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8876</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8889</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8877</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8852</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8850</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8842</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8839</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8838</v>
      </c>
      <c r="M207" s="211">
        <v>44819</v>
      </c>
      <c r="N207" s="212">
        <v>4000</v>
      </c>
      <c r="O207" s="213"/>
      <c r="P207" s="214" t="s">
        <v>613</v>
      </c>
      <c r="T207" s="671">
        <v>46082</v>
      </c>
      <c r="U207" s="558" t="s">
        <v>6992</v>
      </c>
      <c r="V207" s="557" t="s">
        <v>5332</v>
      </c>
      <c r="W207" s="558" t="s">
        <v>8488</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8834</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8489</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8833</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8831</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8826</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8825</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8811</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8810</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8793</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8794</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8775</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8760</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8754</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8755</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8744</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8681</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8694</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8689</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8688</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8677</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8663</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8669</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8697</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8680</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8701</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8700</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8687</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8679</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8678</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8724</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8670</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8723</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8686</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8711</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8710</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8650</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8648</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8608</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8609</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8717</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8602</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8577</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8552</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8584</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8547</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8472</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8546</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8553</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8537</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8540</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8539</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8538</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8530</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8526</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8527</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8473</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8474</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8472</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8471</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8470</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8468</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8465</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8463</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8459</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09" t="s">
        <v>7856</v>
      </c>
      <c r="V2" s="1209"/>
      <c r="W2" s="1209"/>
      <c r="X2" s="1209"/>
      <c r="Y2" s="1209"/>
      <c r="Z2" s="1209"/>
      <c r="AA2" s="1209"/>
      <c r="AB2" s="1209"/>
      <c r="AC2" s="1209"/>
      <c r="AD2" s="1209"/>
      <c r="AE2" s="1209"/>
      <c r="AF2" s="1209"/>
      <c r="AG2" s="1209"/>
      <c r="AH2" s="1209"/>
      <c r="AI2" s="1209"/>
      <c r="AJ2" s="1209"/>
      <c r="AK2" s="1209"/>
      <c r="AL2" s="1209"/>
      <c r="AM2" s="1209"/>
      <c r="AN2" s="747"/>
    </row>
    <row r="3" spans="1:60" ht="6.75" customHeight="1" x14ac:dyDescent="0.25">
      <c r="D3" s="746"/>
      <c r="E3" s="746"/>
      <c r="F3" s="746"/>
      <c r="K3" s="747"/>
      <c r="L3" s="747"/>
      <c r="M3" s="747"/>
      <c r="N3" s="747"/>
      <c r="O3" s="747"/>
      <c r="P3" s="747"/>
      <c r="Q3" s="747"/>
      <c r="R3" s="747"/>
      <c r="S3" s="747"/>
      <c r="T3" s="747"/>
      <c r="U3" s="1209"/>
      <c r="V3" s="1209"/>
      <c r="W3" s="1209"/>
      <c r="X3" s="1209"/>
      <c r="Y3" s="1209"/>
      <c r="Z3" s="1209"/>
      <c r="AA3" s="1209"/>
      <c r="AB3" s="1209"/>
      <c r="AC3" s="1209"/>
      <c r="AD3" s="1209"/>
      <c r="AE3" s="1209"/>
      <c r="AF3" s="1209"/>
      <c r="AG3" s="1209"/>
      <c r="AH3" s="1209"/>
      <c r="AI3" s="1209"/>
      <c r="AJ3" s="1209"/>
      <c r="AK3" s="1209"/>
      <c r="AL3" s="1209"/>
      <c r="AM3" s="1209"/>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10" t="s">
        <v>7857</v>
      </c>
      <c r="V5" s="1210"/>
      <c r="W5" s="1210"/>
      <c r="X5" s="1210"/>
      <c r="Y5" s="1210"/>
      <c r="Z5" s="1210"/>
      <c r="AA5" s="1210"/>
      <c r="AB5" s="1210"/>
      <c r="AC5" s="1210"/>
      <c r="AD5" s="1210"/>
      <c r="AE5" s="1210"/>
      <c r="AF5" s="1210"/>
      <c r="AG5" s="1211" t="e">
        <f ca="1">PYS!Y24</f>
        <v>#N/A</v>
      </c>
      <c r="AH5" s="1211"/>
      <c r="AI5" s="1211"/>
      <c r="AJ5" s="1211"/>
      <c r="AK5" s="1211"/>
      <c r="AL5" s="1211"/>
      <c r="AM5" s="1211"/>
      <c r="AN5" s="747"/>
    </row>
    <row r="6" spans="1:60" ht="27" customHeight="1" x14ac:dyDescent="0.25">
      <c r="A6" s="1212" t="s">
        <v>7858</v>
      </c>
      <c r="B6" s="1212"/>
      <c r="C6" s="1212"/>
      <c r="D6" s="1212"/>
      <c r="E6" s="1212"/>
      <c r="F6" s="1212"/>
      <c r="G6" s="1212"/>
      <c r="H6" s="1212"/>
      <c r="I6" s="1212"/>
      <c r="J6" s="1212"/>
      <c r="K6" s="1212"/>
      <c r="L6" s="1212"/>
      <c r="M6" s="1212"/>
      <c r="N6" s="1212"/>
      <c r="O6" s="1212"/>
      <c r="P6" s="1212"/>
      <c r="Q6" s="1212"/>
      <c r="R6" s="1212"/>
      <c r="S6" s="1212"/>
      <c r="T6" s="1212"/>
      <c r="U6" s="1212"/>
      <c r="V6" s="1212"/>
      <c r="W6" s="1212"/>
      <c r="X6" s="1212"/>
      <c r="Y6" s="1212"/>
      <c r="Z6" s="1212"/>
      <c r="AA6" s="1212"/>
      <c r="AB6" s="1212"/>
      <c r="AC6" s="1212"/>
      <c r="AD6" s="1212"/>
      <c r="AE6" s="1212"/>
      <c r="AF6" s="1212"/>
      <c r="AG6" s="1212"/>
      <c r="AH6" s="1212"/>
      <c r="AI6" s="1212"/>
      <c r="AJ6" s="1212"/>
      <c r="AK6" s="1212"/>
      <c r="AL6" s="1212"/>
      <c r="AM6" s="1212"/>
      <c r="AN6" s="1212"/>
      <c r="AO6" s="1212"/>
      <c r="AP6" s="1212"/>
      <c r="AQ6" s="1212"/>
      <c r="AR6" s="1212"/>
      <c r="AS6" s="1212"/>
      <c r="AT6" s="1212"/>
      <c r="AU6" s="1212"/>
      <c r="AV6" s="1212"/>
      <c r="AW6" s="1212"/>
      <c r="AX6" s="1212"/>
      <c r="AY6" s="1212"/>
      <c r="AZ6" s="1212"/>
      <c r="BA6" s="1212"/>
      <c r="BB6" s="1212"/>
      <c r="BC6" s="1212"/>
      <c r="BD6" s="1212"/>
      <c r="BE6" s="1212"/>
      <c r="BF6" s="1212"/>
      <c r="BG6" s="1212"/>
      <c r="BH6" s="1212"/>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13" t="s">
        <v>7859</v>
      </c>
      <c r="B8" s="1214"/>
      <c r="C8" s="1214"/>
      <c r="D8" s="1214"/>
      <c r="E8" s="1214"/>
      <c r="F8" s="1214"/>
      <c r="G8" s="1214"/>
      <c r="H8" s="1214"/>
      <c r="I8" s="1214"/>
      <c r="J8" s="1214"/>
      <c r="K8" s="1214"/>
      <c r="L8" s="1214"/>
      <c r="M8" s="1214"/>
      <c r="N8" s="1214"/>
      <c r="O8" s="1214"/>
      <c r="P8" s="1214"/>
      <c r="Q8" s="1214"/>
      <c r="R8" s="1214"/>
      <c r="S8" s="1214"/>
      <c r="T8" s="1214"/>
      <c r="U8" s="1214"/>
      <c r="V8" s="1214"/>
      <c r="W8" s="1214"/>
      <c r="X8" s="1214"/>
      <c r="Y8" s="1214"/>
      <c r="Z8" s="1214"/>
      <c r="AA8" s="1214"/>
      <c r="AB8" s="1214"/>
      <c r="AC8" s="1214"/>
      <c r="AD8" s="1214"/>
      <c r="AE8" s="1214"/>
      <c r="AF8" s="1214"/>
      <c r="AG8" s="1214"/>
      <c r="AH8" s="1214"/>
      <c r="AI8" s="1214"/>
      <c r="AJ8" s="1214"/>
      <c r="AK8" s="1214"/>
      <c r="AL8" s="1214"/>
      <c r="AM8" s="1214"/>
      <c r="AN8" s="1215"/>
      <c r="AO8" s="1214"/>
      <c r="AP8" s="1214"/>
      <c r="AQ8" s="1214"/>
      <c r="AR8" s="1214"/>
      <c r="AS8" s="1214"/>
      <c r="AT8" s="1214"/>
      <c r="AU8" s="1214"/>
      <c r="AV8" s="1214"/>
      <c r="AW8" s="1214"/>
      <c r="AX8" s="1214"/>
      <c r="AY8" s="1214"/>
      <c r="AZ8" s="1214"/>
      <c r="BA8" s="1214"/>
      <c r="BB8" s="1214"/>
      <c r="BC8" s="1214"/>
      <c r="BD8" s="1214"/>
      <c r="BE8" s="1214"/>
      <c r="BF8" s="1214"/>
      <c r="BG8" s="1214"/>
      <c r="BH8" s="1216"/>
    </row>
    <row r="9" spans="1:60" ht="7.5" customHeight="1" x14ac:dyDescent="0.25">
      <c r="A9" s="1217" t="s">
        <v>7</v>
      </c>
      <c r="B9" s="1218"/>
      <c r="C9" s="1218"/>
      <c r="D9" s="1218"/>
      <c r="E9" s="1218"/>
      <c r="F9" s="1218"/>
      <c r="G9" s="1218"/>
      <c r="H9" s="1218"/>
      <c r="I9" s="1218"/>
      <c r="J9" s="1218"/>
      <c r="K9" s="1218"/>
      <c r="L9" s="1218"/>
      <c r="M9" s="1218"/>
      <c r="N9" s="1218"/>
      <c r="O9" s="1218"/>
      <c r="P9" s="1218"/>
      <c r="Q9" s="1219"/>
      <c r="R9" s="1217" t="s">
        <v>11</v>
      </c>
      <c r="S9" s="1218"/>
      <c r="T9" s="1218"/>
      <c r="U9" s="1218"/>
      <c r="V9" s="1218"/>
      <c r="W9" s="1218"/>
      <c r="X9" s="1218"/>
      <c r="Y9" s="1218"/>
      <c r="Z9" s="1218"/>
      <c r="AA9" s="1218"/>
      <c r="AB9" s="1218"/>
      <c r="AC9" s="1218"/>
      <c r="AD9" s="1218"/>
      <c r="AE9" s="1218"/>
      <c r="AF9" s="1218"/>
      <c r="AG9" s="1218"/>
      <c r="AH9" s="1218"/>
      <c r="AI9" s="1218"/>
      <c r="AJ9" s="1218"/>
      <c r="AK9" s="1218"/>
      <c r="AL9" s="1218"/>
      <c r="AM9" s="1219"/>
      <c r="AN9" s="1220" t="s">
        <v>12</v>
      </c>
      <c r="AO9" s="1221"/>
      <c r="AP9" s="1221"/>
      <c r="AQ9" s="1221"/>
      <c r="AR9" s="1221"/>
      <c r="AS9" s="1221"/>
      <c r="AT9" s="1221"/>
      <c r="AU9" s="1221"/>
      <c r="AV9" s="1221"/>
      <c r="AW9" s="1221"/>
      <c r="AX9" s="1221"/>
      <c r="AY9" s="1221"/>
      <c r="AZ9" s="1221"/>
      <c r="BA9" s="1221"/>
      <c r="BB9" s="1221"/>
      <c r="BC9" s="1221"/>
      <c r="BD9" s="1221"/>
      <c r="BE9" s="1221"/>
      <c r="BF9" s="1221"/>
      <c r="BG9" s="1221"/>
      <c r="BH9" s="1222"/>
    </row>
    <row r="10" spans="1:60" ht="13.5" customHeight="1" x14ac:dyDescent="0.25">
      <c r="A10" s="1230">
        <f>PYS!B23</f>
        <v>0</v>
      </c>
      <c r="B10" s="1231"/>
      <c r="C10" s="1231"/>
      <c r="D10" s="1231"/>
      <c r="E10" s="1231"/>
      <c r="F10" s="1231"/>
      <c r="G10" s="1231"/>
      <c r="H10" s="1231"/>
      <c r="I10" s="1231"/>
      <c r="J10" s="1231"/>
      <c r="K10" s="1231"/>
      <c r="L10" s="1231"/>
      <c r="M10" s="1231"/>
      <c r="N10" s="1231"/>
      <c r="O10" s="1231"/>
      <c r="P10" s="1231"/>
      <c r="Q10" s="1232"/>
      <c r="R10" s="1233">
        <f>PYS!B28</f>
        <v>0</v>
      </c>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5"/>
      <c r="AN10" s="1230">
        <f>PYS!B30</f>
        <v>0</v>
      </c>
      <c r="AO10" s="1231"/>
      <c r="AP10" s="1231"/>
      <c r="AQ10" s="1231"/>
      <c r="AR10" s="1231"/>
      <c r="AS10" s="1231"/>
      <c r="AT10" s="1231"/>
      <c r="AU10" s="1231"/>
      <c r="AV10" s="1231"/>
      <c r="AW10" s="1231"/>
      <c r="AX10" s="1231"/>
      <c r="AY10" s="1231"/>
      <c r="AZ10" s="1231"/>
      <c r="BA10" s="1231"/>
      <c r="BB10" s="1231"/>
      <c r="BC10" s="1231"/>
      <c r="BD10" s="1231"/>
      <c r="BE10" s="1231"/>
      <c r="BF10" s="1231"/>
      <c r="BG10" s="1231"/>
      <c r="BH10" s="1232"/>
    </row>
    <row r="11" spans="1:60" ht="9" customHeight="1" x14ac:dyDescent="0.25">
      <c r="A11" s="1236" t="s">
        <v>13</v>
      </c>
      <c r="B11" s="1237"/>
      <c r="C11" s="1237"/>
      <c r="D11" s="1237"/>
      <c r="E11" s="1237"/>
      <c r="F11" s="1237"/>
      <c r="G11" s="1237"/>
      <c r="H11" s="1237"/>
      <c r="I11" s="1237"/>
      <c r="J11" s="1237"/>
      <c r="K11" s="1237"/>
      <c r="L11" s="1237"/>
      <c r="M11" s="1237"/>
      <c r="N11" s="1237"/>
      <c r="O11" s="1237"/>
      <c r="P11" s="1237"/>
      <c r="Q11" s="1237"/>
      <c r="R11" s="1236" t="s">
        <v>7860</v>
      </c>
      <c r="S11" s="1237"/>
      <c r="T11" s="1237"/>
      <c r="U11" s="1237"/>
      <c r="V11" s="1237"/>
      <c r="W11" s="1237"/>
      <c r="X11" s="1237"/>
      <c r="Y11" s="1237"/>
      <c r="Z11" s="1237"/>
      <c r="AA11" s="1237"/>
      <c r="AB11" s="1237"/>
      <c r="AC11" s="1237"/>
      <c r="AD11" s="1236" t="s">
        <v>18</v>
      </c>
      <c r="AE11" s="1237"/>
      <c r="AF11" s="1237"/>
      <c r="AG11" s="1237"/>
      <c r="AH11" s="1237"/>
      <c r="AI11" s="1237"/>
      <c r="AJ11" s="1237"/>
      <c r="AK11" s="1237"/>
      <c r="AL11" s="1237"/>
      <c r="AM11" s="1238"/>
      <c r="AN11" s="1239" t="s">
        <v>6075</v>
      </c>
      <c r="AO11" s="1240"/>
      <c r="AP11" s="1240"/>
      <c r="AQ11" s="1240"/>
      <c r="AR11" s="1240"/>
      <c r="AS11" s="1240"/>
      <c r="AT11" s="1240"/>
      <c r="AU11" s="1240"/>
      <c r="AV11" s="1240"/>
      <c r="AW11" s="1240"/>
      <c r="AX11" s="1241"/>
      <c r="AY11" s="1239" t="s">
        <v>7040</v>
      </c>
      <c r="AZ11" s="1240"/>
      <c r="BA11" s="1240"/>
      <c r="BB11" s="1240"/>
      <c r="BC11" s="1240"/>
      <c r="BD11" s="1240"/>
      <c r="BE11" s="1240"/>
      <c r="BF11" s="1240"/>
      <c r="BG11" s="1240"/>
      <c r="BH11" s="1241"/>
    </row>
    <row r="12" spans="1:60" ht="10.5" customHeight="1" x14ac:dyDescent="0.25">
      <c r="A12" s="1223">
        <f>PYS!B24</f>
        <v>0</v>
      </c>
      <c r="B12" s="1224"/>
      <c r="C12" s="1224"/>
      <c r="D12" s="1224"/>
      <c r="E12" s="1224"/>
      <c r="F12" s="1224"/>
      <c r="G12" s="1224"/>
      <c r="H12" s="1224"/>
      <c r="I12" s="1224"/>
      <c r="J12" s="1224"/>
      <c r="K12" s="1224"/>
      <c r="L12" s="1224"/>
      <c r="M12" s="1224"/>
      <c r="N12" s="1224"/>
      <c r="O12" s="1224"/>
      <c r="P12" s="1224"/>
      <c r="Q12" s="1224"/>
      <c r="R12" s="1225">
        <f>PYS!B31</f>
        <v>0</v>
      </c>
      <c r="S12" s="1226"/>
      <c r="T12" s="1226"/>
      <c r="U12" s="1226"/>
      <c r="V12" s="1226"/>
      <c r="W12" s="1226"/>
      <c r="X12" s="1226"/>
      <c r="Y12" s="1226"/>
      <c r="Z12" s="1226"/>
      <c r="AA12" s="1226"/>
      <c r="AB12" s="1226"/>
      <c r="AC12" s="1226"/>
      <c r="AD12" s="1223">
        <f>PYS!B29</f>
        <v>0</v>
      </c>
      <c r="AE12" s="1224"/>
      <c r="AF12" s="1224"/>
      <c r="AG12" s="1224"/>
      <c r="AH12" s="1224"/>
      <c r="AI12" s="1224"/>
      <c r="AJ12" s="1224"/>
      <c r="AK12" s="1224"/>
      <c r="AL12" s="1224"/>
      <c r="AM12" s="1227"/>
      <c r="AN12" s="1223">
        <f>PYS!B25</f>
        <v>0</v>
      </c>
      <c r="AO12" s="1224"/>
      <c r="AP12" s="1224"/>
      <c r="AQ12" s="1224"/>
      <c r="AR12" s="1224"/>
      <c r="AS12" s="1224"/>
      <c r="AT12" s="1224"/>
      <c r="AU12" s="1224"/>
      <c r="AV12" s="1224"/>
      <c r="AW12" s="1224"/>
      <c r="AX12" s="1227"/>
      <c r="AY12" s="1223">
        <f>PYS!B26</f>
        <v>0</v>
      </c>
      <c r="AZ12" s="1224"/>
      <c r="BA12" s="1224"/>
      <c r="BB12" s="1224"/>
      <c r="BC12" s="1224"/>
      <c r="BD12" s="1224"/>
      <c r="BE12" s="1224"/>
      <c r="BF12" s="1224"/>
      <c r="BG12" s="1224"/>
      <c r="BH12" s="1227"/>
    </row>
    <row r="13" spans="1:60" ht="4.5" customHeight="1" x14ac:dyDescent="0.25"/>
    <row r="14" spans="1:60" ht="15" customHeight="1" x14ac:dyDescent="0.25">
      <c r="A14" s="1228" t="s">
        <v>7861</v>
      </c>
      <c r="B14" s="1229"/>
      <c r="C14" s="1229"/>
      <c r="D14" s="1229"/>
      <c r="E14" s="1229"/>
      <c r="F14" s="1229"/>
      <c r="G14" s="1229"/>
      <c r="H14" s="1229"/>
      <c r="I14" s="1229"/>
      <c r="J14" s="1229"/>
      <c r="K14" s="1229"/>
      <c r="L14" s="1229"/>
      <c r="M14" s="1229"/>
      <c r="N14" s="1229"/>
      <c r="O14" s="1229"/>
      <c r="P14" s="1229"/>
      <c r="Q14" s="1229"/>
      <c r="R14" s="1229"/>
      <c r="S14" s="1229"/>
      <c r="T14" s="1229"/>
      <c r="U14" s="1194"/>
      <c r="V14" s="1194"/>
      <c r="W14" s="1194"/>
      <c r="X14" s="1194"/>
      <c r="Y14" s="1194"/>
      <c r="Z14" s="1194"/>
      <c r="AA14" s="1194"/>
      <c r="AB14" s="1194"/>
      <c r="AC14" s="1194"/>
      <c r="AD14" s="1194"/>
      <c r="AE14" s="1194"/>
      <c r="AF14" s="1194"/>
      <c r="AG14" s="1194"/>
      <c r="AH14" s="1194"/>
      <c r="AI14" s="1194"/>
      <c r="AJ14" s="1194"/>
      <c r="AK14" s="1194"/>
      <c r="AL14" s="1194"/>
      <c r="AM14" s="1194"/>
      <c r="AN14" s="1194"/>
      <c r="AO14" s="1194"/>
      <c r="AP14" s="1194"/>
      <c r="AQ14" s="1194"/>
      <c r="AR14" s="1194"/>
      <c r="AS14" s="1194"/>
      <c r="AT14" s="1194"/>
      <c r="AU14" s="1194"/>
      <c r="AV14" s="1194"/>
      <c r="AW14" s="1194"/>
      <c r="AX14" s="1194"/>
      <c r="AY14" s="1194"/>
      <c r="AZ14" s="1194"/>
      <c r="BA14" s="1194"/>
      <c r="BB14" s="1194"/>
      <c r="BC14" s="1194"/>
      <c r="BD14" s="1194"/>
      <c r="BE14" s="1194"/>
      <c r="BF14" s="1194"/>
      <c r="BG14" s="1194"/>
      <c r="BH14" s="1195"/>
    </row>
    <row r="15" spans="1:60" ht="24.75" customHeight="1" x14ac:dyDescent="0.25">
      <c r="A15" s="1200" t="s">
        <v>7862</v>
      </c>
      <c r="B15" s="1243"/>
      <c r="C15" s="1243"/>
      <c r="D15" s="1243"/>
      <c r="E15" s="1243"/>
      <c r="F15" s="1243"/>
      <c r="G15" s="1244"/>
      <c r="H15" s="1242" t="s">
        <v>89</v>
      </c>
      <c r="I15" s="1243"/>
      <c r="J15" s="1243"/>
      <c r="K15" s="1243"/>
      <c r="L15" s="1244"/>
      <c r="M15" s="1242" t="s">
        <v>124</v>
      </c>
      <c r="N15" s="1243"/>
      <c r="O15" s="1243"/>
      <c r="P15" s="1243"/>
      <c r="Q15" s="1244"/>
      <c r="R15" s="1242" t="s">
        <v>7863</v>
      </c>
      <c r="S15" s="1243"/>
      <c r="T15" s="1243"/>
      <c r="U15" s="1243"/>
      <c r="V15" s="1243"/>
      <c r="W15" s="1244"/>
      <c r="X15" s="1242" t="s">
        <v>7850</v>
      </c>
      <c r="Y15" s="1243"/>
      <c r="Z15" s="1243"/>
      <c r="AA15" s="1243"/>
      <c r="AB15" s="1243"/>
      <c r="AC15" s="1244"/>
      <c r="AD15" s="1242" t="s">
        <v>7864</v>
      </c>
      <c r="AE15" s="1243"/>
      <c r="AF15" s="1243"/>
      <c r="AG15" s="1243"/>
      <c r="AH15" s="1244"/>
      <c r="AI15" s="1242" t="s">
        <v>7865</v>
      </c>
      <c r="AJ15" s="1243"/>
      <c r="AK15" s="1243"/>
      <c r="AL15" s="1243"/>
      <c r="AM15" s="1244"/>
      <c r="AN15" s="1242" t="s">
        <v>3404</v>
      </c>
      <c r="AO15" s="1243"/>
      <c r="AP15" s="1243"/>
      <c r="AQ15" s="1243"/>
      <c r="AR15" s="1243"/>
      <c r="AS15" s="1244"/>
      <c r="AT15" s="1242" t="s">
        <v>7866</v>
      </c>
      <c r="AU15" s="1243"/>
      <c r="AV15" s="1243"/>
      <c r="AW15" s="1243"/>
      <c r="AX15" s="1243"/>
      <c r="AY15" s="1243"/>
      <c r="AZ15" s="1243"/>
      <c r="BA15" s="1244"/>
      <c r="BB15" s="1242" t="s">
        <v>7867</v>
      </c>
      <c r="BC15" s="1243"/>
      <c r="BD15" s="1243"/>
      <c r="BE15" s="1243"/>
      <c r="BF15" s="1243"/>
      <c r="BG15" s="1243"/>
      <c r="BH15" s="1244"/>
    </row>
    <row r="16" spans="1:60" ht="21" customHeight="1" x14ac:dyDescent="0.25">
      <c r="A16" s="1193" t="str">
        <f>IF(PYS!B35="","",PYS!B35)</f>
        <v/>
      </c>
      <c r="B16" s="1194"/>
      <c r="C16" s="1194"/>
      <c r="D16" s="1194"/>
      <c r="E16" s="1194"/>
      <c r="F16" s="1194"/>
      <c r="G16" s="1195"/>
      <c r="H16" s="1193" t="str">
        <f>IF(PYS!A35="","",PYS!A35)</f>
        <v/>
      </c>
      <c r="I16" s="1194"/>
      <c r="J16" s="1194"/>
      <c r="K16" s="1194"/>
      <c r="L16" s="1195"/>
      <c r="M16" s="1196" t="str">
        <f>IF(PYS!C35="","",PYS!C35)</f>
        <v/>
      </c>
      <c r="N16" s="1194"/>
      <c r="O16" s="1194"/>
      <c r="P16" s="1194"/>
      <c r="Q16" s="1195"/>
      <c r="R16" s="1193" t="str">
        <f>IF(PYS!D35="","",PYS!D35)</f>
        <v/>
      </c>
      <c r="S16" s="1194"/>
      <c r="T16" s="1194"/>
      <c r="U16" s="1194"/>
      <c r="V16" s="1194"/>
      <c r="W16" s="1195"/>
      <c r="X16" s="1193" t="str">
        <f>IF(PYS!F35="","",PYS!F35)</f>
        <v/>
      </c>
      <c r="Y16" s="1194"/>
      <c r="Z16" s="1194"/>
      <c r="AA16" s="1194"/>
      <c r="AB16" s="1194"/>
      <c r="AC16" s="1195"/>
      <c r="AD16" s="1193" t="str">
        <f>IF(PYS!E35="","",PYS!E35)</f>
        <v/>
      </c>
      <c r="AE16" s="1194"/>
      <c r="AF16" s="1194"/>
      <c r="AG16" s="1194"/>
      <c r="AH16" s="1195"/>
      <c r="AI16" s="1193" t="str">
        <f>IF(PYS!G35="","",PYS!G35)</f>
        <v/>
      </c>
      <c r="AJ16" s="1194"/>
      <c r="AK16" s="1194"/>
      <c r="AL16" s="1194"/>
      <c r="AM16" s="1195"/>
      <c r="AN16" s="1193" t="str">
        <f>IF(PYS!H35="","",PYS!H35)</f>
        <v/>
      </c>
      <c r="AO16" s="1194"/>
      <c r="AP16" s="1194"/>
      <c r="AQ16" s="1194"/>
      <c r="AR16" s="1194"/>
      <c r="AS16" s="1195"/>
      <c r="AT16" s="1193" t="str">
        <f>IF(PYS!I35="","",PYS!I35)</f>
        <v/>
      </c>
      <c r="AU16" s="1194"/>
      <c r="AV16" s="1194"/>
      <c r="AW16" s="1194"/>
      <c r="AX16" s="1194"/>
      <c r="AY16" s="1194"/>
      <c r="AZ16" s="1194"/>
      <c r="BA16" s="1195"/>
      <c r="BB16" s="1193" t="str">
        <f>IF(PYS!J35="","",PYS!J35)</f>
        <v/>
      </c>
      <c r="BC16" s="1194"/>
      <c r="BD16" s="1194"/>
      <c r="BE16" s="1194"/>
      <c r="BF16" s="1194"/>
      <c r="BG16" s="1194"/>
      <c r="BH16" s="1195"/>
    </row>
    <row r="17" spans="1:60" ht="21" customHeight="1" x14ac:dyDescent="0.25">
      <c r="A17" s="1193" t="str">
        <f>IF(PYS!B36="","",PYS!B36)</f>
        <v/>
      </c>
      <c r="B17" s="1194"/>
      <c r="C17" s="1194"/>
      <c r="D17" s="1194"/>
      <c r="E17" s="1194"/>
      <c r="F17" s="1194"/>
      <c r="G17" s="1195"/>
      <c r="H17" s="1193" t="str">
        <f>IF(PYS!A36="","",PYS!A36)</f>
        <v/>
      </c>
      <c r="I17" s="1194"/>
      <c r="J17" s="1194"/>
      <c r="K17" s="1194"/>
      <c r="L17" s="1195"/>
      <c r="M17" s="1196" t="str">
        <f>IF(PYS!C36="","",PYS!C36)</f>
        <v/>
      </c>
      <c r="N17" s="1194"/>
      <c r="O17" s="1194"/>
      <c r="P17" s="1194"/>
      <c r="Q17" s="1195"/>
      <c r="R17" s="1193" t="str">
        <f>IF(PYS!D36="","",PYS!D36)</f>
        <v/>
      </c>
      <c r="S17" s="1194"/>
      <c r="T17" s="1194"/>
      <c r="U17" s="1194"/>
      <c r="V17" s="1194"/>
      <c r="W17" s="1195"/>
      <c r="X17" s="1193" t="str">
        <f>IF(PYS!F36="","",PYS!F36)</f>
        <v/>
      </c>
      <c r="Y17" s="1194"/>
      <c r="Z17" s="1194"/>
      <c r="AA17" s="1194"/>
      <c r="AB17" s="1194"/>
      <c r="AC17" s="1195"/>
      <c r="AD17" s="1193" t="str">
        <f>IF(PYS!E36="","",PYS!E36)</f>
        <v/>
      </c>
      <c r="AE17" s="1194"/>
      <c r="AF17" s="1194"/>
      <c r="AG17" s="1194"/>
      <c r="AH17" s="1195"/>
      <c r="AI17" s="1193" t="str">
        <f>IF(PYS!G36="","",PYS!G36)</f>
        <v/>
      </c>
      <c r="AJ17" s="1194"/>
      <c r="AK17" s="1194"/>
      <c r="AL17" s="1194"/>
      <c r="AM17" s="1195"/>
      <c r="AN17" s="1193" t="str">
        <f>IF(PYS!H36="","",PYS!H36)</f>
        <v/>
      </c>
      <c r="AO17" s="1194"/>
      <c r="AP17" s="1194"/>
      <c r="AQ17" s="1194"/>
      <c r="AR17" s="1194"/>
      <c r="AS17" s="1195"/>
      <c r="AT17" s="1193" t="str">
        <f>IF(PYS!I36="","",PYS!I36)</f>
        <v/>
      </c>
      <c r="AU17" s="1194"/>
      <c r="AV17" s="1194"/>
      <c r="AW17" s="1194"/>
      <c r="AX17" s="1194"/>
      <c r="AY17" s="1194"/>
      <c r="AZ17" s="1194"/>
      <c r="BA17" s="1195"/>
      <c r="BB17" s="1193" t="str">
        <f>IF(PYS!J36="","",PYS!J36)</f>
        <v/>
      </c>
      <c r="BC17" s="1194"/>
      <c r="BD17" s="1194"/>
      <c r="BE17" s="1194"/>
      <c r="BF17" s="1194"/>
      <c r="BG17" s="1194"/>
      <c r="BH17" s="1195"/>
    </row>
    <row r="18" spans="1:60" ht="21" customHeight="1" x14ac:dyDescent="0.25">
      <c r="A18" s="1193" t="str">
        <f>IF(PYS!B37="","",PYS!B37)</f>
        <v/>
      </c>
      <c r="B18" s="1194"/>
      <c r="C18" s="1194"/>
      <c r="D18" s="1194"/>
      <c r="E18" s="1194"/>
      <c r="F18" s="1194"/>
      <c r="G18" s="1195"/>
      <c r="H18" s="1193" t="str">
        <f>IF(PYS!A37="","",PYS!A37)</f>
        <v/>
      </c>
      <c r="I18" s="1194"/>
      <c r="J18" s="1194"/>
      <c r="K18" s="1194"/>
      <c r="L18" s="1195"/>
      <c r="M18" s="1196" t="str">
        <f>IF(PYS!C37="","",PYS!C37)</f>
        <v/>
      </c>
      <c r="N18" s="1194"/>
      <c r="O18" s="1194"/>
      <c r="P18" s="1194"/>
      <c r="Q18" s="1195"/>
      <c r="R18" s="1193" t="str">
        <f>IF(PYS!D37="","",PYS!D37)</f>
        <v/>
      </c>
      <c r="S18" s="1194"/>
      <c r="T18" s="1194"/>
      <c r="U18" s="1194"/>
      <c r="V18" s="1194"/>
      <c r="W18" s="1195"/>
      <c r="X18" s="1193" t="str">
        <f>IF(PYS!F37="","",PYS!F37)</f>
        <v/>
      </c>
      <c r="Y18" s="1194"/>
      <c r="Z18" s="1194"/>
      <c r="AA18" s="1194"/>
      <c r="AB18" s="1194"/>
      <c r="AC18" s="1195"/>
      <c r="AD18" s="1193" t="str">
        <f>IF(PYS!E37="","",PYS!E37)</f>
        <v/>
      </c>
      <c r="AE18" s="1194"/>
      <c r="AF18" s="1194"/>
      <c r="AG18" s="1194"/>
      <c r="AH18" s="1195"/>
      <c r="AI18" s="1193" t="str">
        <f>IF(PYS!G37="","",PYS!G37)</f>
        <v/>
      </c>
      <c r="AJ18" s="1194"/>
      <c r="AK18" s="1194"/>
      <c r="AL18" s="1194"/>
      <c r="AM18" s="1195"/>
      <c r="AN18" s="1193" t="str">
        <f>IF(PYS!H37="","",PYS!H37)</f>
        <v/>
      </c>
      <c r="AO18" s="1194"/>
      <c r="AP18" s="1194"/>
      <c r="AQ18" s="1194"/>
      <c r="AR18" s="1194"/>
      <c r="AS18" s="1195"/>
      <c r="AT18" s="1193" t="str">
        <f>IF(PYS!I37="","",PYS!I37)</f>
        <v/>
      </c>
      <c r="AU18" s="1194"/>
      <c r="AV18" s="1194"/>
      <c r="AW18" s="1194"/>
      <c r="AX18" s="1194"/>
      <c r="AY18" s="1194"/>
      <c r="AZ18" s="1194"/>
      <c r="BA18" s="1195"/>
      <c r="BB18" s="1193" t="str">
        <f>IF(PYS!J37="","",PYS!J37)</f>
        <v/>
      </c>
      <c r="BC18" s="1194"/>
      <c r="BD18" s="1194"/>
      <c r="BE18" s="1194"/>
      <c r="BF18" s="1194"/>
      <c r="BG18" s="1194"/>
      <c r="BH18" s="1195"/>
    </row>
    <row r="19" spans="1:60" ht="21" customHeight="1" x14ac:dyDescent="0.25">
      <c r="A19" s="1193" t="str">
        <f>IF(PYS!B38="","",PYS!B38)</f>
        <v/>
      </c>
      <c r="B19" s="1194"/>
      <c r="C19" s="1194"/>
      <c r="D19" s="1194"/>
      <c r="E19" s="1194"/>
      <c r="F19" s="1194"/>
      <c r="G19" s="1195"/>
      <c r="H19" s="1193" t="str">
        <f>IF(PYS!A38="","",PYS!A38)</f>
        <v/>
      </c>
      <c r="I19" s="1194"/>
      <c r="J19" s="1194"/>
      <c r="K19" s="1194"/>
      <c r="L19" s="1195"/>
      <c r="M19" s="1196" t="str">
        <f>IF(PYS!C38="","",PYS!C38)</f>
        <v/>
      </c>
      <c r="N19" s="1194"/>
      <c r="O19" s="1194"/>
      <c r="P19" s="1194"/>
      <c r="Q19" s="1195"/>
      <c r="R19" s="1193" t="str">
        <f>IF(PYS!D38="","",PYS!D38)</f>
        <v/>
      </c>
      <c r="S19" s="1194"/>
      <c r="T19" s="1194"/>
      <c r="U19" s="1194"/>
      <c r="V19" s="1194"/>
      <c r="W19" s="1195"/>
      <c r="X19" s="1193" t="str">
        <f>IF(PYS!F38="","",PYS!F38)</f>
        <v/>
      </c>
      <c r="Y19" s="1194"/>
      <c r="Z19" s="1194"/>
      <c r="AA19" s="1194"/>
      <c r="AB19" s="1194"/>
      <c r="AC19" s="1195"/>
      <c r="AD19" s="1193" t="str">
        <f>IF(PYS!E38="","",PYS!E38)</f>
        <v/>
      </c>
      <c r="AE19" s="1194"/>
      <c r="AF19" s="1194"/>
      <c r="AG19" s="1194"/>
      <c r="AH19" s="1195"/>
      <c r="AI19" s="1193" t="str">
        <f>IF(PYS!G38="","",PYS!G38)</f>
        <v/>
      </c>
      <c r="AJ19" s="1194"/>
      <c r="AK19" s="1194"/>
      <c r="AL19" s="1194"/>
      <c r="AM19" s="1195"/>
      <c r="AN19" s="1193" t="str">
        <f>IF(PYS!H38="","",PYS!H38)</f>
        <v/>
      </c>
      <c r="AO19" s="1194"/>
      <c r="AP19" s="1194"/>
      <c r="AQ19" s="1194"/>
      <c r="AR19" s="1194"/>
      <c r="AS19" s="1195"/>
      <c r="AT19" s="1193" t="str">
        <f>IF(PYS!I38="","",PYS!I38)</f>
        <v/>
      </c>
      <c r="AU19" s="1194"/>
      <c r="AV19" s="1194"/>
      <c r="AW19" s="1194"/>
      <c r="AX19" s="1194"/>
      <c r="AY19" s="1194"/>
      <c r="AZ19" s="1194"/>
      <c r="BA19" s="1195"/>
      <c r="BB19" s="1193" t="str">
        <f>IF(PYS!J38="","",PYS!J38)</f>
        <v/>
      </c>
      <c r="BC19" s="1194"/>
      <c r="BD19" s="1194"/>
      <c r="BE19" s="1194"/>
      <c r="BF19" s="1194"/>
      <c r="BG19" s="1194"/>
      <c r="BH19" s="1195"/>
    </row>
    <row r="20" spans="1:60" ht="21" customHeight="1" x14ac:dyDescent="0.25">
      <c r="A20" s="1193" t="str">
        <f>IF(PYS!B39="","",PYS!B39)</f>
        <v/>
      </c>
      <c r="B20" s="1194"/>
      <c r="C20" s="1194"/>
      <c r="D20" s="1194"/>
      <c r="E20" s="1194"/>
      <c r="F20" s="1194"/>
      <c r="G20" s="1195"/>
      <c r="H20" s="1193" t="str">
        <f>IF(PYS!A39="","",PYS!A39)</f>
        <v/>
      </c>
      <c r="I20" s="1194"/>
      <c r="J20" s="1194"/>
      <c r="K20" s="1194"/>
      <c r="L20" s="1195"/>
      <c r="M20" s="1196" t="str">
        <f>IF(PYS!C39="","",PYS!C39)</f>
        <v/>
      </c>
      <c r="N20" s="1194"/>
      <c r="O20" s="1194"/>
      <c r="P20" s="1194"/>
      <c r="Q20" s="1195"/>
      <c r="R20" s="1193" t="str">
        <f>IF(PYS!D39="","",PYS!D39)</f>
        <v/>
      </c>
      <c r="S20" s="1194"/>
      <c r="T20" s="1194"/>
      <c r="U20" s="1194"/>
      <c r="V20" s="1194"/>
      <c r="W20" s="1195"/>
      <c r="X20" s="1193" t="str">
        <f>IF(PYS!F39="","",PYS!F39)</f>
        <v/>
      </c>
      <c r="Y20" s="1194"/>
      <c r="Z20" s="1194"/>
      <c r="AA20" s="1194"/>
      <c r="AB20" s="1194"/>
      <c r="AC20" s="1195"/>
      <c r="AD20" s="1193" t="str">
        <f>IF(PYS!E39="","",PYS!E39)</f>
        <v/>
      </c>
      <c r="AE20" s="1194"/>
      <c r="AF20" s="1194"/>
      <c r="AG20" s="1194"/>
      <c r="AH20" s="1195"/>
      <c r="AI20" s="1193" t="str">
        <f>IF(PYS!G39="","",PYS!G39)</f>
        <v/>
      </c>
      <c r="AJ20" s="1194"/>
      <c r="AK20" s="1194"/>
      <c r="AL20" s="1194"/>
      <c r="AM20" s="1195"/>
      <c r="AN20" s="1193" t="str">
        <f>IF(PYS!H39="","",PYS!H39)</f>
        <v/>
      </c>
      <c r="AO20" s="1194"/>
      <c r="AP20" s="1194"/>
      <c r="AQ20" s="1194"/>
      <c r="AR20" s="1194"/>
      <c r="AS20" s="1195"/>
      <c r="AT20" s="1193" t="str">
        <f>IF(PYS!I39="","",PYS!I39)</f>
        <v/>
      </c>
      <c r="AU20" s="1194"/>
      <c r="AV20" s="1194"/>
      <c r="AW20" s="1194"/>
      <c r="AX20" s="1194"/>
      <c r="AY20" s="1194"/>
      <c r="AZ20" s="1194"/>
      <c r="BA20" s="1195"/>
      <c r="BB20" s="1193" t="str">
        <f>IF(PYS!J39="","",PYS!J39)</f>
        <v/>
      </c>
      <c r="BC20" s="1194"/>
      <c r="BD20" s="1194"/>
      <c r="BE20" s="1194"/>
      <c r="BF20" s="1194"/>
      <c r="BG20" s="1194"/>
      <c r="BH20" s="1195"/>
    </row>
    <row r="21" spans="1:60" ht="21" customHeight="1" x14ac:dyDescent="0.25">
      <c r="A21" s="1193" t="str">
        <f>IF(PYS!B40="","",PYS!B40)</f>
        <v/>
      </c>
      <c r="B21" s="1194"/>
      <c r="C21" s="1194"/>
      <c r="D21" s="1194"/>
      <c r="E21" s="1194"/>
      <c r="F21" s="1194"/>
      <c r="G21" s="1195"/>
      <c r="H21" s="1193" t="str">
        <f>IF(PYS!A40="","",PYS!A40)</f>
        <v/>
      </c>
      <c r="I21" s="1194"/>
      <c r="J21" s="1194"/>
      <c r="K21" s="1194"/>
      <c r="L21" s="1195"/>
      <c r="M21" s="1196" t="str">
        <f>IF(PYS!C40="","",PYS!C40)</f>
        <v/>
      </c>
      <c r="N21" s="1194"/>
      <c r="O21" s="1194"/>
      <c r="P21" s="1194"/>
      <c r="Q21" s="1195"/>
      <c r="R21" s="1193" t="str">
        <f>IF(PYS!D40="","",PYS!D40)</f>
        <v/>
      </c>
      <c r="S21" s="1194"/>
      <c r="T21" s="1194"/>
      <c r="U21" s="1194"/>
      <c r="V21" s="1194"/>
      <c r="W21" s="1195"/>
      <c r="X21" s="1193" t="str">
        <f>IF(PYS!F40="","",PYS!F40)</f>
        <v/>
      </c>
      <c r="Y21" s="1194"/>
      <c r="Z21" s="1194"/>
      <c r="AA21" s="1194"/>
      <c r="AB21" s="1194"/>
      <c r="AC21" s="1195"/>
      <c r="AD21" s="1193" t="str">
        <f>IF(PYS!E40="","",PYS!E40)</f>
        <v/>
      </c>
      <c r="AE21" s="1194"/>
      <c r="AF21" s="1194"/>
      <c r="AG21" s="1194"/>
      <c r="AH21" s="1195"/>
      <c r="AI21" s="1193" t="str">
        <f>IF(PYS!G40="","",PYS!G40)</f>
        <v/>
      </c>
      <c r="AJ21" s="1194"/>
      <c r="AK21" s="1194"/>
      <c r="AL21" s="1194"/>
      <c r="AM21" s="1195"/>
      <c r="AN21" s="1193" t="str">
        <f>IF(PYS!H40="","",PYS!H40)</f>
        <v/>
      </c>
      <c r="AO21" s="1194"/>
      <c r="AP21" s="1194"/>
      <c r="AQ21" s="1194"/>
      <c r="AR21" s="1194"/>
      <c r="AS21" s="1195"/>
      <c r="AT21" s="1193" t="str">
        <f>IF(PYS!I40="","",PYS!I40)</f>
        <v/>
      </c>
      <c r="AU21" s="1194"/>
      <c r="AV21" s="1194"/>
      <c r="AW21" s="1194"/>
      <c r="AX21" s="1194"/>
      <c r="AY21" s="1194"/>
      <c r="AZ21" s="1194"/>
      <c r="BA21" s="1195"/>
      <c r="BB21" s="1193" t="str">
        <f>IF(PYS!J40="","",PYS!J40)</f>
        <v/>
      </c>
      <c r="BC21" s="1194"/>
      <c r="BD21" s="1194"/>
      <c r="BE21" s="1194"/>
      <c r="BF21" s="1194"/>
      <c r="BG21" s="1194"/>
      <c r="BH21" s="1195"/>
    </row>
    <row r="22" spans="1:60" ht="21" customHeight="1" x14ac:dyDescent="0.25">
      <c r="A22" s="1193" t="str">
        <f>IF(PYS!B41="","",PYS!B41)</f>
        <v/>
      </c>
      <c r="B22" s="1194"/>
      <c r="C22" s="1194"/>
      <c r="D22" s="1194"/>
      <c r="E22" s="1194"/>
      <c r="F22" s="1194"/>
      <c r="G22" s="1195"/>
      <c r="H22" s="1193" t="str">
        <f>IF(PYS!A41="","",PYS!A41)</f>
        <v/>
      </c>
      <c r="I22" s="1194"/>
      <c r="J22" s="1194"/>
      <c r="K22" s="1194"/>
      <c r="L22" s="1195"/>
      <c r="M22" s="1196" t="str">
        <f>IF(PYS!C41="","",PYS!C41)</f>
        <v/>
      </c>
      <c r="N22" s="1194"/>
      <c r="O22" s="1194"/>
      <c r="P22" s="1194"/>
      <c r="Q22" s="1195"/>
      <c r="R22" s="1193" t="str">
        <f>IF(PYS!D41="","",PYS!D41)</f>
        <v/>
      </c>
      <c r="S22" s="1194"/>
      <c r="T22" s="1194"/>
      <c r="U22" s="1194"/>
      <c r="V22" s="1194"/>
      <c r="W22" s="1195"/>
      <c r="X22" s="1193" t="str">
        <f>IF(PYS!F41="","",PYS!F41)</f>
        <v/>
      </c>
      <c r="Y22" s="1194"/>
      <c r="Z22" s="1194"/>
      <c r="AA22" s="1194"/>
      <c r="AB22" s="1194"/>
      <c r="AC22" s="1195"/>
      <c r="AD22" s="1193" t="str">
        <f>IF(PYS!E41="","",PYS!E41)</f>
        <v/>
      </c>
      <c r="AE22" s="1194"/>
      <c r="AF22" s="1194"/>
      <c r="AG22" s="1194"/>
      <c r="AH22" s="1195"/>
      <c r="AI22" s="1193" t="str">
        <f>IF(PYS!G41="","",PYS!G41)</f>
        <v/>
      </c>
      <c r="AJ22" s="1194"/>
      <c r="AK22" s="1194"/>
      <c r="AL22" s="1194"/>
      <c r="AM22" s="1195"/>
      <c r="AN22" s="1193" t="str">
        <f>IF(PYS!H41="","",PYS!H41)</f>
        <v/>
      </c>
      <c r="AO22" s="1194"/>
      <c r="AP22" s="1194"/>
      <c r="AQ22" s="1194"/>
      <c r="AR22" s="1194"/>
      <c r="AS22" s="1195"/>
      <c r="AT22" s="1193" t="str">
        <f>IF(PYS!I41="","",PYS!I41)</f>
        <v/>
      </c>
      <c r="AU22" s="1194"/>
      <c r="AV22" s="1194"/>
      <c r="AW22" s="1194"/>
      <c r="AX22" s="1194"/>
      <c r="AY22" s="1194"/>
      <c r="AZ22" s="1194"/>
      <c r="BA22" s="1195"/>
      <c r="BB22" s="1193" t="str">
        <f>IF(PYS!J41="","",PYS!J41)</f>
        <v/>
      </c>
      <c r="BC22" s="1194"/>
      <c r="BD22" s="1194"/>
      <c r="BE22" s="1194"/>
      <c r="BF22" s="1194"/>
      <c r="BG22" s="1194"/>
      <c r="BH22" s="1195"/>
    </row>
    <row r="23" spans="1:60" ht="21" customHeight="1" x14ac:dyDescent="0.25">
      <c r="A23" s="1193" t="str">
        <f>IF(PYS!B42="","",PYS!B42)</f>
        <v/>
      </c>
      <c r="B23" s="1194"/>
      <c r="C23" s="1194"/>
      <c r="D23" s="1194"/>
      <c r="E23" s="1194"/>
      <c r="F23" s="1194"/>
      <c r="G23" s="1195"/>
      <c r="H23" s="1193" t="str">
        <f>IF(PYS!A42="","",PYS!A42)</f>
        <v/>
      </c>
      <c r="I23" s="1194"/>
      <c r="J23" s="1194"/>
      <c r="K23" s="1194"/>
      <c r="L23" s="1195"/>
      <c r="M23" s="1196" t="str">
        <f>IF(PYS!C42="","",PYS!C42)</f>
        <v/>
      </c>
      <c r="N23" s="1194"/>
      <c r="O23" s="1194"/>
      <c r="P23" s="1194"/>
      <c r="Q23" s="1195"/>
      <c r="R23" s="1193" t="str">
        <f>IF(PYS!D42="","",PYS!D42)</f>
        <v/>
      </c>
      <c r="S23" s="1194"/>
      <c r="T23" s="1194"/>
      <c r="U23" s="1194"/>
      <c r="V23" s="1194"/>
      <c r="W23" s="1195"/>
      <c r="X23" s="1193" t="str">
        <f>IF(PYS!F42="","",PYS!F42)</f>
        <v/>
      </c>
      <c r="Y23" s="1194"/>
      <c r="Z23" s="1194"/>
      <c r="AA23" s="1194"/>
      <c r="AB23" s="1194"/>
      <c r="AC23" s="1195"/>
      <c r="AD23" s="1193" t="str">
        <f>IF(PYS!E42="","",PYS!E42)</f>
        <v/>
      </c>
      <c r="AE23" s="1194"/>
      <c r="AF23" s="1194"/>
      <c r="AG23" s="1194"/>
      <c r="AH23" s="1195"/>
      <c r="AI23" s="1193" t="str">
        <f>IF(PYS!G42="","",PYS!G42)</f>
        <v/>
      </c>
      <c r="AJ23" s="1194"/>
      <c r="AK23" s="1194"/>
      <c r="AL23" s="1194"/>
      <c r="AM23" s="1195"/>
      <c r="AN23" s="1193" t="str">
        <f>IF(PYS!H42="","",PYS!H42)</f>
        <v/>
      </c>
      <c r="AO23" s="1194"/>
      <c r="AP23" s="1194"/>
      <c r="AQ23" s="1194"/>
      <c r="AR23" s="1194"/>
      <c r="AS23" s="1195"/>
      <c r="AT23" s="1193" t="str">
        <f>IF(PYS!I42="","",PYS!I42)</f>
        <v/>
      </c>
      <c r="AU23" s="1194"/>
      <c r="AV23" s="1194"/>
      <c r="AW23" s="1194"/>
      <c r="AX23" s="1194"/>
      <c r="AY23" s="1194"/>
      <c r="AZ23" s="1194"/>
      <c r="BA23" s="1195"/>
      <c r="BB23" s="1193" t="str">
        <f>IF(PYS!J42="","",PYS!J42)</f>
        <v/>
      </c>
      <c r="BC23" s="1194"/>
      <c r="BD23" s="1194"/>
      <c r="BE23" s="1194"/>
      <c r="BF23" s="1194"/>
      <c r="BG23" s="1194"/>
      <c r="BH23" s="1195"/>
    </row>
    <row r="24" spans="1:60" ht="21" customHeight="1" x14ac:dyDescent="0.25">
      <c r="A24" s="1193" t="str">
        <f>IF(PYS!B43="","",PYS!B43)</f>
        <v/>
      </c>
      <c r="B24" s="1194"/>
      <c r="C24" s="1194"/>
      <c r="D24" s="1194"/>
      <c r="E24" s="1194"/>
      <c r="F24" s="1194"/>
      <c r="G24" s="1195"/>
      <c r="H24" s="1193" t="str">
        <f>IF(PYS!A43="","",PYS!A43)</f>
        <v/>
      </c>
      <c r="I24" s="1194"/>
      <c r="J24" s="1194"/>
      <c r="K24" s="1194"/>
      <c r="L24" s="1195"/>
      <c r="M24" s="1196" t="str">
        <f>IF(PYS!C43="","",PYS!C43)</f>
        <v/>
      </c>
      <c r="N24" s="1194"/>
      <c r="O24" s="1194"/>
      <c r="P24" s="1194"/>
      <c r="Q24" s="1195"/>
      <c r="R24" s="1193" t="str">
        <f>IF(PYS!D43="","",PYS!D43)</f>
        <v/>
      </c>
      <c r="S24" s="1194"/>
      <c r="T24" s="1194"/>
      <c r="U24" s="1194"/>
      <c r="V24" s="1194"/>
      <c r="W24" s="1195"/>
      <c r="X24" s="1193" t="str">
        <f>IF(PYS!F43="","",PYS!F43)</f>
        <v/>
      </c>
      <c r="Y24" s="1194"/>
      <c r="Z24" s="1194"/>
      <c r="AA24" s="1194"/>
      <c r="AB24" s="1194"/>
      <c r="AC24" s="1195"/>
      <c r="AD24" s="1193" t="str">
        <f>IF(PYS!E43="","",PYS!E43)</f>
        <v/>
      </c>
      <c r="AE24" s="1194"/>
      <c r="AF24" s="1194"/>
      <c r="AG24" s="1194"/>
      <c r="AH24" s="1195"/>
      <c r="AI24" s="1193" t="str">
        <f>IF(PYS!G43="","",PYS!G43)</f>
        <v/>
      </c>
      <c r="AJ24" s="1194"/>
      <c r="AK24" s="1194"/>
      <c r="AL24" s="1194"/>
      <c r="AM24" s="1195"/>
      <c r="AN24" s="1193" t="str">
        <f>IF(PYS!H43="","",PYS!H43)</f>
        <v/>
      </c>
      <c r="AO24" s="1194"/>
      <c r="AP24" s="1194"/>
      <c r="AQ24" s="1194"/>
      <c r="AR24" s="1194"/>
      <c r="AS24" s="1195"/>
      <c r="AT24" s="1193" t="str">
        <f>IF(PYS!I43="","",PYS!I43)</f>
        <v/>
      </c>
      <c r="AU24" s="1194"/>
      <c r="AV24" s="1194"/>
      <c r="AW24" s="1194"/>
      <c r="AX24" s="1194"/>
      <c r="AY24" s="1194"/>
      <c r="AZ24" s="1194"/>
      <c r="BA24" s="1195"/>
      <c r="BB24" s="1193" t="str">
        <f>IF(PYS!J43="","",PYS!J43)</f>
        <v/>
      </c>
      <c r="BC24" s="1194"/>
      <c r="BD24" s="1194"/>
      <c r="BE24" s="1194"/>
      <c r="BF24" s="1194"/>
      <c r="BG24" s="1194"/>
      <c r="BH24" s="1195"/>
    </row>
    <row r="25" spans="1:60" ht="21" customHeight="1" x14ac:dyDescent="0.25">
      <c r="A25" s="1193" t="str">
        <f>IF(PYS!B44="","",PYS!B44)</f>
        <v/>
      </c>
      <c r="B25" s="1194"/>
      <c r="C25" s="1194"/>
      <c r="D25" s="1194"/>
      <c r="E25" s="1194"/>
      <c r="F25" s="1194"/>
      <c r="G25" s="1195"/>
      <c r="H25" s="1193" t="str">
        <f>IF(PYS!A44="","",PYS!A44)</f>
        <v/>
      </c>
      <c r="I25" s="1194"/>
      <c r="J25" s="1194"/>
      <c r="K25" s="1194"/>
      <c r="L25" s="1195"/>
      <c r="M25" s="1196" t="str">
        <f>IF(PYS!C44="","",PYS!C44)</f>
        <v/>
      </c>
      <c r="N25" s="1194"/>
      <c r="O25" s="1194"/>
      <c r="P25" s="1194"/>
      <c r="Q25" s="1195"/>
      <c r="R25" s="1193" t="str">
        <f>IF(PYS!D44="","",PYS!D44)</f>
        <v/>
      </c>
      <c r="S25" s="1194"/>
      <c r="T25" s="1194"/>
      <c r="U25" s="1194"/>
      <c r="V25" s="1194"/>
      <c r="W25" s="1195"/>
      <c r="X25" s="1193" t="str">
        <f>IF(PYS!F44="","",PYS!F44)</f>
        <v/>
      </c>
      <c r="Y25" s="1194"/>
      <c r="Z25" s="1194"/>
      <c r="AA25" s="1194"/>
      <c r="AB25" s="1194"/>
      <c r="AC25" s="1195"/>
      <c r="AD25" s="1193" t="str">
        <f>IF(PYS!E44="","",PYS!E44)</f>
        <v/>
      </c>
      <c r="AE25" s="1194"/>
      <c r="AF25" s="1194"/>
      <c r="AG25" s="1194"/>
      <c r="AH25" s="1195"/>
      <c r="AI25" s="1193" t="str">
        <f>IF(PYS!G44="","",PYS!G44)</f>
        <v/>
      </c>
      <c r="AJ25" s="1194"/>
      <c r="AK25" s="1194"/>
      <c r="AL25" s="1194"/>
      <c r="AM25" s="1195"/>
      <c r="AN25" s="1193" t="str">
        <f>IF(PYS!H44="","",PYS!H44)</f>
        <v/>
      </c>
      <c r="AO25" s="1194"/>
      <c r="AP25" s="1194"/>
      <c r="AQ25" s="1194"/>
      <c r="AR25" s="1194"/>
      <c r="AS25" s="1195"/>
      <c r="AT25" s="1193" t="str">
        <f>IF(PYS!I44="","",PYS!I44)</f>
        <v/>
      </c>
      <c r="AU25" s="1194"/>
      <c r="AV25" s="1194"/>
      <c r="AW25" s="1194"/>
      <c r="AX25" s="1194"/>
      <c r="AY25" s="1194"/>
      <c r="AZ25" s="1194"/>
      <c r="BA25" s="1195"/>
      <c r="BB25" s="1193" t="str">
        <f>IF(PYS!J44="","",PYS!J44)</f>
        <v/>
      </c>
      <c r="BC25" s="1194"/>
      <c r="BD25" s="1194"/>
      <c r="BE25" s="1194"/>
      <c r="BF25" s="1194"/>
      <c r="BG25" s="1194"/>
      <c r="BH25" s="1195"/>
    </row>
    <row r="26" spans="1:60" ht="21" customHeight="1" x14ac:dyDescent="0.25">
      <c r="A26" s="1193" t="str">
        <f>IF(PYS!B45="","",PYS!B45)</f>
        <v/>
      </c>
      <c r="B26" s="1194"/>
      <c r="C26" s="1194"/>
      <c r="D26" s="1194"/>
      <c r="E26" s="1194"/>
      <c r="F26" s="1194"/>
      <c r="G26" s="1195"/>
      <c r="H26" s="1193" t="str">
        <f>IF(PYS!A45="","",PYS!A45)</f>
        <v/>
      </c>
      <c r="I26" s="1194"/>
      <c r="J26" s="1194"/>
      <c r="K26" s="1194"/>
      <c r="L26" s="1195"/>
      <c r="M26" s="1196" t="str">
        <f>IF(PYS!C45="","",PYS!C45)</f>
        <v/>
      </c>
      <c r="N26" s="1194"/>
      <c r="O26" s="1194"/>
      <c r="P26" s="1194"/>
      <c r="Q26" s="1195"/>
      <c r="R26" s="1193" t="str">
        <f>IF(PYS!D45="","",PYS!D45)</f>
        <v/>
      </c>
      <c r="S26" s="1194"/>
      <c r="T26" s="1194"/>
      <c r="U26" s="1194"/>
      <c r="V26" s="1194"/>
      <c r="W26" s="1195"/>
      <c r="X26" s="1193" t="str">
        <f>IF(PYS!F45="","",PYS!F45)</f>
        <v/>
      </c>
      <c r="Y26" s="1194"/>
      <c r="Z26" s="1194"/>
      <c r="AA26" s="1194"/>
      <c r="AB26" s="1194"/>
      <c r="AC26" s="1195"/>
      <c r="AD26" s="1193" t="str">
        <f>IF(PYS!E45="","",PYS!E45)</f>
        <v/>
      </c>
      <c r="AE26" s="1194"/>
      <c r="AF26" s="1194"/>
      <c r="AG26" s="1194"/>
      <c r="AH26" s="1195"/>
      <c r="AI26" s="1193" t="str">
        <f>IF(PYS!G45="","",PYS!G45)</f>
        <v/>
      </c>
      <c r="AJ26" s="1194"/>
      <c r="AK26" s="1194"/>
      <c r="AL26" s="1194"/>
      <c r="AM26" s="1195"/>
      <c r="AN26" s="1193" t="str">
        <f>IF(PYS!H45="","",PYS!H45)</f>
        <v/>
      </c>
      <c r="AO26" s="1194"/>
      <c r="AP26" s="1194"/>
      <c r="AQ26" s="1194"/>
      <c r="AR26" s="1194"/>
      <c r="AS26" s="1195"/>
      <c r="AT26" s="1193" t="str">
        <f>IF(PYS!I45="","",PYS!I45)</f>
        <v/>
      </c>
      <c r="AU26" s="1194"/>
      <c r="AV26" s="1194"/>
      <c r="AW26" s="1194"/>
      <c r="AX26" s="1194"/>
      <c r="AY26" s="1194"/>
      <c r="AZ26" s="1194"/>
      <c r="BA26" s="1195"/>
      <c r="BB26" s="1193" t="str">
        <f>IF(PYS!J45="","",PYS!J45)</f>
        <v/>
      </c>
      <c r="BC26" s="1194"/>
      <c r="BD26" s="1194"/>
      <c r="BE26" s="1194"/>
      <c r="BF26" s="1194"/>
      <c r="BG26" s="1194"/>
      <c r="BH26" s="1195"/>
    </row>
    <row r="27" spans="1:60" ht="21" customHeight="1" x14ac:dyDescent="0.25">
      <c r="A27" s="1193" t="str">
        <f>IF(PYS!B46="","",PYS!B46)</f>
        <v/>
      </c>
      <c r="B27" s="1194"/>
      <c r="C27" s="1194"/>
      <c r="D27" s="1194"/>
      <c r="E27" s="1194"/>
      <c r="F27" s="1194"/>
      <c r="G27" s="1195"/>
      <c r="H27" s="1193" t="str">
        <f>IF(PYS!A46="","",PYS!A46)</f>
        <v/>
      </c>
      <c r="I27" s="1194"/>
      <c r="J27" s="1194"/>
      <c r="K27" s="1194"/>
      <c r="L27" s="1195"/>
      <c r="M27" s="1196" t="str">
        <f>IF(PYS!C46="","",PYS!C46)</f>
        <v/>
      </c>
      <c r="N27" s="1194"/>
      <c r="O27" s="1194"/>
      <c r="P27" s="1194"/>
      <c r="Q27" s="1195"/>
      <c r="R27" s="1193" t="str">
        <f>IF(PYS!D46="","",PYS!D46)</f>
        <v/>
      </c>
      <c r="S27" s="1194"/>
      <c r="T27" s="1194"/>
      <c r="U27" s="1194"/>
      <c r="V27" s="1194"/>
      <c r="W27" s="1195"/>
      <c r="X27" s="1193" t="str">
        <f>IF(PYS!F46="","",PYS!F46)</f>
        <v/>
      </c>
      <c r="Y27" s="1194"/>
      <c r="Z27" s="1194"/>
      <c r="AA27" s="1194"/>
      <c r="AB27" s="1194"/>
      <c r="AC27" s="1195"/>
      <c r="AD27" s="1193" t="str">
        <f>IF(PYS!E46="","",PYS!E46)</f>
        <v/>
      </c>
      <c r="AE27" s="1194"/>
      <c r="AF27" s="1194"/>
      <c r="AG27" s="1194"/>
      <c r="AH27" s="1195"/>
      <c r="AI27" s="1193" t="str">
        <f>IF(PYS!G46="","",PYS!G46)</f>
        <v/>
      </c>
      <c r="AJ27" s="1194"/>
      <c r="AK27" s="1194"/>
      <c r="AL27" s="1194"/>
      <c r="AM27" s="1195"/>
      <c r="AN27" s="1193" t="str">
        <f>IF(PYS!H46="","",PYS!H46)</f>
        <v/>
      </c>
      <c r="AO27" s="1194"/>
      <c r="AP27" s="1194"/>
      <c r="AQ27" s="1194"/>
      <c r="AR27" s="1194"/>
      <c r="AS27" s="1195"/>
      <c r="AT27" s="1193" t="str">
        <f>IF(PYS!I46="","",PYS!I46)</f>
        <v/>
      </c>
      <c r="AU27" s="1194"/>
      <c r="AV27" s="1194"/>
      <c r="AW27" s="1194"/>
      <c r="AX27" s="1194"/>
      <c r="AY27" s="1194"/>
      <c r="AZ27" s="1194"/>
      <c r="BA27" s="1195"/>
      <c r="BB27" s="1193" t="str">
        <f>IF(PYS!J46="","",PYS!J46)</f>
        <v/>
      </c>
      <c r="BC27" s="1194"/>
      <c r="BD27" s="1194"/>
      <c r="BE27" s="1194"/>
      <c r="BF27" s="1194"/>
      <c r="BG27" s="1194"/>
      <c r="BH27" s="1195"/>
    </row>
    <row r="28" spans="1:60" ht="21" customHeight="1" x14ac:dyDescent="0.25">
      <c r="A28" s="1193" t="str">
        <f>IF(PYS!B47="","",PYS!B47)</f>
        <v/>
      </c>
      <c r="B28" s="1194"/>
      <c r="C28" s="1194"/>
      <c r="D28" s="1194"/>
      <c r="E28" s="1194"/>
      <c r="F28" s="1194"/>
      <c r="G28" s="1195"/>
      <c r="H28" s="1193" t="str">
        <f>IF(PYS!A47="","",PYS!A47)</f>
        <v/>
      </c>
      <c r="I28" s="1194"/>
      <c r="J28" s="1194"/>
      <c r="K28" s="1194"/>
      <c r="L28" s="1195"/>
      <c r="M28" s="1196" t="str">
        <f>IF(PYS!C47="","",PYS!C47)</f>
        <v/>
      </c>
      <c r="N28" s="1194"/>
      <c r="O28" s="1194"/>
      <c r="P28" s="1194"/>
      <c r="Q28" s="1195"/>
      <c r="R28" s="1193" t="str">
        <f>IF(PYS!D47="","",PYS!D47)</f>
        <v/>
      </c>
      <c r="S28" s="1194"/>
      <c r="T28" s="1194"/>
      <c r="U28" s="1194"/>
      <c r="V28" s="1194"/>
      <c r="W28" s="1195"/>
      <c r="X28" s="1193" t="str">
        <f>IF(PYS!F47="","",PYS!F47)</f>
        <v/>
      </c>
      <c r="Y28" s="1194"/>
      <c r="Z28" s="1194"/>
      <c r="AA28" s="1194"/>
      <c r="AB28" s="1194"/>
      <c r="AC28" s="1195"/>
      <c r="AD28" s="1193" t="str">
        <f>IF(PYS!E47="","",PYS!E47)</f>
        <v/>
      </c>
      <c r="AE28" s="1194"/>
      <c r="AF28" s="1194"/>
      <c r="AG28" s="1194"/>
      <c r="AH28" s="1195"/>
      <c r="AI28" s="1193" t="str">
        <f>IF(PYS!G47="","",PYS!G47)</f>
        <v/>
      </c>
      <c r="AJ28" s="1194"/>
      <c r="AK28" s="1194"/>
      <c r="AL28" s="1194"/>
      <c r="AM28" s="1195"/>
      <c r="AN28" s="1193" t="str">
        <f>IF(PYS!H47="","",PYS!H47)</f>
        <v/>
      </c>
      <c r="AO28" s="1194"/>
      <c r="AP28" s="1194"/>
      <c r="AQ28" s="1194"/>
      <c r="AR28" s="1194"/>
      <c r="AS28" s="1195"/>
      <c r="AT28" s="1193" t="str">
        <f>IF(PYS!I47="","",PYS!I47)</f>
        <v/>
      </c>
      <c r="AU28" s="1194"/>
      <c r="AV28" s="1194"/>
      <c r="AW28" s="1194"/>
      <c r="AX28" s="1194"/>
      <c r="AY28" s="1194"/>
      <c r="AZ28" s="1194"/>
      <c r="BA28" s="1195"/>
      <c r="BB28" s="1193" t="str">
        <f>IF(PYS!J47="","",PYS!J47)</f>
        <v/>
      </c>
      <c r="BC28" s="1194"/>
      <c r="BD28" s="1194"/>
      <c r="BE28" s="1194"/>
      <c r="BF28" s="1194"/>
      <c r="BG28" s="1194"/>
      <c r="BH28" s="1195"/>
    </row>
    <row r="29" spans="1:60" ht="21" customHeight="1" x14ac:dyDescent="0.25">
      <c r="A29" s="1193" t="str">
        <f>IF(PYS!B48="","",PYS!B48)</f>
        <v/>
      </c>
      <c r="B29" s="1194"/>
      <c r="C29" s="1194"/>
      <c r="D29" s="1194"/>
      <c r="E29" s="1194"/>
      <c r="F29" s="1194"/>
      <c r="G29" s="1195"/>
      <c r="H29" s="1193" t="str">
        <f>IF(PYS!A48="","",PYS!A48)</f>
        <v/>
      </c>
      <c r="I29" s="1194"/>
      <c r="J29" s="1194"/>
      <c r="K29" s="1194"/>
      <c r="L29" s="1195"/>
      <c r="M29" s="1196" t="str">
        <f>IF(PYS!C48="","",PYS!C48)</f>
        <v/>
      </c>
      <c r="N29" s="1197"/>
      <c r="O29" s="1197"/>
      <c r="P29" s="1197"/>
      <c r="Q29" s="1198"/>
      <c r="R29" s="1193" t="str">
        <f>IF(PYS!D48="","",PYS!D48)</f>
        <v/>
      </c>
      <c r="S29" s="1194"/>
      <c r="T29" s="1194"/>
      <c r="U29" s="1194"/>
      <c r="V29" s="1194"/>
      <c r="W29" s="1195"/>
      <c r="X29" s="1193" t="str">
        <f>IF(PYS!F48="","",PYS!F48)</f>
        <v/>
      </c>
      <c r="Y29" s="1194"/>
      <c r="Z29" s="1194"/>
      <c r="AA29" s="1194"/>
      <c r="AB29" s="1194"/>
      <c r="AC29" s="1195"/>
      <c r="AD29" s="1193" t="str">
        <f>IF(PYS!E48="","",PYS!E48)</f>
        <v/>
      </c>
      <c r="AE29" s="1194"/>
      <c r="AF29" s="1194"/>
      <c r="AG29" s="1194"/>
      <c r="AH29" s="1195"/>
      <c r="AI29" s="1193" t="str">
        <f>IF(PYS!G48="","",PYS!G48)</f>
        <v/>
      </c>
      <c r="AJ29" s="1194"/>
      <c r="AK29" s="1194"/>
      <c r="AL29" s="1194"/>
      <c r="AM29" s="1195"/>
      <c r="AN29" s="1193" t="str">
        <f>IF(PYS!H48="","",PYS!H48)</f>
        <v/>
      </c>
      <c r="AO29" s="1194"/>
      <c r="AP29" s="1194"/>
      <c r="AQ29" s="1194"/>
      <c r="AR29" s="1194"/>
      <c r="AS29" s="1195"/>
      <c r="AT29" s="1193" t="str">
        <f>IF(PYS!I48="","",PYS!I48)</f>
        <v/>
      </c>
      <c r="AU29" s="1194"/>
      <c r="AV29" s="1194"/>
      <c r="AW29" s="1194"/>
      <c r="AX29" s="1194"/>
      <c r="AY29" s="1194"/>
      <c r="AZ29" s="1194"/>
      <c r="BA29" s="1195"/>
      <c r="BB29" s="1193" t="str">
        <f>IF(PYS!J48="","",PYS!J48)</f>
        <v/>
      </c>
      <c r="BC29" s="1194"/>
      <c r="BD29" s="1194"/>
      <c r="BE29" s="1194"/>
      <c r="BF29" s="1194"/>
      <c r="BG29" s="1194"/>
      <c r="BH29" s="1195"/>
    </row>
    <row r="30" spans="1:60" ht="21" customHeight="1" x14ac:dyDescent="0.25">
      <c r="A30" s="1193" t="str">
        <f>IF(PYS!B49="","",PYS!B49)</f>
        <v/>
      </c>
      <c r="B30" s="1194"/>
      <c r="C30" s="1194"/>
      <c r="D30" s="1194"/>
      <c r="E30" s="1194"/>
      <c r="F30" s="1194"/>
      <c r="G30" s="1195"/>
      <c r="H30" s="1193" t="str">
        <f>IF(PYS!A49="","",PYS!A49)</f>
        <v/>
      </c>
      <c r="I30" s="1194"/>
      <c r="J30" s="1194"/>
      <c r="K30" s="1194"/>
      <c r="L30" s="1195"/>
      <c r="M30" s="1196" t="str">
        <f>IF(PYS!C49="","",PYS!C49)</f>
        <v/>
      </c>
      <c r="N30" s="1197"/>
      <c r="O30" s="1197"/>
      <c r="P30" s="1197"/>
      <c r="Q30" s="1198"/>
      <c r="R30" s="1193" t="str">
        <f>IF(PYS!D49="","",PYS!D49)</f>
        <v/>
      </c>
      <c r="S30" s="1194"/>
      <c r="T30" s="1194"/>
      <c r="U30" s="1194"/>
      <c r="V30" s="1194"/>
      <c r="W30" s="1195"/>
      <c r="X30" s="1193" t="str">
        <f>IF(PYS!F49="","",PYS!F49)</f>
        <v/>
      </c>
      <c r="Y30" s="1194"/>
      <c r="Z30" s="1194"/>
      <c r="AA30" s="1194"/>
      <c r="AB30" s="1194"/>
      <c r="AC30" s="1195"/>
      <c r="AD30" s="1193" t="str">
        <f>IF(PYS!E49="","",PYS!E49)</f>
        <v/>
      </c>
      <c r="AE30" s="1194"/>
      <c r="AF30" s="1194"/>
      <c r="AG30" s="1194"/>
      <c r="AH30" s="1195"/>
      <c r="AI30" s="1193" t="str">
        <f>IF(PYS!G49="","",PYS!G49)</f>
        <v/>
      </c>
      <c r="AJ30" s="1194"/>
      <c r="AK30" s="1194"/>
      <c r="AL30" s="1194"/>
      <c r="AM30" s="1195"/>
      <c r="AN30" s="1193" t="str">
        <f>IF(PYS!H49="","",PYS!H49)</f>
        <v/>
      </c>
      <c r="AO30" s="1194"/>
      <c r="AP30" s="1194"/>
      <c r="AQ30" s="1194"/>
      <c r="AR30" s="1194"/>
      <c r="AS30" s="1195"/>
      <c r="AT30" s="1193" t="str">
        <f>IF(PYS!I49="","",PYS!I49)</f>
        <v/>
      </c>
      <c r="AU30" s="1194"/>
      <c r="AV30" s="1194"/>
      <c r="AW30" s="1194"/>
      <c r="AX30" s="1194"/>
      <c r="AY30" s="1194"/>
      <c r="AZ30" s="1194"/>
      <c r="BA30" s="1195"/>
      <c r="BB30" s="1193" t="str">
        <f>IF(PYS!J49="","",PYS!J49)</f>
        <v/>
      </c>
      <c r="BC30" s="1194"/>
      <c r="BD30" s="1194"/>
      <c r="BE30" s="1194"/>
      <c r="BF30" s="1194"/>
      <c r="BG30" s="1194"/>
      <c r="BH30" s="1195"/>
    </row>
    <row r="31" spans="1:60" ht="21" customHeight="1" x14ac:dyDescent="0.25">
      <c r="A31" s="1193" t="str">
        <f>IF(PYS!B50="","",PYS!B50)</f>
        <v/>
      </c>
      <c r="B31" s="1194"/>
      <c r="C31" s="1194"/>
      <c r="D31" s="1194"/>
      <c r="E31" s="1194"/>
      <c r="F31" s="1194"/>
      <c r="G31" s="1195"/>
      <c r="H31" s="1193" t="str">
        <f>IF(PYS!A50="","",PYS!A50)</f>
        <v/>
      </c>
      <c r="I31" s="1194"/>
      <c r="J31" s="1194"/>
      <c r="K31" s="1194"/>
      <c r="L31" s="1195"/>
      <c r="M31" s="1196" t="str">
        <f>IF(PYS!C50="","",PYS!C50)</f>
        <v/>
      </c>
      <c r="N31" s="1197"/>
      <c r="O31" s="1197"/>
      <c r="P31" s="1197"/>
      <c r="Q31" s="1198"/>
      <c r="R31" s="1193" t="str">
        <f>IF(PYS!D50="","",PYS!D50)</f>
        <v/>
      </c>
      <c r="S31" s="1194"/>
      <c r="T31" s="1194"/>
      <c r="U31" s="1194"/>
      <c r="V31" s="1194"/>
      <c r="W31" s="1195"/>
      <c r="X31" s="1193" t="str">
        <f>IF(PYS!F50="","",PYS!F50)</f>
        <v/>
      </c>
      <c r="Y31" s="1194"/>
      <c r="Z31" s="1194"/>
      <c r="AA31" s="1194"/>
      <c r="AB31" s="1194"/>
      <c r="AC31" s="1195"/>
      <c r="AD31" s="1193" t="str">
        <f>IF(PYS!E50="","",PYS!E50)</f>
        <v/>
      </c>
      <c r="AE31" s="1194"/>
      <c r="AF31" s="1194"/>
      <c r="AG31" s="1194"/>
      <c r="AH31" s="1195"/>
      <c r="AI31" s="1193" t="str">
        <f>IF(PYS!G50="","",PYS!G50)</f>
        <v/>
      </c>
      <c r="AJ31" s="1194"/>
      <c r="AK31" s="1194"/>
      <c r="AL31" s="1194"/>
      <c r="AM31" s="1195"/>
      <c r="AN31" s="1193" t="str">
        <f>IF(PYS!H50="","",PYS!H50)</f>
        <v/>
      </c>
      <c r="AO31" s="1194"/>
      <c r="AP31" s="1194"/>
      <c r="AQ31" s="1194"/>
      <c r="AR31" s="1194"/>
      <c r="AS31" s="1195"/>
      <c r="AT31" s="1193" t="str">
        <f>IF(PYS!I50="","",PYS!I50)</f>
        <v/>
      </c>
      <c r="AU31" s="1194"/>
      <c r="AV31" s="1194"/>
      <c r="AW31" s="1194"/>
      <c r="AX31" s="1194"/>
      <c r="AY31" s="1194"/>
      <c r="AZ31" s="1194"/>
      <c r="BA31" s="1195"/>
      <c r="BB31" s="1193" t="str">
        <f>IF(PYS!J50="","",PYS!J50)</f>
        <v/>
      </c>
      <c r="BC31" s="1194"/>
      <c r="BD31" s="1194"/>
      <c r="BE31" s="1194"/>
      <c r="BF31" s="1194"/>
      <c r="BG31" s="1194"/>
      <c r="BH31" s="1195"/>
    </row>
    <row r="32" spans="1:60" ht="21" customHeight="1" x14ac:dyDescent="0.25">
      <c r="A32" s="1193" t="str">
        <f>IF(PYS!B51="","",PYS!B51)</f>
        <v/>
      </c>
      <c r="B32" s="1194"/>
      <c r="C32" s="1194"/>
      <c r="D32" s="1194"/>
      <c r="E32" s="1194"/>
      <c r="F32" s="1194"/>
      <c r="G32" s="1195"/>
      <c r="H32" s="1193" t="str">
        <f>IF(PYS!A51="","",PYS!A51)</f>
        <v/>
      </c>
      <c r="I32" s="1194"/>
      <c r="J32" s="1194"/>
      <c r="K32" s="1194"/>
      <c r="L32" s="1195"/>
      <c r="M32" s="1196" t="str">
        <f>IF(PYS!C51="","",PYS!C51)</f>
        <v/>
      </c>
      <c r="N32" s="1197"/>
      <c r="O32" s="1197"/>
      <c r="P32" s="1197"/>
      <c r="Q32" s="1198"/>
      <c r="R32" s="1193" t="str">
        <f>IF(PYS!D51="","",PYS!D51)</f>
        <v/>
      </c>
      <c r="S32" s="1194"/>
      <c r="T32" s="1194"/>
      <c r="U32" s="1194"/>
      <c r="V32" s="1194"/>
      <c r="W32" s="1195"/>
      <c r="X32" s="1193" t="str">
        <f>IF(PYS!F51="","",PYS!F51)</f>
        <v/>
      </c>
      <c r="Y32" s="1194"/>
      <c r="Z32" s="1194"/>
      <c r="AA32" s="1194"/>
      <c r="AB32" s="1194"/>
      <c r="AC32" s="1195"/>
      <c r="AD32" s="1193" t="str">
        <f>IF(PYS!E51="","",PYS!E51)</f>
        <v/>
      </c>
      <c r="AE32" s="1194"/>
      <c r="AF32" s="1194"/>
      <c r="AG32" s="1194"/>
      <c r="AH32" s="1195"/>
      <c r="AI32" s="1193" t="str">
        <f>IF(PYS!G51="","",PYS!G51)</f>
        <v/>
      </c>
      <c r="AJ32" s="1194"/>
      <c r="AK32" s="1194"/>
      <c r="AL32" s="1194"/>
      <c r="AM32" s="1195"/>
      <c r="AN32" s="1193" t="str">
        <f>IF(PYS!H51="","",PYS!H51)</f>
        <v/>
      </c>
      <c r="AO32" s="1194"/>
      <c r="AP32" s="1194"/>
      <c r="AQ32" s="1194"/>
      <c r="AR32" s="1194"/>
      <c r="AS32" s="1195"/>
      <c r="AT32" s="1193" t="str">
        <f>IF(PYS!I51="","",PYS!I51)</f>
        <v/>
      </c>
      <c r="AU32" s="1194"/>
      <c r="AV32" s="1194"/>
      <c r="AW32" s="1194"/>
      <c r="AX32" s="1194"/>
      <c r="AY32" s="1194"/>
      <c r="AZ32" s="1194"/>
      <c r="BA32" s="1195"/>
      <c r="BB32" s="1193" t="str">
        <f>IF(PYS!J51="","",PYS!J51)</f>
        <v/>
      </c>
      <c r="BC32" s="1194"/>
      <c r="BD32" s="1194"/>
      <c r="BE32" s="1194"/>
      <c r="BF32" s="1194"/>
      <c r="BG32" s="1194"/>
      <c r="BH32" s="1195"/>
    </row>
    <row r="33" spans="1:60" ht="21" customHeight="1" x14ac:dyDescent="0.25">
      <c r="A33" s="1193" t="str">
        <f>IF(PYS!B52="","",PYS!B52)</f>
        <v/>
      </c>
      <c r="B33" s="1194"/>
      <c r="C33" s="1194"/>
      <c r="D33" s="1194"/>
      <c r="E33" s="1194"/>
      <c r="F33" s="1194"/>
      <c r="G33" s="1195"/>
      <c r="H33" s="1193" t="str">
        <f>IF(PYS!A52="","",PYS!A52)</f>
        <v/>
      </c>
      <c r="I33" s="1194"/>
      <c r="J33" s="1194"/>
      <c r="K33" s="1194"/>
      <c r="L33" s="1195"/>
      <c r="M33" s="1196" t="str">
        <f>IF(PYS!C52="","",PYS!C52)</f>
        <v/>
      </c>
      <c r="N33" s="1197"/>
      <c r="O33" s="1197"/>
      <c r="P33" s="1197"/>
      <c r="Q33" s="1198"/>
      <c r="R33" s="1193" t="str">
        <f>IF(PYS!D52="","",PYS!D52)</f>
        <v/>
      </c>
      <c r="S33" s="1194"/>
      <c r="T33" s="1194"/>
      <c r="U33" s="1194"/>
      <c r="V33" s="1194"/>
      <c r="W33" s="1195"/>
      <c r="X33" s="1193" t="str">
        <f>IF(PYS!F52="","",PYS!F52)</f>
        <v/>
      </c>
      <c r="Y33" s="1194"/>
      <c r="Z33" s="1194"/>
      <c r="AA33" s="1194"/>
      <c r="AB33" s="1194"/>
      <c r="AC33" s="1195"/>
      <c r="AD33" s="1193" t="str">
        <f>IF(PYS!E52="","",PYS!E52)</f>
        <v/>
      </c>
      <c r="AE33" s="1194"/>
      <c r="AF33" s="1194"/>
      <c r="AG33" s="1194"/>
      <c r="AH33" s="1195"/>
      <c r="AI33" s="1193" t="str">
        <f>IF(PYS!G52="","",PYS!G52)</f>
        <v/>
      </c>
      <c r="AJ33" s="1194"/>
      <c r="AK33" s="1194"/>
      <c r="AL33" s="1194"/>
      <c r="AM33" s="1195"/>
      <c r="AN33" s="1193" t="str">
        <f>IF(PYS!H52="","",PYS!H52)</f>
        <v/>
      </c>
      <c r="AO33" s="1194"/>
      <c r="AP33" s="1194"/>
      <c r="AQ33" s="1194"/>
      <c r="AR33" s="1194"/>
      <c r="AS33" s="1195"/>
      <c r="AT33" s="1193" t="str">
        <f>IF(PYS!I52="","",PYS!I52)</f>
        <v/>
      </c>
      <c r="AU33" s="1194"/>
      <c r="AV33" s="1194"/>
      <c r="AW33" s="1194"/>
      <c r="AX33" s="1194"/>
      <c r="AY33" s="1194"/>
      <c r="AZ33" s="1194"/>
      <c r="BA33" s="1195"/>
      <c r="BB33" s="1193" t="str">
        <f>IF(PYS!J52="","",PYS!J52)</f>
        <v/>
      </c>
      <c r="BC33" s="1194"/>
      <c r="BD33" s="1194"/>
      <c r="BE33" s="1194"/>
      <c r="BF33" s="1194"/>
      <c r="BG33" s="1194"/>
      <c r="BH33" s="1195"/>
    </row>
    <row r="34" spans="1:60" ht="21" customHeight="1" x14ac:dyDescent="0.25">
      <c r="A34" s="1193" t="str">
        <f>IF(PYS!B53="","",PYS!B53)</f>
        <v/>
      </c>
      <c r="B34" s="1194"/>
      <c r="C34" s="1194"/>
      <c r="D34" s="1194"/>
      <c r="E34" s="1194"/>
      <c r="F34" s="1194"/>
      <c r="G34" s="1195"/>
      <c r="H34" s="1193" t="str">
        <f>IF(PYS!A53="","",PYS!A53)</f>
        <v/>
      </c>
      <c r="I34" s="1194"/>
      <c r="J34" s="1194"/>
      <c r="K34" s="1194"/>
      <c r="L34" s="1195"/>
      <c r="M34" s="1196" t="str">
        <f>IF(PYS!C53="","",PYS!C53)</f>
        <v/>
      </c>
      <c r="N34" s="1197"/>
      <c r="O34" s="1197"/>
      <c r="P34" s="1197"/>
      <c r="Q34" s="1198"/>
      <c r="R34" s="1193" t="str">
        <f>IF(PYS!D53="","",PYS!D53)</f>
        <v/>
      </c>
      <c r="S34" s="1194"/>
      <c r="T34" s="1194"/>
      <c r="U34" s="1194"/>
      <c r="V34" s="1194"/>
      <c r="W34" s="1195"/>
      <c r="X34" s="1193" t="str">
        <f>IF(PYS!F53="","",PYS!F53)</f>
        <v/>
      </c>
      <c r="Y34" s="1194"/>
      <c r="Z34" s="1194"/>
      <c r="AA34" s="1194"/>
      <c r="AB34" s="1194"/>
      <c r="AC34" s="1195"/>
      <c r="AD34" s="1193" t="str">
        <f>IF(PYS!E53="","",PYS!E53)</f>
        <v/>
      </c>
      <c r="AE34" s="1194"/>
      <c r="AF34" s="1194"/>
      <c r="AG34" s="1194"/>
      <c r="AH34" s="1195"/>
      <c r="AI34" s="1193" t="str">
        <f>IF(PYS!G53="","",PYS!G53)</f>
        <v/>
      </c>
      <c r="AJ34" s="1194"/>
      <c r="AK34" s="1194"/>
      <c r="AL34" s="1194"/>
      <c r="AM34" s="1195"/>
      <c r="AN34" s="1193" t="str">
        <f>IF(PYS!H53="","",PYS!H53)</f>
        <v/>
      </c>
      <c r="AO34" s="1194"/>
      <c r="AP34" s="1194"/>
      <c r="AQ34" s="1194"/>
      <c r="AR34" s="1194"/>
      <c r="AS34" s="1195"/>
      <c r="AT34" s="1193" t="str">
        <f>IF(PYS!I53="","",PYS!I53)</f>
        <v/>
      </c>
      <c r="AU34" s="1194"/>
      <c r="AV34" s="1194"/>
      <c r="AW34" s="1194"/>
      <c r="AX34" s="1194"/>
      <c r="AY34" s="1194"/>
      <c r="AZ34" s="1194"/>
      <c r="BA34" s="1195"/>
      <c r="BB34" s="1193" t="str">
        <f>IF(PYS!J53="","",PYS!J53)</f>
        <v/>
      </c>
      <c r="BC34" s="1194"/>
      <c r="BD34" s="1194"/>
      <c r="BE34" s="1194"/>
      <c r="BF34" s="1194"/>
      <c r="BG34" s="1194"/>
      <c r="BH34" s="1195"/>
    </row>
    <row r="35" spans="1:60" ht="21" customHeight="1" x14ac:dyDescent="0.25">
      <c r="A35" s="1193" t="str">
        <f>IF(PYS!B54="","",PYS!B54)</f>
        <v/>
      </c>
      <c r="B35" s="1194"/>
      <c r="C35" s="1194"/>
      <c r="D35" s="1194"/>
      <c r="E35" s="1194"/>
      <c r="F35" s="1194"/>
      <c r="G35" s="1195"/>
      <c r="H35" s="1193" t="str">
        <f>IF(PYS!A54="","",PYS!A54)</f>
        <v/>
      </c>
      <c r="I35" s="1194"/>
      <c r="J35" s="1194"/>
      <c r="K35" s="1194"/>
      <c r="L35" s="1195"/>
      <c r="M35" s="1196" t="str">
        <f>IF(PYS!C54="","",PYS!C54)</f>
        <v/>
      </c>
      <c r="N35" s="1197"/>
      <c r="O35" s="1197"/>
      <c r="P35" s="1197"/>
      <c r="Q35" s="1198"/>
      <c r="R35" s="1193" t="str">
        <f>IF(PYS!D54="","",PYS!D54)</f>
        <v/>
      </c>
      <c r="S35" s="1194"/>
      <c r="T35" s="1194"/>
      <c r="U35" s="1194"/>
      <c r="V35" s="1194"/>
      <c r="W35" s="1195"/>
      <c r="X35" s="1193" t="str">
        <f>IF(PYS!F54="","",PYS!F54)</f>
        <v/>
      </c>
      <c r="Y35" s="1194"/>
      <c r="Z35" s="1194"/>
      <c r="AA35" s="1194"/>
      <c r="AB35" s="1194"/>
      <c r="AC35" s="1195"/>
      <c r="AD35" s="1193" t="str">
        <f>IF(PYS!E54="","",PYS!E54)</f>
        <v/>
      </c>
      <c r="AE35" s="1194"/>
      <c r="AF35" s="1194"/>
      <c r="AG35" s="1194"/>
      <c r="AH35" s="1195"/>
      <c r="AI35" s="1193" t="str">
        <f>IF(PYS!G54="","",PYS!G54)</f>
        <v/>
      </c>
      <c r="AJ35" s="1194"/>
      <c r="AK35" s="1194"/>
      <c r="AL35" s="1194"/>
      <c r="AM35" s="1195"/>
      <c r="AN35" s="1193" t="str">
        <f>IF(PYS!H54="","",PYS!H54)</f>
        <v/>
      </c>
      <c r="AO35" s="1194"/>
      <c r="AP35" s="1194"/>
      <c r="AQ35" s="1194"/>
      <c r="AR35" s="1194"/>
      <c r="AS35" s="1195"/>
      <c r="AT35" s="1193" t="str">
        <f>IF(PYS!I54="","",PYS!I54)</f>
        <v/>
      </c>
      <c r="AU35" s="1194"/>
      <c r="AV35" s="1194"/>
      <c r="AW35" s="1194"/>
      <c r="AX35" s="1194"/>
      <c r="AY35" s="1194"/>
      <c r="AZ35" s="1194"/>
      <c r="BA35" s="1195"/>
      <c r="BB35" s="1193" t="str">
        <f>IF(PYS!J54="","",PYS!J54)</f>
        <v/>
      </c>
      <c r="BC35" s="1194"/>
      <c r="BD35" s="1194"/>
      <c r="BE35" s="1194"/>
      <c r="BF35" s="1194"/>
      <c r="BG35" s="1194"/>
      <c r="BH35" s="1195"/>
    </row>
    <row r="36" spans="1:60" ht="21" customHeight="1" x14ac:dyDescent="0.25">
      <c r="A36" s="1193" t="str">
        <f>IF(PYS!B55="","",PYS!B55)</f>
        <v/>
      </c>
      <c r="B36" s="1194"/>
      <c r="C36" s="1194"/>
      <c r="D36" s="1194"/>
      <c r="E36" s="1194"/>
      <c r="F36" s="1194"/>
      <c r="G36" s="1195"/>
      <c r="H36" s="1193" t="str">
        <f>IF(PYS!A55="","",PYS!A55)</f>
        <v/>
      </c>
      <c r="I36" s="1194"/>
      <c r="J36" s="1194"/>
      <c r="K36" s="1194"/>
      <c r="L36" s="1195"/>
      <c r="M36" s="1196" t="str">
        <f>IF(PYS!C55="","",PYS!C55)</f>
        <v/>
      </c>
      <c r="N36" s="1197"/>
      <c r="O36" s="1197"/>
      <c r="P36" s="1197"/>
      <c r="Q36" s="1198"/>
      <c r="R36" s="1193" t="str">
        <f>IF(PYS!D55="","",PYS!D55)</f>
        <v/>
      </c>
      <c r="S36" s="1194"/>
      <c r="T36" s="1194"/>
      <c r="U36" s="1194"/>
      <c r="V36" s="1194"/>
      <c r="W36" s="1195"/>
      <c r="X36" s="1193" t="str">
        <f>IF(PYS!F55="","",PYS!F55)</f>
        <v/>
      </c>
      <c r="Y36" s="1194"/>
      <c r="Z36" s="1194"/>
      <c r="AA36" s="1194"/>
      <c r="AB36" s="1194"/>
      <c r="AC36" s="1195"/>
      <c r="AD36" s="1193" t="str">
        <f>IF(PYS!E55="","",PYS!E55)</f>
        <v/>
      </c>
      <c r="AE36" s="1194"/>
      <c r="AF36" s="1194"/>
      <c r="AG36" s="1194"/>
      <c r="AH36" s="1195"/>
      <c r="AI36" s="1193" t="str">
        <f>IF(PYS!G55="","",PYS!G55)</f>
        <v/>
      </c>
      <c r="AJ36" s="1194"/>
      <c r="AK36" s="1194"/>
      <c r="AL36" s="1194"/>
      <c r="AM36" s="1195"/>
      <c r="AN36" s="1193" t="str">
        <f>IF(PYS!H55="","",PYS!H55)</f>
        <v/>
      </c>
      <c r="AO36" s="1194"/>
      <c r="AP36" s="1194"/>
      <c r="AQ36" s="1194"/>
      <c r="AR36" s="1194"/>
      <c r="AS36" s="1195"/>
      <c r="AT36" s="1193" t="str">
        <f>IF(PYS!I55="","",PYS!I55)</f>
        <v/>
      </c>
      <c r="AU36" s="1194"/>
      <c r="AV36" s="1194"/>
      <c r="AW36" s="1194"/>
      <c r="AX36" s="1194"/>
      <c r="AY36" s="1194"/>
      <c r="AZ36" s="1194"/>
      <c r="BA36" s="1195"/>
      <c r="BB36" s="1193" t="str">
        <f>IF(PYS!J55="","",PYS!J55)</f>
        <v/>
      </c>
      <c r="BC36" s="1194"/>
      <c r="BD36" s="1194"/>
      <c r="BE36" s="1194"/>
      <c r="BF36" s="1194"/>
      <c r="BG36" s="1194"/>
      <c r="BH36" s="1195"/>
    </row>
    <row r="37" spans="1:60" ht="21" customHeight="1" x14ac:dyDescent="0.25">
      <c r="A37" s="1193" t="str">
        <f>IF(PYS!B56="","",PYS!B56)</f>
        <v/>
      </c>
      <c r="B37" s="1194"/>
      <c r="C37" s="1194"/>
      <c r="D37" s="1194"/>
      <c r="E37" s="1194"/>
      <c r="F37" s="1194"/>
      <c r="G37" s="1195"/>
      <c r="H37" s="1193" t="str">
        <f>IF(PYS!A56="","",PYS!A56)</f>
        <v/>
      </c>
      <c r="I37" s="1194"/>
      <c r="J37" s="1194"/>
      <c r="K37" s="1194"/>
      <c r="L37" s="1195"/>
      <c r="M37" s="1196" t="str">
        <f>IF(PYS!C56="","",PYS!C56)</f>
        <v/>
      </c>
      <c r="N37" s="1197"/>
      <c r="O37" s="1197"/>
      <c r="P37" s="1197"/>
      <c r="Q37" s="1198"/>
      <c r="R37" s="1193" t="str">
        <f>IF(PYS!D56="","",PYS!D56)</f>
        <v/>
      </c>
      <c r="S37" s="1194"/>
      <c r="T37" s="1194"/>
      <c r="U37" s="1194"/>
      <c r="V37" s="1194"/>
      <c r="W37" s="1195"/>
      <c r="X37" s="1193" t="str">
        <f>IF(PYS!F56="","",PYS!F56)</f>
        <v/>
      </c>
      <c r="Y37" s="1194"/>
      <c r="Z37" s="1194"/>
      <c r="AA37" s="1194"/>
      <c r="AB37" s="1194"/>
      <c r="AC37" s="1195"/>
      <c r="AD37" s="1193" t="str">
        <f>IF(PYS!E56="","",PYS!E56)</f>
        <v/>
      </c>
      <c r="AE37" s="1194"/>
      <c r="AF37" s="1194"/>
      <c r="AG37" s="1194"/>
      <c r="AH37" s="1195"/>
      <c r="AI37" s="1193" t="str">
        <f>IF(PYS!G56="","",PYS!G56)</f>
        <v/>
      </c>
      <c r="AJ37" s="1194"/>
      <c r="AK37" s="1194"/>
      <c r="AL37" s="1194"/>
      <c r="AM37" s="1195"/>
      <c r="AN37" s="1193" t="str">
        <f>IF(PYS!H56="","",PYS!H56)</f>
        <v/>
      </c>
      <c r="AO37" s="1194"/>
      <c r="AP37" s="1194"/>
      <c r="AQ37" s="1194"/>
      <c r="AR37" s="1194"/>
      <c r="AS37" s="1195"/>
      <c r="AT37" s="1193" t="str">
        <f>IF(PYS!I56="","",PYS!I56)</f>
        <v/>
      </c>
      <c r="AU37" s="1194"/>
      <c r="AV37" s="1194"/>
      <c r="AW37" s="1194"/>
      <c r="AX37" s="1194"/>
      <c r="AY37" s="1194"/>
      <c r="AZ37" s="1194"/>
      <c r="BA37" s="1195"/>
      <c r="BB37" s="1193" t="str">
        <f>IF(PYS!J56="","",PYS!J56)</f>
        <v/>
      </c>
      <c r="BC37" s="1194"/>
      <c r="BD37" s="1194"/>
      <c r="BE37" s="1194"/>
      <c r="BF37" s="1194"/>
      <c r="BG37" s="1194"/>
      <c r="BH37" s="1195"/>
    </row>
    <row r="38" spans="1:60" ht="18.75" customHeight="1" x14ac:dyDescent="0.25">
      <c r="A38" s="1193" t="str">
        <f>IF(PYS!B57="","",PYS!B57)</f>
        <v/>
      </c>
      <c r="B38" s="1194"/>
      <c r="C38" s="1194"/>
      <c r="D38" s="1194"/>
      <c r="E38" s="1194"/>
      <c r="F38" s="1194"/>
      <c r="G38" s="1195"/>
      <c r="H38" s="1193" t="str">
        <f>IF(PYS!A57="","",PYS!A57)</f>
        <v/>
      </c>
      <c r="I38" s="1194"/>
      <c r="J38" s="1194"/>
      <c r="K38" s="1194"/>
      <c r="L38" s="1195"/>
      <c r="M38" s="1196" t="str">
        <f>IF(PYS!C57="","",PYS!C57)</f>
        <v/>
      </c>
      <c r="N38" s="1197"/>
      <c r="O38" s="1197"/>
      <c r="P38" s="1197"/>
      <c r="Q38" s="1198"/>
      <c r="R38" s="1193" t="str">
        <f>IF(PYS!D57="","",PYS!D57)</f>
        <v/>
      </c>
      <c r="S38" s="1194"/>
      <c r="T38" s="1194"/>
      <c r="U38" s="1194"/>
      <c r="V38" s="1194"/>
      <c r="W38" s="1195"/>
      <c r="X38" s="1193" t="str">
        <f>IF(PYS!F57="","",PYS!F57)</f>
        <v/>
      </c>
      <c r="Y38" s="1194"/>
      <c r="Z38" s="1194"/>
      <c r="AA38" s="1194"/>
      <c r="AB38" s="1194"/>
      <c r="AC38" s="1195"/>
      <c r="AD38" s="1193" t="str">
        <f>IF(PYS!E57="","",PYS!E57)</f>
        <v/>
      </c>
      <c r="AE38" s="1194"/>
      <c r="AF38" s="1194"/>
      <c r="AG38" s="1194"/>
      <c r="AH38" s="1195"/>
      <c r="AI38" s="1193" t="str">
        <f>IF(PYS!G57="","",PYS!G57)</f>
        <v/>
      </c>
      <c r="AJ38" s="1194"/>
      <c r="AK38" s="1194"/>
      <c r="AL38" s="1194"/>
      <c r="AM38" s="1195"/>
      <c r="AN38" s="1193" t="str">
        <f>IF(PYS!H57="","",PYS!H57)</f>
        <v/>
      </c>
      <c r="AO38" s="1194"/>
      <c r="AP38" s="1194"/>
      <c r="AQ38" s="1194"/>
      <c r="AR38" s="1194"/>
      <c r="AS38" s="1195"/>
      <c r="AT38" s="1193" t="str">
        <f>IF(PYS!I57="","",PYS!I57)</f>
        <v/>
      </c>
      <c r="AU38" s="1194"/>
      <c r="AV38" s="1194"/>
      <c r="AW38" s="1194"/>
      <c r="AX38" s="1194"/>
      <c r="AY38" s="1194"/>
      <c r="AZ38" s="1194"/>
      <c r="BA38" s="1195"/>
      <c r="BB38" s="1193" t="str">
        <f>IF(PYS!J57="","",PYS!J57)</f>
        <v/>
      </c>
      <c r="BC38" s="1194"/>
      <c r="BD38" s="1194"/>
      <c r="BE38" s="1194"/>
      <c r="BF38" s="1194"/>
      <c r="BG38" s="1194"/>
      <c r="BH38" s="1195"/>
    </row>
    <row r="39" spans="1:60" ht="21" customHeight="1" x14ac:dyDescent="0.25">
      <c r="A39" s="1193" t="str">
        <f>IF(PYS!B58="","",PYS!B58)</f>
        <v/>
      </c>
      <c r="B39" s="1194"/>
      <c r="C39" s="1194"/>
      <c r="D39" s="1194"/>
      <c r="E39" s="1194"/>
      <c r="F39" s="1194"/>
      <c r="G39" s="1195"/>
      <c r="H39" s="1193" t="str">
        <f>IF(PYS!A58="","",PYS!A58)</f>
        <v/>
      </c>
      <c r="I39" s="1194"/>
      <c r="J39" s="1194"/>
      <c r="K39" s="1194"/>
      <c r="L39" s="1195"/>
      <c r="M39" s="1196" t="str">
        <f>IF(PYS!C58="","",PYS!C58)</f>
        <v/>
      </c>
      <c r="N39" s="1197"/>
      <c r="O39" s="1197"/>
      <c r="P39" s="1197"/>
      <c r="Q39" s="1198"/>
      <c r="R39" s="1193" t="str">
        <f>IF(PYS!D58="","",PYS!D58)</f>
        <v/>
      </c>
      <c r="S39" s="1194"/>
      <c r="T39" s="1194"/>
      <c r="U39" s="1194"/>
      <c r="V39" s="1194"/>
      <c r="W39" s="1195"/>
      <c r="X39" s="1193" t="str">
        <f>IF(PYS!F58="","",PYS!F58)</f>
        <v/>
      </c>
      <c r="Y39" s="1194"/>
      <c r="Z39" s="1194"/>
      <c r="AA39" s="1194"/>
      <c r="AB39" s="1194"/>
      <c r="AC39" s="1195"/>
      <c r="AD39" s="1193" t="str">
        <f>IF(PYS!E58="","",PYS!E58)</f>
        <v/>
      </c>
      <c r="AE39" s="1194"/>
      <c r="AF39" s="1194"/>
      <c r="AG39" s="1194"/>
      <c r="AH39" s="1195"/>
      <c r="AI39" s="1193" t="str">
        <f>IF(PYS!G58="","",PYS!G58)</f>
        <v/>
      </c>
      <c r="AJ39" s="1194"/>
      <c r="AK39" s="1194"/>
      <c r="AL39" s="1194"/>
      <c r="AM39" s="1195"/>
      <c r="AN39" s="1193" t="str">
        <f>IF(PYS!H58="","",PYS!H58)</f>
        <v/>
      </c>
      <c r="AO39" s="1194"/>
      <c r="AP39" s="1194"/>
      <c r="AQ39" s="1194"/>
      <c r="AR39" s="1194"/>
      <c r="AS39" s="1195"/>
      <c r="AT39" s="1193" t="str">
        <f>IF(PYS!I58="","",PYS!I58)</f>
        <v/>
      </c>
      <c r="AU39" s="1194"/>
      <c r="AV39" s="1194"/>
      <c r="AW39" s="1194"/>
      <c r="AX39" s="1194"/>
      <c r="AY39" s="1194"/>
      <c r="AZ39" s="1194"/>
      <c r="BA39" s="1195"/>
      <c r="BB39" s="1193" t="str">
        <f>IF(PYS!J58="","",PYS!J58)</f>
        <v/>
      </c>
      <c r="BC39" s="1194"/>
      <c r="BD39" s="1194"/>
      <c r="BE39" s="1194"/>
      <c r="BF39" s="1194"/>
      <c r="BG39" s="1194"/>
      <c r="BH39" s="1195"/>
    </row>
    <row r="40" spans="1:60" ht="21" customHeight="1" x14ac:dyDescent="0.25">
      <c r="A40" s="1193" t="str">
        <f>IF(PYS!B59="","",PYS!B59)</f>
        <v/>
      </c>
      <c r="B40" s="1194"/>
      <c r="C40" s="1194"/>
      <c r="D40" s="1194"/>
      <c r="E40" s="1194"/>
      <c r="F40" s="1194"/>
      <c r="G40" s="1195"/>
      <c r="H40" s="1193" t="str">
        <f>IF(PYS!A59="","",PYS!A59)</f>
        <v/>
      </c>
      <c r="I40" s="1194"/>
      <c r="J40" s="1194"/>
      <c r="K40" s="1194"/>
      <c r="L40" s="1195"/>
      <c r="M40" s="1196" t="str">
        <f>IF(PYS!C59="","",PYS!C59)</f>
        <v/>
      </c>
      <c r="N40" s="1197"/>
      <c r="O40" s="1197"/>
      <c r="P40" s="1197"/>
      <c r="Q40" s="1198"/>
      <c r="R40" s="1193" t="str">
        <f>IF(PYS!D59="","",PYS!D59)</f>
        <v/>
      </c>
      <c r="S40" s="1194"/>
      <c r="T40" s="1194"/>
      <c r="U40" s="1194"/>
      <c r="V40" s="1194"/>
      <c r="W40" s="1195"/>
      <c r="X40" s="1193" t="str">
        <f>IF(PYS!F59="","",PYS!F59)</f>
        <v/>
      </c>
      <c r="Y40" s="1194"/>
      <c r="Z40" s="1194"/>
      <c r="AA40" s="1194"/>
      <c r="AB40" s="1194"/>
      <c r="AC40" s="1195"/>
      <c r="AD40" s="1193" t="str">
        <f>IF(PYS!E59="","",PYS!E59)</f>
        <v/>
      </c>
      <c r="AE40" s="1194"/>
      <c r="AF40" s="1194"/>
      <c r="AG40" s="1194"/>
      <c r="AH40" s="1195"/>
      <c r="AI40" s="1193" t="str">
        <f>IF(PYS!G59="","",PYS!G59)</f>
        <v/>
      </c>
      <c r="AJ40" s="1194"/>
      <c r="AK40" s="1194"/>
      <c r="AL40" s="1194"/>
      <c r="AM40" s="1195"/>
      <c r="AN40" s="1193" t="str">
        <f>IF(PYS!H59="","",PYS!H59)</f>
        <v/>
      </c>
      <c r="AO40" s="1194"/>
      <c r="AP40" s="1194"/>
      <c r="AQ40" s="1194"/>
      <c r="AR40" s="1194"/>
      <c r="AS40" s="1195"/>
      <c r="AT40" s="1193" t="str">
        <f>IF(PYS!I59="","",PYS!I59)</f>
        <v/>
      </c>
      <c r="AU40" s="1194"/>
      <c r="AV40" s="1194"/>
      <c r="AW40" s="1194"/>
      <c r="AX40" s="1194"/>
      <c r="AY40" s="1194"/>
      <c r="AZ40" s="1194"/>
      <c r="BA40" s="1195"/>
      <c r="BB40" s="1193" t="str">
        <f>IF(PYS!J59="","",PYS!J59)</f>
        <v/>
      </c>
      <c r="BC40" s="1194"/>
      <c r="BD40" s="1194"/>
      <c r="BE40" s="1194"/>
      <c r="BF40" s="1194"/>
      <c r="BG40" s="1194"/>
      <c r="BH40" s="1195"/>
    </row>
    <row r="41" spans="1:60" ht="21" customHeight="1" x14ac:dyDescent="0.25">
      <c r="A41" s="1193" t="str">
        <f>IF(PYS!B60="","",PYS!B60)</f>
        <v/>
      </c>
      <c r="B41" s="1194"/>
      <c r="C41" s="1194"/>
      <c r="D41" s="1194"/>
      <c r="E41" s="1194"/>
      <c r="F41" s="1194"/>
      <c r="G41" s="1195"/>
      <c r="H41" s="1193" t="str">
        <f>IF(PYS!A60="","",PYS!A60)</f>
        <v/>
      </c>
      <c r="I41" s="1194"/>
      <c r="J41" s="1194"/>
      <c r="K41" s="1194"/>
      <c r="L41" s="1195"/>
      <c r="M41" s="1196" t="str">
        <f>IF(PYS!C60="","",PYS!C60)</f>
        <v/>
      </c>
      <c r="N41" s="1197"/>
      <c r="O41" s="1197"/>
      <c r="P41" s="1197"/>
      <c r="Q41" s="1198"/>
      <c r="R41" s="1193" t="str">
        <f>IF(PYS!D60="","",PYS!D60)</f>
        <v/>
      </c>
      <c r="S41" s="1194"/>
      <c r="T41" s="1194"/>
      <c r="U41" s="1194"/>
      <c r="V41" s="1194"/>
      <c r="W41" s="1195"/>
      <c r="X41" s="1193" t="str">
        <f>IF(PYS!F60="","",PYS!F60)</f>
        <v/>
      </c>
      <c r="Y41" s="1194"/>
      <c r="Z41" s="1194"/>
      <c r="AA41" s="1194"/>
      <c r="AB41" s="1194"/>
      <c r="AC41" s="1195"/>
      <c r="AD41" s="1193" t="str">
        <f>IF(PYS!E60="","",PYS!E60)</f>
        <v/>
      </c>
      <c r="AE41" s="1194"/>
      <c r="AF41" s="1194"/>
      <c r="AG41" s="1194"/>
      <c r="AH41" s="1195"/>
      <c r="AI41" s="1193" t="str">
        <f>IF(PYS!G60="","",PYS!G60)</f>
        <v/>
      </c>
      <c r="AJ41" s="1194"/>
      <c r="AK41" s="1194"/>
      <c r="AL41" s="1194"/>
      <c r="AM41" s="1195"/>
      <c r="AN41" s="1193" t="str">
        <f>IF(PYS!H60="","",PYS!H60)</f>
        <v/>
      </c>
      <c r="AO41" s="1194"/>
      <c r="AP41" s="1194"/>
      <c r="AQ41" s="1194"/>
      <c r="AR41" s="1194"/>
      <c r="AS41" s="1195"/>
      <c r="AT41" s="1193" t="str">
        <f>IF(PYS!I60="","",PYS!I60)</f>
        <v/>
      </c>
      <c r="AU41" s="1194"/>
      <c r="AV41" s="1194"/>
      <c r="AW41" s="1194"/>
      <c r="AX41" s="1194"/>
      <c r="AY41" s="1194"/>
      <c r="AZ41" s="1194"/>
      <c r="BA41" s="1195"/>
      <c r="BB41" s="1193" t="str">
        <f>IF(PYS!J60="","",PYS!J60)</f>
        <v/>
      </c>
      <c r="BC41" s="1194"/>
      <c r="BD41" s="1194"/>
      <c r="BE41" s="1194"/>
      <c r="BF41" s="1194"/>
      <c r="BG41" s="1194"/>
      <c r="BH41" s="1195"/>
    </row>
    <row r="42" spans="1:60" ht="21" customHeight="1" x14ac:dyDescent="0.25">
      <c r="A42" s="1193" t="str">
        <f>IF(PYS!B61="","",PYS!B61)</f>
        <v/>
      </c>
      <c r="B42" s="1194"/>
      <c r="C42" s="1194"/>
      <c r="D42" s="1194"/>
      <c r="E42" s="1194"/>
      <c r="F42" s="1194"/>
      <c r="G42" s="1195"/>
      <c r="H42" s="1193" t="str">
        <f>IF(PYS!A61="","",PYS!A61)</f>
        <v/>
      </c>
      <c r="I42" s="1194"/>
      <c r="J42" s="1194"/>
      <c r="K42" s="1194"/>
      <c r="L42" s="1195"/>
      <c r="M42" s="1196" t="str">
        <f>IF(PYS!C61="","",PYS!C61)</f>
        <v/>
      </c>
      <c r="N42" s="1197"/>
      <c r="O42" s="1197"/>
      <c r="P42" s="1197"/>
      <c r="Q42" s="1198"/>
      <c r="R42" s="1193" t="str">
        <f>IF(PYS!D61="","",PYS!D61)</f>
        <v/>
      </c>
      <c r="S42" s="1194"/>
      <c r="T42" s="1194"/>
      <c r="U42" s="1194"/>
      <c r="V42" s="1194"/>
      <c r="W42" s="1195"/>
      <c r="X42" s="1193" t="str">
        <f>IF(PYS!F61="","",PYS!F61)</f>
        <v/>
      </c>
      <c r="Y42" s="1194"/>
      <c r="Z42" s="1194"/>
      <c r="AA42" s="1194"/>
      <c r="AB42" s="1194"/>
      <c r="AC42" s="1195"/>
      <c r="AD42" s="1193" t="str">
        <f>IF(PYS!E61="","",PYS!E61)</f>
        <v/>
      </c>
      <c r="AE42" s="1194"/>
      <c r="AF42" s="1194"/>
      <c r="AG42" s="1194"/>
      <c r="AH42" s="1195"/>
      <c r="AI42" s="1193" t="str">
        <f>IF(PYS!G61="","",PYS!G61)</f>
        <v/>
      </c>
      <c r="AJ42" s="1194"/>
      <c r="AK42" s="1194"/>
      <c r="AL42" s="1194"/>
      <c r="AM42" s="1195"/>
      <c r="AN42" s="1193" t="str">
        <f>IF(PYS!H61="","",PYS!H61)</f>
        <v/>
      </c>
      <c r="AO42" s="1194"/>
      <c r="AP42" s="1194"/>
      <c r="AQ42" s="1194"/>
      <c r="AR42" s="1194"/>
      <c r="AS42" s="1195"/>
      <c r="AT42" s="1193" t="str">
        <f>IF(PYS!I61="","",PYS!I61)</f>
        <v/>
      </c>
      <c r="AU42" s="1194"/>
      <c r="AV42" s="1194"/>
      <c r="AW42" s="1194"/>
      <c r="AX42" s="1194"/>
      <c r="AY42" s="1194"/>
      <c r="AZ42" s="1194"/>
      <c r="BA42" s="1195"/>
      <c r="BB42" s="1193" t="str">
        <f>IF(PYS!J61="","",PYS!J61)</f>
        <v/>
      </c>
      <c r="BC42" s="1194"/>
      <c r="BD42" s="1194"/>
      <c r="BE42" s="1194"/>
      <c r="BF42" s="1194"/>
      <c r="BG42" s="1194"/>
      <c r="BH42" s="1195"/>
    </row>
    <row r="43" spans="1:60" ht="21" customHeight="1" x14ac:dyDescent="0.25">
      <c r="A43" s="1193" t="str">
        <f>IF(PYS!B62="","",PYS!B62)</f>
        <v/>
      </c>
      <c r="B43" s="1194"/>
      <c r="C43" s="1194"/>
      <c r="D43" s="1194"/>
      <c r="E43" s="1194"/>
      <c r="F43" s="1194"/>
      <c r="G43" s="1195"/>
      <c r="H43" s="1193" t="str">
        <f>IF(PYS!A62="","",PYS!A62)</f>
        <v/>
      </c>
      <c r="I43" s="1194"/>
      <c r="J43" s="1194"/>
      <c r="K43" s="1194"/>
      <c r="L43" s="1195"/>
      <c r="M43" s="1196" t="str">
        <f>IF(PYS!C62="","",PYS!C62)</f>
        <v/>
      </c>
      <c r="N43" s="1197"/>
      <c r="O43" s="1197"/>
      <c r="P43" s="1197"/>
      <c r="Q43" s="1198"/>
      <c r="R43" s="1193" t="str">
        <f>IF(PYS!D62="","",PYS!D62)</f>
        <v/>
      </c>
      <c r="S43" s="1194"/>
      <c r="T43" s="1194"/>
      <c r="U43" s="1194"/>
      <c r="V43" s="1194"/>
      <c r="W43" s="1195"/>
      <c r="X43" s="1193" t="str">
        <f>IF(PYS!F62="","",PYS!F62)</f>
        <v/>
      </c>
      <c r="Y43" s="1194"/>
      <c r="Z43" s="1194"/>
      <c r="AA43" s="1194"/>
      <c r="AB43" s="1194"/>
      <c r="AC43" s="1195"/>
      <c r="AD43" s="1193" t="str">
        <f>IF(PYS!E62="","",PYS!E62)</f>
        <v/>
      </c>
      <c r="AE43" s="1194"/>
      <c r="AF43" s="1194"/>
      <c r="AG43" s="1194"/>
      <c r="AH43" s="1195"/>
      <c r="AI43" s="1193" t="str">
        <f>IF(PYS!G62="","",PYS!G62)</f>
        <v/>
      </c>
      <c r="AJ43" s="1194"/>
      <c r="AK43" s="1194"/>
      <c r="AL43" s="1194"/>
      <c r="AM43" s="1195"/>
      <c r="AN43" s="1193" t="str">
        <f>IF(PYS!H62="","",PYS!H62)</f>
        <v/>
      </c>
      <c r="AO43" s="1194"/>
      <c r="AP43" s="1194"/>
      <c r="AQ43" s="1194"/>
      <c r="AR43" s="1194"/>
      <c r="AS43" s="1195"/>
      <c r="AT43" s="1193" t="str">
        <f>IF(PYS!I62="","",PYS!I62)</f>
        <v/>
      </c>
      <c r="AU43" s="1194"/>
      <c r="AV43" s="1194"/>
      <c r="AW43" s="1194"/>
      <c r="AX43" s="1194"/>
      <c r="AY43" s="1194"/>
      <c r="AZ43" s="1194"/>
      <c r="BA43" s="1195"/>
      <c r="BB43" s="1193" t="str">
        <f>IF(PYS!J62="","",PYS!J62)</f>
        <v/>
      </c>
      <c r="BC43" s="1194"/>
      <c r="BD43" s="1194"/>
      <c r="BE43" s="1194"/>
      <c r="BF43" s="1194"/>
      <c r="BG43" s="1194"/>
      <c r="BH43" s="1195"/>
    </row>
    <row r="44" spans="1:60" ht="21" customHeight="1" x14ac:dyDescent="0.25">
      <c r="A44" s="1193" t="str">
        <f>IF(PYS!B63="","",PYS!B63)</f>
        <v/>
      </c>
      <c r="B44" s="1194"/>
      <c r="C44" s="1194"/>
      <c r="D44" s="1194"/>
      <c r="E44" s="1194"/>
      <c r="F44" s="1194"/>
      <c r="G44" s="1195"/>
      <c r="H44" s="1193" t="str">
        <f>IF(PYS!A63="","",PYS!A63)</f>
        <v/>
      </c>
      <c r="I44" s="1194"/>
      <c r="J44" s="1194"/>
      <c r="K44" s="1194"/>
      <c r="L44" s="1195"/>
      <c r="M44" s="1196" t="str">
        <f>IF(PYS!C63="","",PYS!C63)</f>
        <v/>
      </c>
      <c r="N44" s="1197"/>
      <c r="O44" s="1197"/>
      <c r="P44" s="1197"/>
      <c r="Q44" s="1198"/>
      <c r="R44" s="1193" t="str">
        <f>IF(PYS!D63="","",PYS!D63)</f>
        <v/>
      </c>
      <c r="S44" s="1194"/>
      <c r="T44" s="1194"/>
      <c r="U44" s="1194"/>
      <c r="V44" s="1194"/>
      <c r="W44" s="1195"/>
      <c r="X44" s="1193" t="str">
        <f>IF(PYS!F63="","",PYS!F63)</f>
        <v/>
      </c>
      <c r="Y44" s="1194"/>
      <c r="Z44" s="1194"/>
      <c r="AA44" s="1194"/>
      <c r="AB44" s="1194"/>
      <c r="AC44" s="1195"/>
      <c r="AD44" s="1193" t="str">
        <f>IF(PYS!E63="","",PYS!E63)</f>
        <v/>
      </c>
      <c r="AE44" s="1194"/>
      <c r="AF44" s="1194"/>
      <c r="AG44" s="1194"/>
      <c r="AH44" s="1195"/>
      <c r="AI44" s="1193" t="str">
        <f>IF(PYS!G63="","",PYS!G63)</f>
        <v/>
      </c>
      <c r="AJ44" s="1194"/>
      <c r="AK44" s="1194"/>
      <c r="AL44" s="1194"/>
      <c r="AM44" s="1195"/>
      <c r="AN44" s="1193" t="str">
        <f>IF(PYS!H63="","",PYS!H63)</f>
        <v/>
      </c>
      <c r="AO44" s="1194"/>
      <c r="AP44" s="1194"/>
      <c r="AQ44" s="1194"/>
      <c r="AR44" s="1194"/>
      <c r="AS44" s="1195"/>
      <c r="AT44" s="1193" t="str">
        <f>IF(PYS!I63="","",PYS!I63)</f>
        <v/>
      </c>
      <c r="AU44" s="1194"/>
      <c r="AV44" s="1194"/>
      <c r="AW44" s="1194"/>
      <c r="AX44" s="1194"/>
      <c r="AY44" s="1194"/>
      <c r="AZ44" s="1194"/>
      <c r="BA44" s="1195"/>
      <c r="BB44" s="1193" t="str">
        <f>IF(PYS!J63="","",PYS!J63)</f>
        <v/>
      </c>
      <c r="BC44" s="1194"/>
      <c r="BD44" s="1194"/>
      <c r="BE44" s="1194"/>
      <c r="BF44" s="1194"/>
      <c r="BG44" s="1194"/>
      <c r="BH44" s="1195"/>
    </row>
    <row r="45" spans="1:60" ht="21" customHeight="1" x14ac:dyDescent="0.25">
      <c r="A45" s="1193" t="str">
        <f>IF(PYS!B64="","",PYS!B64)</f>
        <v/>
      </c>
      <c r="B45" s="1194"/>
      <c r="C45" s="1194"/>
      <c r="D45" s="1194"/>
      <c r="E45" s="1194"/>
      <c r="F45" s="1194"/>
      <c r="G45" s="1195"/>
      <c r="H45" s="1193" t="str">
        <f>IF(PYS!A64="","",PYS!A64)</f>
        <v/>
      </c>
      <c r="I45" s="1194"/>
      <c r="J45" s="1194"/>
      <c r="K45" s="1194"/>
      <c r="L45" s="1195"/>
      <c r="M45" s="1196" t="str">
        <f>IF(PYS!C64="","",PYS!C64)</f>
        <v/>
      </c>
      <c r="N45" s="1197"/>
      <c r="O45" s="1197"/>
      <c r="P45" s="1197"/>
      <c r="Q45" s="1198"/>
      <c r="R45" s="1193" t="str">
        <f>IF(PYS!D64="","",PYS!D64)</f>
        <v/>
      </c>
      <c r="S45" s="1194"/>
      <c r="T45" s="1194"/>
      <c r="U45" s="1194"/>
      <c r="V45" s="1194"/>
      <c r="W45" s="1195"/>
      <c r="X45" s="1193" t="str">
        <f>IF(PYS!F64="","",PYS!F64)</f>
        <v/>
      </c>
      <c r="Y45" s="1194"/>
      <c r="Z45" s="1194"/>
      <c r="AA45" s="1194"/>
      <c r="AB45" s="1194"/>
      <c r="AC45" s="1195"/>
      <c r="AD45" s="1193" t="str">
        <f>IF(PYS!E64="","",PYS!E64)</f>
        <v/>
      </c>
      <c r="AE45" s="1194"/>
      <c r="AF45" s="1194"/>
      <c r="AG45" s="1194"/>
      <c r="AH45" s="1195"/>
      <c r="AI45" s="1193" t="str">
        <f>IF(PYS!G64="","",PYS!G64)</f>
        <v/>
      </c>
      <c r="AJ45" s="1194"/>
      <c r="AK45" s="1194"/>
      <c r="AL45" s="1194"/>
      <c r="AM45" s="1195"/>
      <c r="AN45" s="1193" t="str">
        <f>IF(PYS!H64="","",PYS!H64)</f>
        <v/>
      </c>
      <c r="AO45" s="1194"/>
      <c r="AP45" s="1194"/>
      <c r="AQ45" s="1194"/>
      <c r="AR45" s="1194"/>
      <c r="AS45" s="1195"/>
      <c r="AT45" s="1193" t="str">
        <f>IF(PYS!I64="","",PYS!I64)</f>
        <v/>
      </c>
      <c r="AU45" s="1194"/>
      <c r="AV45" s="1194"/>
      <c r="AW45" s="1194"/>
      <c r="AX45" s="1194"/>
      <c r="AY45" s="1194"/>
      <c r="AZ45" s="1194"/>
      <c r="BA45" s="1195"/>
      <c r="BB45" s="1193" t="str">
        <f>IF(PYS!J64="","",PYS!J64)</f>
        <v/>
      </c>
      <c r="BC45" s="1194"/>
      <c r="BD45" s="1194"/>
      <c r="BE45" s="1194"/>
      <c r="BF45" s="1194"/>
      <c r="BG45" s="1194"/>
      <c r="BH45" s="1195"/>
    </row>
    <row r="46" spans="1:60" ht="21" customHeight="1" x14ac:dyDescent="0.25">
      <c r="A46" s="1193" t="str">
        <f>IF(PYS!B65="","",PYS!B65)</f>
        <v/>
      </c>
      <c r="B46" s="1194"/>
      <c r="C46" s="1194"/>
      <c r="D46" s="1194"/>
      <c r="E46" s="1194"/>
      <c r="F46" s="1194"/>
      <c r="G46" s="1195"/>
      <c r="H46" s="1193" t="str">
        <f>IF(PYS!A65="","",PYS!A65)</f>
        <v/>
      </c>
      <c r="I46" s="1194"/>
      <c r="J46" s="1194"/>
      <c r="K46" s="1194"/>
      <c r="L46" s="1195"/>
      <c r="M46" s="1196" t="str">
        <f>IF(PYS!C65="","",PYS!C65)</f>
        <v/>
      </c>
      <c r="N46" s="1197"/>
      <c r="O46" s="1197"/>
      <c r="P46" s="1197"/>
      <c r="Q46" s="1198"/>
      <c r="R46" s="1193" t="str">
        <f>IF(PYS!D65="","",PYS!D65)</f>
        <v/>
      </c>
      <c r="S46" s="1194"/>
      <c r="T46" s="1194"/>
      <c r="U46" s="1194"/>
      <c r="V46" s="1194"/>
      <c r="W46" s="1195"/>
      <c r="X46" s="1193" t="str">
        <f>IF(PYS!F65="","",PYS!F65)</f>
        <v/>
      </c>
      <c r="Y46" s="1194"/>
      <c r="Z46" s="1194"/>
      <c r="AA46" s="1194"/>
      <c r="AB46" s="1194"/>
      <c r="AC46" s="1195"/>
      <c r="AD46" s="1193" t="str">
        <f>IF(PYS!E65="","",PYS!E65)</f>
        <v/>
      </c>
      <c r="AE46" s="1194"/>
      <c r="AF46" s="1194"/>
      <c r="AG46" s="1194"/>
      <c r="AH46" s="1195"/>
      <c r="AI46" s="1193" t="str">
        <f>IF(PYS!G65="","",PYS!G65)</f>
        <v/>
      </c>
      <c r="AJ46" s="1194"/>
      <c r="AK46" s="1194"/>
      <c r="AL46" s="1194"/>
      <c r="AM46" s="1195"/>
      <c r="AN46" s="1193" t="str">
        <f>IF(PYS!H65="","",PYS!H65)</f>
        <v/>
      </c>
      <c r="AO46" s="1194"/>
      <c r="AP46" s="1194"/>
      <c r="AQ46" s="1194"/>
      <c r="AR46" s="1194"/>
      <c r="AS46" s="1195"/>
      <c r="AT46" s="1193" t="str">
        <f>IF(PYS!I65="","",PYS!I65)</f>
        <v/>
      </c>
      <c r="AU46" s="1194"/>
      <c r="AV46" s="1194"/>
      <c r="AW46" s="1194"/>
      <c r="AX46" s="1194"/>
      <c r="AY46" s="1194"/>
      <c r="AZ46" s="1194"/>
      <c r="BA46" s="1195"/>
      <c r="BB46" s="1193" t="str">
        <f>IF(PYS!J65="","",PYS!J65)</f>
        <v/>
      </c>
      <c r="BC46" s="1194"/>
      <c r="BD46" s="1194"/>
      <c r="BE46" s="1194"/>
      <c r="BF46" s="1194"/>
      <c r="BG46" s="1194"/>
      <c r="BH46" s="1195"/>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45" t="s">
        <v>7869</v>
      </c>
      <c r="B52" s="1245"/>
      <c r="C52" s="1245"/>
      <c r="D52" s="1245"/>
      <c r="E52" s="1245"/>
      <c r="F52" s="1245"/>
      <c r="G52" s="1245"/>
      <c r="H52" s="1245"/>
      <c r="I52" s="1245"/>
      <c r="J52" s="1245"/>
      <c r="K52" s="1245"/>
      <c r="L52" s="1245"/>
      <c r="M52" s="1245"/>
      <c r="N52" s="1245"/>
      <c r="O52" s="1245"/>
      <c r="P52" s="1245" t="s">
        <v>7870</v>
      </c>
      <c r="Q52" s="1245"/>
      <c r="R52" s="1245"/>
      <c r="S52" s="1245"/>
      <c r="T52" s="1245"/>
      <c r="U52" s="1245"/>
      <c r="V52" s="1245"/>
      <c r="W52" s="1245"/>
      <c r="X52" s="1245"/>
      <c r="Y52" s="1245"/>
      <c r="Z52" s="1245"/>
      <c r="AA52" s="1245"/>
      <c r="AB52" s="1245"/>
      <c r="AC52" s="1245"/>
      <c r="AD52" s="1245"/>
      <c r="AE52" s="1245" t="s">
        <v>7871</v>
      </c>
      <c r="AF52" s="1245"/>
      <c r="AG52" s="1245"/>
      <c r="AH52" s="1245"/>
      <c r="AI52" s="1245"/>
      <c r="AJ52" s="1245"/>
      <c r="AK52" s="1245"/>
      <c r="AL52" s="1245"/>
      <c r="AM52" s="1245"/>
      <c r="AN52" s="1245"/>
      <c r="AO52" s="1245"/>
      <c r="AP52" s="1245"/>
      <c r="AQ52" s="1245"/>
      <c r="AR52" s="1245"/>
      <c r="AS52" s="1245" t="s">
        <v>7872</v>
      </c>
      <c r="AT52" s="1245"/>
      <c r="AU52" s="1245"/>
      <c r="AV52" s="1245"/>
      <c r="AW52" s="1245"/>
      <c r="AX52" s="1245"/>
      <c r="AY52" s="1245"/>
      <c r="AZ52" s="1245"/>
      <c r="BA52" s="1245"/>
      <c r="BB52" s="1245"/>
      <c r="BC52" s="1245"/>
      <c r="BD52" s="1245"/>
      <c r="BE52" s="1245"/>
      <c r="BF52" s="1245"/>
      <c r="BG52" s="1245"/>
      <c r="BH52" s="1245"/>
    </row>
    <row r="53" spans="1:60" ht="21" customHeight="1" x14ac:dyDescent="0.25">
      <c r="A53" s="1199" t="str">
        <f>IF(AND(P53="",AE53="",AS53=""),"")</f>
        <v/>
      </c>
      <c r="B53" s="1199"/>
      <c r="C53" s="1199"/>
      <c r="D53" s="1199"/>
      <c r="E53" s="1199"/>
      <c r="F53" s="1199"/>
      <c r="G53" s="1199"/>
      <c r="H53" s="1199"/>
      <c r="I53" s="1199"/>
      <c r="J53" s="1199"/>
      <c r="K53" s="1199"/>
      <c r="L53" s="1199"/>
      <c r="M53" s="1199"/>
      <c r="N53" s="1199"/>
      <c r="O53" s="1199"/>
      <c r="P53" s="1200" t="str">
        <f>IF(PYS!M22="","",PYS!M22)</f>
        <v/>
      </c>
      <c r="Q53" s="1201"/>
      <c r="R53" s="1201"/>
      <c r="S53" s="1201"/>
      <c r="T53" s="1201"/>
      <c r="U53" s="1201"/>
      <c r="V53" s="1201"/>
      <c r="W53" s="1201"/>
      <c r="X53" s="1201"/>
      <c r="Y53" s="1201"/>
      <c r="Z53" s="1201"/>
      <c r="AA53" s="1201"/>
      <c r="AB53" s="1201"/>
      <c r="AC53" s="1201"/>
      <c r="AD53" s="1202"/>
      <c r="AE53" s="1203" t="str">
        <f>IF(ISBLANK(PYS!O22),"",PYS!O22)</f>
        <v/>
      </c>
      <c r="AF53" s="1203"/>
      <c r="AG53" s="1203"/>
      <c r="AH53" s="1203"/>
      <c r="AI53" s="1203"/>
      <c r="AJ53" s="1203"/>
      <c r="AK53" s="1203"/>
      <c r="AL53" s="1203"/>
      <c r="AM53" s="1203"/>
      <c r="AN53" s="1203"/>
      <c r="AO53" s="1203"/>
      <c r="AP53" s="1203"/>
      <c r="AQ53" s="1203"/>
      <c r="AR53" s="1203"/>
      <c r="AS53" s="1204" t="str">
        <f>IF(ISBLANK(PYS!P22),"",PYS!P22)</f>
        <v/>
      </c>
      <c r="AT53" s="1204"/>
      <c r="AU53" s="1204"/>
      <c r="AV53" s="1204"/>
      <c r="AW53" s="1204"/>
      <c r="AX53" s="1204"/>
      <c r="AY53" s="1204"/>
      <c r="AZ53" s="1204"/>
      <c r="BA53" s="1204"/>
      <c r="BB53" s="1204"/>
      <c r="BC53" s="1204"/>
      <c r="BD53" s="1204"/>
      <c r="BE53" s="1204"/>
      <c r="BF53" s="1204"/>
      <c r="BG53" s="1204"/>
      <c r="BH53" s="1204"/>
    </row>
    <row r="54" spans="1:60" ht="21" customHeight="1" x14ac:dyDescent="0.25">
      <c r="A54" s="1199" t="str">
        <f t="shared" ref="A54:A72" si="0">IF(AND(P54="",AE54="",AS54=""),"")</f>
        <v/>
      </c>
      <c r="B54" s="1199"/>
      <c r="C54" s="1199"/>
      <c r="D54" s="1199"/>
      <c r="E54" s="1199"/>
      <c r="F54" s="1199"/>
      <c r="G54" s="1199"/>
      <c r="H54" s="1199"/>
      <c r="I54" s="1199"/>
      <c r="J54" s="1199"/>
      <c r="K54" s="1199"/>
      <c r="L54" s="1199"/>
      <c r="M54" s="1199"/>
      <c r="N54" s="1199"/>
      <c r="O54" s="1199"/>
      <c r="P54" s="1200" t="str">
        <f>IF(PYS!M23="","",PYS!M23)</f>
        <v/>
      </c>
      <c r="Q54" s="1201"/>
      <c r="R54" s="1201"/>
      <c r="S54" s="1201"/>
      <c r="T54" s="1201"/>
      <c r="U54" s="1201"/>
      <c r="V54" s="1201"/>
      <c r="W54" s="1201"/>
      <c r="X54" s="1201"/>
      <c r="Y54" s="1201"/>
      <c r="Z54" s="1201"/>
      <c r="AA54" s="1201"/>
      <c r="AB54" s="1201"/>
      <c r="AC54" s="1201"/>
      <c r="AD54" s="1202"/>
      <c r="AE54" s="1203" t="str">
        <f>IF(ISBLANK(PYS!O23),"",PYS!O23)</f>
        <v/>
      </c>
      <c r="AF54" s="1203"/>
      <c r="AG54" s="1203"/>
      <c r="AH54" s="1203"/>
      <c r="AI54" s="1203"/>
      <c r="AJ54" s="1203"/>
      <c r="AK54" s="1203"/>
      <c r="AL54" s="1203"/>
      <c r="AM54" s="1203"/>
      <c r="AN54" s="1203"/>
      <c r="AO54" s="1203"/>
      <c r="AP54" s="1203"/>
      <c r="AQ54" s="1203"/>
      <c r="AR54" s="1203"/>
      <c r="AS54" s="1204" t="str">
        <f>IF(ISBLANK(PYS!P23),"",PYS!P23)</f>
        <v/>
      </c>
      <c r="AT54" s="1204"/>
      <c r="AU54" s="1204"/>
      <c r="AV54" s="1204"/>
      <c r="AW54" s="1204"/>
      <c r="AX54" s="1204"/>
      <c r="AY54" s="1204"/>
      <c r="AZ54" s="1204"/>
      <c r="BA54" s="1204"/>
      <c r="BB54" s="1204"/>
      <c r="BC54" s="1204"/>
      <c r="BD54" s="1204"/>
      <c r="BE54" s="1204"/>
      <c r="BF54" s="1204"/>
      <c r="BG54" s="1204"/>
      <c r="BH54" s="1204"/>
    </row>
    <row r="55" spans="1:60" ht="21" customHeight="1" x14ac:dyDescent="0.25">
      <c r="A55" s="1199" t="str">
        <f t="shared" si="0"/>
        <v/>
      </c>
      <c r="B55" s="1199"/>
      <c r="C55" s="1199"/>
      <c r="D55" s="1199"/>
      <c r="E55" s="1199"/>
      <c r="F55" s="1199"/>
      <c r="G55" s="1199"/>
      <c r="H55" s="1199"/>
      <c r="I55" s="1199"/>
      <c r="J55" s="1199"/>
      <c r="K55" s="1199"/>
      <c r="L55" s="1199"/>
      <c r="M55" s="1199"/>
      <c r="N55" s="1199"/>
      <c r="O55" s="1199"/>
      <c r="P55" s="1200" t="str">
        <f>IF(PYS!M24="","",PYS!M24)</f>
        <v/>
      </c>
      <c r="Q55" s="1201"/>
      <c r="R55" s="1201"/>
      <c r="S55" s="1201"/>
      <c r="T55" s="1201"/>
      <c r="U55" s="1201"/>
      <c r="V55" s="1201"/>
      <c r="W55" s="1201"/>
      <c r="X55" s="1201"/>
      <c r="Y55" s="1201"/>
      <c r="Z55" s="1201"/>
      <c r="AA55" s="1201"/>
      <c r="AB55" s="1201"/>
      <c r="AC55" s="1201"/>
      <c r="AD55" s="1202"/>
      <c r="AE55" s="1203" t="str">
        <f>IF(ISBLANK(PYS!O24),"",PYS!O24)</f>
        <v/>
      </c>
      <c r="AF55" s="1203"/>
      <c r="AG55" s="1203"/>
      <c r="AH55" s="1203"/>
      <c r="AI55" s="1203"/>
      <c r="AJ55" s="1203"/>
      <c r="AK55" s="1203"/>
      <c r="AL55" s="1203"/>
      <c r="AM55" s="1203"/>
      <c r="AN55" s="1203"/>
      <c r="AO55" s="1203"/>
      <c r="AP55" s="1203"/>
      <c r="AQ55" s="1203"/>
      <c r="AR55" s="1203"/>
      <c r="AS55" s="1204" t="str">
        <f>IF(ISBLANK(PYS!P24),"",PYS!P24)</f>
        <v/>
      </c>
      <c r="AT55" s="1204"/>
      <c r="AU55" s="1204"/>
      <c r="AV55" s="1204"/>
      <c r="AW55" s="1204"/>
      <c r="AX55" s="1204"/>
      <c r="AY55" s="1204"/>
      <c r="AZ55" s="1204"/>
      <c r="BA55" s="1204"/>
      <c r="BB55" s="1204"/>
      <c r="BC55" s="1204"/>
      <c r="BD55" s="1204"/>
      <c r="BE55" s="1204"/>
      <c r="BF55" s="1204"/>
      <c r="BG55" s="1204"/>
      <c r="BH55" s="1204"/>
    </row>
    <row r="56" spans="1:60" ht="21" customHeight="1" x14ac:dyDescent="0.25">
      <c r="A56" s="1199" t="str">
        <f t="shared" si="0"/>
        <v/>
      </c>
      <c r="B56" s="1199"/>
      <c r="C56" s="1199"/>
      <c r="D56" s="1199"/>
      <c r="E56" s="1199"/>
      <c r="F56" s="1199"/>
      <c r="G56" s="1199"/>
      <c r="H56" s="1199"/>
      <c r="I56" s="1199"/>
      <c r="J56" s="1199"/>
      <c r="K56" s="1199"/>
      <c r="L56" s="1199"/>
      <c r="M56" s="1199"/>
      <c r="N56" s="1199"/>
      <c r="O56" s="1199"/>
      <c r="P56" s="1200" t="str">
        <f>IF(PYS!M25="","",PYS!M25)</f>
        <v/>
      </c>
      <c r="Q56" s="1201"/>
      <c r="R56" s="1201"/>
      <c r="S56" s="1201"/>
      <c r="T56" s="1201"/>
      <c r="U56" s="1201"/>
      <c r="V56" s="1201"/>
      <c r="W56" s="1201"/>
      <c r="X56" s="1201"/>
      <c r="Y56" s="1201"/>
      <c r="Z56" s="1201"/>
      <c r="AA56" s="1201"/>
      <c r="AB56" s="1201"/>
      <c r="AC56" s="1201"/>
      <c r="AD56" s="1202"/>
      <c r="AE56" s="1203" t="str">
        <f>IF(ISBLANK(PYS!O25),"",PYS!O25)</f>
        <v/>
      </c>
      <c r="AF56" s="1203"/>
      <c r="AG56" s="1203"/>
      <c r="AH56" s="1203"/>
      <c r="AI56" s="1203"/>
      <c r="AJ56" s="1203"/>
      <c r="AK56" s="1203"/>
      <c r="AL56" s="1203"/>
      <c r="AM56" s="1203"/>
      <c r="AN56" s="1203"/>
      <c r="AO56" s="1203"/>
      <c r="AP56" s="1203"/>
      <c r="AQ56" s="1203"/>
      <c r="AR56" s="1203"/>
      <c r="AS56" s="1204" t="str">
        <f>IF(ISBLANK(PYS!P25),"",PYS!P25)</f>
        <v/>
      </c>
      <c r="AT56" s="1204"/>
      <c r="AU56" s="1204"/>
      <c r="AV56" s="1204"/>
      <c r="AW56" s="1204"/>
      <c r="AX56" s="1204"/>
      <c r="AY56" s="1204"/>
      <c r="AZ56" s="1204"/>
      <c r="BA56" s="1204"/>
      <c r="BB56" s="1204"/>
      <c r="BC56" s="1204"/>
      <c r="BD56" s="1204"/>
      <c r="BE56" s="1204"/>
      <c r="BF56" s="1204"/>
      <c r="BG56" s="1204"/>
      <c r="BH56" s="1204"/>
    </row>
    <row r="57" spans="1:60" ht="21" customHeight="1" x14ac:dyDescent="0.25">
      <c r="A57" s="1199" t="str">
        <f t="shared" si="0"/>
        <v/>
      </c>
      <c r="B57" s="1199"/>
      <c r="C57" s="1199"/>
      <c r="D57" s="1199"/>
      <c r="E57" s="1199"/>
      <c r="F57" s="1199"/>
      <c r="G57" s="1199"/>
      <c r="H57" s="1199"/>
      <c r="I57" s="1199"/>
      <c r="J57" s="1199"/>
      <c r="K57" s="1199"/>
      <c r="L57" s="1199"/>
      <c r="M57" s="1199"/>
      <c r="N57" s="1199"/>
      <c r="O57" s="1199"/>
      <c r="P57" s="1200" t="str">
        <f>IF(PYS!M26="","",PYS!M26)</f>
        <v/>
      </c>
      <c r="Q57" s="1201"/>
      <c r="R57" s="1201"/>
      <c r="S57" s="1201"/>
      <c r="T57" s="1201"/>
      <c r="U57" s="1201"/>
      <c r="V57" s="1201"/>
      <c r="W57" s="1201"/>
      <c r="X57" s="1201"/>
      <c r="Y57" s="1201"/>
      <c r="Z57" s="1201"/>
      <c r="AA57" s="1201"/>
      <c r="AB57" s="1201"/>
      <c r="AC57" s="1201"/>
      <c r="AD57" s="1202"/>
      <c r="AE57" s="1203" t="str">
        <f>IF(ISBLANK(PYS!O26),"",PYS!O26)</f>
        <v/>
      </c>
      <c r="AF57" s="1203"/>
      <c r="AG57" s="1203"/>
      <c r="AH57" s="1203"/>
      <c r="AI57" s="1203"/>
      <c r="AJ57" s="1203"/>
      <c r="AK57" s="1203"/>
      <c r="AL57" s="1203"/>
      <c r="AM57" s="1203"/>
      <c r="AN57" s="1203"/>
      <c r="AO57" s="1203"/>
      <c r="AP57" s="1203"/>
      <c r="AQ57" s="1203"/>
      <c r="AR57" s="1203"/>
      <c r="AS57" s="1204" t="str">
        <f>IF(ISBLANK(PYS!P26),"",PYS!P26)</f>
        <v/>
      </c>
      <c r="AT57" s="1204"/>
      <c r="AU57" s="1204"/>
      <c r="AV57" s="1204"/>
      <c r="AW57" s="1204"/>
      <c r="AX57" s="1204"/>
      <c r="AY57" s="1204"/>
      <c r="AZ57" s="1204"/>
      <c r="BA57" s="1204"/>
      <c r="BB57" s="1204"/>
      <c r="BC57" s="1204"/>
      <c r="BD57" s="1204"/>
      <c r="BE57" s="1204"/>
      <c r="BF57" s="1204"/>
      <c r="BG57" s="1204"/>
      <c r="BH57" s="1204"/>
    </row>
    <row r="58" spans="1:60" ht="21" customHeight="1" x14ac:dyDescent="0.25">
      <c r="A58" s="1199" t="str">
        <f t="shared" si="0"/>
        <v/>
      </c>
      <c r="B58" s="1199"/>
      <c r="C58" s="1199"/>
      <c r="D58" s="1199"/>
      <c r="E58" s="1199"/>
      <c r="F58" s="1199"/>
      <c r="G58" s="1199"/>
      <c r="H58" s="1199"/>
      <c r="I58" s="1199"/>
      <c r="J58" s="1199"/>
      <c r="K58" s="1199"/>
      <c r="L58" s="1199"/>
      <c r="M58" s="1199"/>
      <c r="N58" s="1199"/>
      <c r="O58" s="1199"/>
      <c r="P58" s="1200" t="str">
        <f>IF(PYS!M27="","",PYS!M27)</f>
        <v/>
      </c>
      <c r="Q58" s="1201"/>
      <c r="R58" s="1201"/>
      <c r="S58" s="1201"/>
      <c r="T58" s="1201"/>
      <c r="U58" s="1201"/>
      <c r="V58" s="1201"/>
      <c r="W58" s="1201"/>
      <c r="X58" s="1201"/>
      <c r="Y58" s="1201"/>
      <c r="Z58" s="1201"/>
      <c r="AA58" s="1201"/>
      <c r="AB58" s="1201"/>
      <c r="AC58" s="1201"/>
      <c r="AD58" s="1202"/>
      <c r="AE58" s="1203" t="str">
        <f>IF(ISBLANK(PYS!O27),"",PYS!O27)</f>
        <v/>
      </c>
      <c r="AF58" s="1203"/>
      <c r="AG58" s="1203"/>
      <c r="AH58" s="1203"/>
      <c r="AI58" s="1203"/>
      <c r="AJ58" s="1203"/>
      <c r="AK58" s="1203"/>
      <c r="AL58" s="1203"/>
      <c r="AM58" s="1203"/>
      <c r="AN58" s="1203"/>
      <c r="AO58" s="1203"/>
      <c r="AP58" s="1203"/>
      <c r="AQ58" s="1203"/>
      <c r="AR58" s="1203"/>
      <c r="AS58" s="1204" t="str">
        <f>IF(ISBLANK(PYS!P27),"",PYS!P27)</f>
        <v/>
      </c>
      <c r="AT58" s="1204"/>
      <c r="AU58" s="1204"/>
      <c r="AV58" s="1204"/>
      <c r="AW58" s="1204"/>
      <c r="AX58" s="1204"/>
      <c r="AY58" s="1204"/>
      <c r="AZ58" s="1204"/>
      <c r="BA58" s="1204"/>
      <c r="BB58" s="1204"/>
      <c r="BC58" s="1204"/>
      <c r="BD58" s="1204"/>
      <c r="BE58" s="1204"/>
      <c r="BF58" s="1204"/>
      <c r="BG58" s="1204"/>
      <c r="BH58" s="1204"/>
    </row>
    <row r="59" spans="1:60" ht="21" customHeight="1" x14ac:dyDescent="0.25">
      <c r="A59" s="1199" t="str">
        <f t="shared" si="0"/>
        <v/>
      </c>
      <c r="B59" s="1199"/>
      <c r="C59" s="1199"/>
      <c r="D59" s="1199"/>
      <c r="E59" s="1199"/>
      <c r="F59" s="1199"/>
      <c r="G59" s="1199"/>
      <c r="H59" s="1199"/>
      <c r="I59" s="1199"/>
      <c r="J59" s="1199"/>
      <c r="K59" s="1199"/>
      <c r="L59" s="1199"/>
      <c r="M59" s="1199"/>
      <c r="N59" s="1199"/>
      <c r="O59" s="1199"/>
      <c r="P59" s="1200" t="str">
        <f>IF(PYS!M28="","",PYS!M28)</f>
        <v/>
      </c>
      <c r="Q59" s="1201"/>
      <c r="R59" s="1201"/>
      <c r="S59" s="1201"/>
      <c r="T59" s="1201"/>
      <c r="U59" s="1201"/>
      <c r="V59" s="1201"/>
      <c r="W59" s="1201"/>
      <c r="X59" s="1201"/>
      <c r="Y59" s="1201"/>
      <c r="Z59" s="1201"/>
      <c r="AA59" s="1201"/>
      <c r="AB59" s="1201"/>
      <c r="AC59" s="1201"/>
      <c r="AD59" s="1202"/>
      <c r="AE59" s="1203" t="str">
        <f>IF(ISBLANK(PYS!O28),"",PYS!O28)</f>
        <v/>
      </c>
      <c r="AF59" s="1203"/>
      <c r="AG59" s="1203"/>
      <c r="AH59" s="1203"/>
      <c r="AI59" s="1203"/>
      <c r="AJ59" s="1203"/>
      <c r="AK59" s="1203"/>
      <c r="AL59" s="1203"/>
      <c r="AM59" s="1203"/>
      <c r="AN59" s="1203"/>
      <c r="AO59" s="1203"/>
      <c r="AP59" s="1203"/>
      <c r="AQ59" s="1203"/>
      <c r="AR59" s="1203"/>
      <c r="AS59" s="1204" t="str">
        <f>IF(ISBLANK(PYS!P28),"",PYS!P28)</f>
        <v/>
      </c>
      <c r="AT59" s="1204"/>
      <c r="AU59" s="1204"/>
      <c r="AV59" s="1204"/>
      <c r="AW59" s="1204"/>
      <c r="AX59" s="1204"/>
      <c r="AY59" s="1204"/>
      <c r="AZ59" s="1204"/>
      <c r="BA59" s="1204"/>
      <c r="BB59" s="1204"/>
      <c r="BC59" s="1204"/>
      <c r="BD59" s="1204"/>
      <c r="BE59" s="1204"/>
      <c r="BF59" s="1204"/>
      <c r="BG59" s="1204"/>
      <c r="BH59" s="1204"/>
    </row>
    <row r="60" spans="1:60" ht="21" customHeight="1" x14ac:dyDescent="0.25">
      <c r="A60" s="1199" t="str">
        <f t="shared" si="0"/>
        <v/>
      </c>
      <c r="B60" s="1199"/>
      <c r="C60" s="1199"/>
      <c r="D60" s="1199"/>
      <c r="E60" s="1199"/>
      <c r="F60" s="1199"/>
      <c r="G60" s="1199"/>
      <c r="H60" s="1199"/>
      <c r="I60" s="1199"/>
      <c r="J60" s="1199"/>
      <c r="K60" s="1199"/>
      <c r="L60" s="1199"/>
      <c r="M60" s="1199"/>
      <c r="N60" s="1199"/>
      <c r="O60" s="1199"/>
      <c r="P60" s="1200" t="str">
        <f>IF(PYS!M29="","",PYS!M29)</f>
        <v/>
      </c>
      <c r="Q60" s="1201"/>
      <c r="R60" s="1201"/>
      <c r="S60" s="1201"/>
      <c r="T60" s="1201"/>
      <c r="U60" s="1201"/>
      <c r="V60" s="1201"/>
      <c r="W60" s="1201"/>
      <c r="X60" s="1201"/>
      <c r="Y60" s="1201"/>
      <c r="Z60" s="1201"/>
      <c r="AA60" s="1201"/>
      <c r="AB60" s="1201"/>
      <c r="AC60" s="1201"/>
      <c r="AD60" s="1202"/>
      <c r="AE60" s="1203" t="str">
        <f>IF(ISBLANK(PYS!O29),"",PYS!O29)</f>
        <v/>
      </c>
      <c r="AF60" s="1203"/>
      <c r="AG60" s="1203"/>
      <c r="AH60" s="1203"/>
      <c r="AI60" s="1203"/>
      <c r="AJ60" s="1203"/>
      <c r="AK60" s="1203"/>
      <c r="AL60" s="1203"/>
      <c r="AM60" s="1203"/>
      <c r="AN60" s="1203"/>
      <c r="AO60" s="1203"/>
      <c r="AP60" s="1203"/>
      <c r="AQ60" s="1203"/>
      <c r="AR60" s="1203"/>
      <c r="AS60" s="1204" t="str">
        <f>IF(ISBLANK(PYS!P29),"",PYS!P29)</f>
        <v/>
      </c>
      <c r="AT60" s="1204"/>
      <c r="AU60" s="1204"/>
      <c r="AV60" s="1204"/>
      <c r="AW60" s="1204"/>
      <c r="AX60" s="1204"/>
      <c r="AY60" s="1204"/>
      <c r="AZ60" s="1204"/>
      <c r="BA60" s="1204"/>
      <c r="BB60" s="1204"/>
      <c r="BC60" s="1204"/>
      <c r="BD60" s="1204"/>
      <c r="BE60" s="1204"/>
      <c r="BF60" s="1204"/>
      <c r="BG60" s="1204"/>
      <c r="BH60" s="1204"/>
    </row>
    <row r="61" spans="1:60" ht="21" customHeight="1" x14ac:dyDescent="0.25">
      <c r="A61" s="1199" t="str">
        <f t="shared" si="0"/>
        <v/>
      </c>
      <c r="B61" s="1199"/>
      <c r="C61" s="1199"/>
      <c r="D61" s="1199"/>
      <c r="E61" s="1199"/>
      <c r="F61" s="1199"/>
      <c r="G61" s="1199"/>
      <c r="H61" s="1199"/>
      <c r="I61" s="1199"/>
      <c r="J61" s="1199"/>
      <c r="K61" s="1199"/>
      <c r="L61" s="1199"/>
      <c r="M61" s="1199"/>
      <c r="N61" s="1199"/>
      <c r="O61" s="1199"/>
      <c r="P61" s="1200" t="str">
        <f>IF(PYS!M30="","",PYS!M30)</f>
        <v/>
      </c>
      <c r="Q61" s="1201"/>
      <c r="R61" s="1201"/>
      <c r="S61" s="1201"/>
      <c r="T61" s="1201"/>
      <c r="U61" s="1201"/>
      <c r="V61" s="1201"/>
      <c r="W61" s="1201"/>
      <c r="X61" s="1201"/>
      <c r="Y61" s="1201"/>
      <c r="Z61" s="1201"/>
      <c r="AA61" s="1201"/>
      <c r="AB61" s="1201"/>
      <c r="AC61" s="1201"/>
      <c r="AD61" s="1202"/>
      <c r="AE61" s="1203" t="str">
        <f>IF(ISBLANK(PYS!O30),"",PYS!O30)</f>
        <v/>
      </c>
      <c r="AF61" s="1203"/>
      <c r="AG61" s="1203"/>
      <c r="AH61" s="1203"/>
      <c r="AI61" s="1203"/>
      <c r="AJ61" s="1203"/>
      <c r="AK61" s="1203"/>
      <c r="AL61" s="1203"/>
      <c r="AM61" s="1203"/>
      <c r="AN61" s="1203"/>
      <c r="AO61" s="1203"/>
      <c r="AP61" s="1203"/>
      <c r="AQ61" s="1203"/>
      <c r="AR61" s="1203"/>
      <c r="AS61" s="1204" t="str">
        <f>IF(ISBLANK(PYS!P30),"",PYS!P30)</f>
        <v/>
      </c>
      <c r="AT61" s="1204"/>
      <c r="AU61" s="1204"/>
      <c r="AV61" s="1204"/>
      <c r="AW61" s="1204"/>
      <c r="AX61" s="1204"/>
      <c r="AY61" s="1204"/>
      <c r="AZ61" s="1204"/>
      <c r="BA61" s="1204"/>
      <c r="BB61" s="1204"/>
      <c r="BC61" s="1204"/>
      <c r="BD61" s="1204"/>
      <c r="BE61" s="1204"/>
      <c r="BF61" s="1204"/>
      <c r="BG61" s="1204"/>
      <c r="BH61" s="1204"/>
    </row>
    <row r="62" spans="1:60" ht="21" customHeight="1" x14ac:dyDescent="0.25">
      <c r="A62" s="1199" t="str">
        <f t="shared" si="0"/>
        <v/>
      </c>
      <c r="B62" s="1199"/>
      <c r="C62" s="1199"/>
      <c r="D62" s="1199"/>
      <c r="E62" s="1199"/>
      <c r="F62" s="1199"/>
      <c r="G62" s="1199"/>
      <c r="H62" s="1199"/>
      <c r="I62" s="1199"/>
      <c r="J62" s="1199"/>
      <c r="K62" s="1199"/>
      <c r="L62" s="1199"/>
      <c r="M62" s="1199"/>
      <c r="N62" s="1199"/>
      <c r="O62" s="1199"/>
      <c r="P62" s="1200" t="str">
        <f>IF(PYS!M31="","",PYS!M31)</f>
        <v/>
      </c>
      <c r="Q62" s="1201"/>
      <c r="R62" s="1201"/>
      <c r="S62" s="1201"/>
      <c r="T62" s="1201"/>
      <c r="U62" s="1201"/>
      <c r="V62" s="1201"/>
      <c r="W62" s="1201"/>
      <c r="X62" s="1201"/>
      <c r="Y62" s="1201"/>
      <c r="Z62" s="1201"/>
      <c r="AA62" s="1201"/>
      <c r="AB62" s="1201"/>
      <c r="AC62" s="1201"/>
      <c r="AD62" s="1202"/>
      <c r="AE62" s="1203" t="str">
        <f>IF(ISBLANK(PYS!O31),"",PYS!O31)</f>
        <v/>
      </c>
      <c r="AF62" s="1203"/>
      <c r="AG62" s="1203"/>
      <c r="AH62" s="1203"/>
      <c r="AI62" s="1203"/>
      <c r="AJ62" s="1203"/>
      <c r="AK62" s="1203"/>
      <c r="AL62" s="1203"/>
      <c r="AM62" s="1203"/>
      <c r="AN62" s="1203"/>
      <c r="AO62" s="1203"/>
      <c r="AP62" s="1203"/>
      <c r="AQ62" s="1203"/>
      <c r="AR62" s="1203"/>
      <c r="AS62" s="1204" t="str">
        <f>IF(ISBLANK(PYS!P31),"",PYS!P31)</f>
        <v/>
      </c>
      <c r="AT62" s="1204"/>
      <c r="AU62" s="1204"/>
      <c r="AV62" s="1204"/>
      <c r="AW62" s="1204"/>
      <c r="AX62" s="1204"/>
      <c r="AY62" s="1204"/>
      <c r="AZ62" s="1204"/>
      <c r="BA62" s="1204"/>
      <c r="BB62" s="1204"/>
      <c r="BC62" s="1204"/>
      <c r="BD62" s="1204"/>
      <c r="BE62" s="1204"/>
      <c r="BF62" s="1204"/>
      <c r="BG62" s="1204"/>
      <c r="BH62" s="1204"/>
    </row>
    <row r="63" spans="1:60" ht="21" customHeight="1" x14ac:dyDescent="0.25">
      <c r="A63" s="1199" t="str">
        <f t="shared" si="0"/>
        <v/>
      </c>
      <c r="B63" s="1199"/>
      <c r="C63" s="1199"/>
      <c r="D63" s="1199"/>
      <c r="E63" s="1199"/>
      <c r="F63" s="1199"/>
      <c r="G63" s="1199"/>
      <c r="H63" s="1199"/>
      <c r="I63" s="1199"/>
      <c r="J63" s="1199"/>
      <c r="K63" s="1199"/>
      <c r="L63" s="1199"/>
      <c r="M63" s="1199"/>
      <c r="N63" s="1199"/>
      <c r="O63" s="1199"/>
      <c r="P63" s="1200" t="str">
        <f>IF(PYS!M32="","",PYS!M32)</f>
        <v/>
      </c>
      <c r="Q63" s="1201"/>
      <c r="R63" s="1201"/>
      <c r="S63" s="1201"/>
      <c r="T63" s="1201"/>
      <c r="U63" s="1201"/>
      <c r="V63" s="1201"/>
      <c r="W63" s="1201"/>
      <c r="X63" s="1201"/>
      <c r="Y63" s="1201"/>
      <c r="Z63" s="1201"/>
      <c r="AA63" s="1201"/>
      <c r="AB63" s="1201"/>
      <c r="AC63" s="1201"/>
      <c r="AD63" s="1202"/>
      <c r="AE63" s="1203" t="str">
        <f>IF(ISBLANK(PYS!O32),"",PYS!O32)</f>
        <v/>
      </c>
      <c r="AF63" s="1203"/>
      <c r="AG63" s="1203"/>
      <c r="AH63" s="1203"/>
      <c r="AI63" s="1203"/>
      <c r="AJ63" s="1203"/>
      <c r="AK63" s="1203"/>
      <c r="AL63" s="1203"/>
      <c r="AM63" s="1203"/>
      <c r="AN63" s="1203"/>
      <c r="AO63" s="1203"/>
      <c r="AP63" s="1203"/>
      <c r="AQ63" s="1203"/>
      <c r="AR63" s="1203"/>
      <c r="AS63" s="1204" t="str">
        <f>IF(ISBLANK(PYS!P32),"",PYS!P32)</f>
        <v/>
      </c>
      <c r="AT63" s="1204"/>
      <c r="AU63" s="1204"/>
      <c r="AV63" s="1204"/>
      <c r="AW63" s="1204"/>
      <c r="AX63" s="1204"/>
      <c r="AY63" s="1204"/>
      <c r="AZ63" s="1204"/>
      <c r="BA63" s="1204"/>
      <c r="BB63" s="1204"/>
      <c r="BC63" s="1204"/>
      <c r="BD63" s="1204"/>
      <c r="BE63" s="1204"/>
      <c r="BF63" s="1204"/>
      <c r="BG63" s="1204"/>
      <c r="BH63" s="1204"/>
    </row>
    <row r="64" spans="1:60" ht="21" customHeight="1" x14ac:dyDescent="0.25">
      <c r="A64" s="1199" t="str">
        <f t="shared" si="0"/>
        <v/>
      </c>
      <c r="B64" s="1199"/>
      <c r="C64" s="1199"/>
      <c r="D64" s="1199"/>
      <c r="E64" s="1199"/>
      <c r="F64" s="1199"/>
      <c r="G64" s="1199"/>
      <c r="H64" s="1199"/>
      <c r="I64" s="1199"/>
      <c r="J64" s="1199"/>
      <c r="K64" s="1199"/>
      <c r="L64" s="1199"/>
      <c r="M64" s="1199"/>
      <c r="N64" s="1199"/>
      <c r="O64" s="1199"/>
      <c r="P64" s="1200" t="str">
        <f>IF(PYS!M33="","",PYS!M33)</f>
        <v/>
      </c>
      <c r="Q64" s="1201"/>
      <c r="R64" s="1201"/>
      <c r="S64" s="1201"/>
      <c r="T64" s="1201"/>
      <c r="U64" s="1201"/>
      <c r="V64" s="1201"/>
      <c r="W64" s="1201"/>
      <c r="X64" s="1201"/>
      <c r="Y64" s="1201"/>
      <c r="Z64" s="1201"/>
      <c r="AA64" s="1201"/>
      <c r="AB64" s="1201"/>
      <c r="AC64" s="1201"/>
      <c r="AD64" s="1202"/>
      <c r="AE64" s="1203" t="str">
        <f>IF(ISBLANK(PYS!O33),"",PYS!O33)</f>
        <v/>
      </c>
      <c r="AF64" s="1203"/>
      <c r="AG64" s="1203"/>
      <c r="AH64" s="1203"/>
      <c r="AI64" s="1203"/>
      <c r="AJ64" s="1203"/>
      <c r="AK64" s="1203"/>
      <c r="AL64" s="1203"/>
      <c r="AM64" s="1203"/>
      <c r="AN64" s="1203"/>
      <c r="AO64" s="1203"/>
      <c r="AP64" s="1203"/>
      <c r="AQ64" s="1203"/>
      <c r="AR64" s="1203"/>
      <c r="AS64" s="1204" t="str">
        <f>IF(ISBLANK(PYS!P33),"",PYS!P33)</f>
        <v/>
      </c>
      <c r="AT64" s="1204"/>
      <c r="AU64" s="1204"/>
      <c r="AV64" s="1204"/>
      <c r="AW64" s="1204"/>
      <c r="AX64" s="1204"/>
      <c r="AY64" s="1204"/>
      <c r="AZ64" s="1204"/>
      <c r="BA64" s="1204"/>
      <c r="BB64" s="1204"/>
      <c r="BC64" s="1204"/>
      <c r="BD64" s="1204"/>
      <c r="BE64" s="1204"/>
      <c r="BF64" s="1204"/>
      <c r="BG64" s="1204"/>
      <c r="BH64" s="1204"/>
    </row>
    <row r="65" spans="1:60" ht="21" customHeight="1" x14ac:dyDescent="0.25">
      <c r="A65" s="1199" t="str">
        <f t="shared" si="0"/>
        <v/>
      </c>
      <c r="B65" s="1199"/>
      <c r="C65" s="1199"/>
      <c r="D65" s="1199"/>
      <c r="E65" s="1199"/>
      <c r="F65" s="1199"/>
      <c r="G65" s="1199"/>
      <c r="H65" s="1199"/>
      <c r="I65" s="1199"/>
      <c r="J65" s="1199"/>
      <c r="K65" s="1199"/>
      <c r="L65" s="1199"/>
      <c r="M65" s="1199"/>
      <c r="N65" s="1199"/>
      <c r="O65" s="1199"/>
      <c r="P65" s="1200" t="str">
        <f>IF(PYS!M34="","",PYS!M34)</f>
        <v/>
      </c>
      <c r="Q65" s="1201"/>
      <c r="R65" s="1201"/>
      <c r="S65" s="1201"/>
      <c r="T65" s="1201"/>
      <c r="U65" s="1201"/>
      <c r="V65" s="1201"/>
      <c r="W65" s="1201"/>
      <c r="X65" s="1201"/>
      <c r="Y65" s="1201"/>
      <c r="Z65" s="1201"/>
      <c r="AA65" s="1201"/>
      <c r="AB65" s="1201"/>
      <c r="AC65" s="1201"/>
      <c r="AD65" s="1202"/>
      <c r="AE65" s="1203" t="str">
        <f>IF(ISBLANK(PYS!O34),"",PYS!O34)</f>
        <v/>
      </c>
      <c r="AF65" s="1203"/>
      <c r="AG65" s="1203"/>
      <c r="AH65" s="1203"/>
      <c r="AI65" s="1203"/>
      <c r="AJ65" s="1203"/>
      <c r="AK65" s="1203"/>
      <c r="AL65" s="1203"/>
      <c r="AM65" s="1203"/>
      <c r="AN65" s="1203"/>
      <c r="AO65" s="1203"/>
      <c r="AP65" s="1203"/>
      <c r="AQ65" s="1203"/>
      <c r="AR65" s="1203"/>
      <c r="AS65" s="1204" t="str">
        <f>IF(ISBLANK(PYS!P34),"",PYS!P34)</f>
        <v/>
      </c>
      <c r="AT65" s="1204"/>
      <c r="AU65" s="1204"/>
      <c r="AV65" s="1204"/>
      <c r="AW65" s="1204"/>
      <c r="AX65" s="1204"/>
      <c r="AY65" s="1204"/>
      <c r="AZ65" s="1204"/>
      <c r="BA65" s="1204"/>
      <c r="BB65" s="1204"/>
      <c r="BC65" s="1204"/>
      <c r="BD65" s="1204"/>
      <c r="BE65" s="1204"/>
      <c r="BF65" s="1204"/>
      <c r="BG65" s="1204"/>
      <c r="BH65" s="1204"/>
    </row>
    <row r="66" spans="1:60" ht="21" customHeight="1" x14ac:dyDescent="0.25">
      <c r="A66" s="1199" t="str">
        <f t="shared" si="0"/>
        <v/>
      </c>
      <c r="B66" s="1199"/>
      <c r="C66" s="1199"/>
      <c r="D66" s="1199"/>
      <c r="E66" s="1199"/>
      <c r="F66" s="1199"/>
      <c r="G66" s="1199"/>
      <c r="H66" s="1199"/>
      <c r="I66" s="1199"/>
      <c r="J66" s="1199"/>
      <c r="K66" s="1199"/>
      <c r="L66" s="1199"/>
      <c r="M66" s="1199"/>
      <c r="N66" s="1199"/>
      <c r="O66" s="1199"/>
      <c r="P66" s="1200" t="str">
        <f>IF(PYS!M35="","",PYS!M35)</f>
        <v/>
      </c>
      <c r="Q66" s="1201"/>
      <c r="R66" s="1201"/>
      <c r="S66" s="1201"/>
      <c r="T66" s="1201"/>
      <c r="U66" s="1201"/>
      <c r="V66" s="1201"/>
      <c r="W66" s="1201"/>
      <c r="X66" s="1201"/>
      <c r="Y66" s="1201"/>
      <c r="Z66" s="1201"/>
      <c r="AA66" s="1201"/>
      <c r="AB66" s="1201"/>
      <c r="AC66" s="1201"/>
      <c r="AD66" s="1202"/>
      <c r="AE66" s="1203" t="str">
        <f>IF(ISBLANK(PYS!O35),"",PYS!O35)</f>
        <v/>
      </c>
      <c r="AF66" s="1203"/>
      <c r="AG66" s="1203"/>
      <c r="AH66" s="1203"/>
      <c r="AI66" s="1203"/>
      <c r="AJ66" s="1203"/>
      <c r="AK66" s="1203"/>
      <c r="AL66" s="1203"/>
      <c r="AM66" s="1203"/>
      <c r="AN66" s="1203"/>
      <c r="AO66" s="1203"/>
      <c r="AP66" s="1203"/>
      <c r="AQ66" s="1203"/>
      <c r="AR66" s="1203"/>
      <c r="AS66" s="1204" t="str">
        <f>IF(ISBLANK(PYS!P35),"",PYS!P35)</f>
        <v/>
      </c>
      <c r="AT66" s="1204"/>
      <c r="AU66" s="1204"/>
      <c r="AV66" s="1204"/>
      <c r="AW66" s="1204"/>
      <c r="AX66" s="1204"/>
      <c r="AY66" s="1204"/>
      <c r="AZ66" s="1204"/>
      <c r="BA66" s="1204"/>
      <c r="BB66" s="1204"/>
      <c r="BC66" s="1204"/>
      <c r="BD66" s="1204"/>
      <c r="BE66" s="1204"/>
      <c r="BF66" s="1204"/>
      <c r="BG66" s="1204"/>
      <c r="BH66" s="1204"/>
    </row>
    <row r="67" spans="1:60" ht="21" customHeight="1" x14ac:dyDescent="0.25">
      <c r="A67" s="1199" t="str">
        <f t="shared" si="0"/>
        <v/>
      </c>
      <c r="B67" s="1199"/>
      <c r="C67" s="1199"/>
      <c r="D67" s="1199"/>
      <c r="E67" s="1199"/>
      <c r="F67" s="1199"/>
      <c r="G67" s="1199"/>
      <c r="H67" s="1199"/>
      <c r="I67" s="1199"/>
      <c r="J67" s="1199"/>
      <c r="K67" s="1199"/>
      <c r="L67" s="1199"/>
      <c r="M67" s="1199"/>
      <c r="N67" s="1199"/>
      <c r="O67" s="1199"/>
      <c r="P67" s="1200" t="str">
        <f>IF(PYS!M36="","",PYS!M36)</f>
        <v/>
      </c>
      <c r="Q67" s="1201"/>
      <c r="R67" s="1201"/>
      <c r="S67" s="1201"/>
      <c r="T67" s="1201"/>
      <c r="U67" s="1201"/>
      <c r="V67" s="1201"/>
      <c r="W67" s="1201"/>
      <c r="X67" s="1201"/>
      <c r="Y67" s="1201"/>
      <c r="Z67" s="1201"/>
      <c r="AA67" s="1201"/>
      <c r="AB67" s="1201"/>
      <c r="AC67" s="1201"/>
      <c r="AD67" s="1202"/>
      <c r="AE67" s="1203" t="str">
        <f>IF(ISBLANK(PYS!O36),"",PYS!O36)</f>
        <v/>
      </c>
      <c r="AF67" s="1203"/>
      <c r="AG67" s="1203"/>
      <c r="AH67" s="1203"/>
      <c r="AI67" s="1203"/>
      <c r="AJ67" s="1203"/>
      <c r="AK67" s="1203"/>
      <c r="AL67" s="1203"/>
      <c r="AM67" s="1203"/>
      <c r="AN67" s="1203"/>
      <c r="AO67" s="1203"/>
      <c r="AP67" s="1203"/>
      <c r="AQ67" s="1203"/>
      <c r="AR67" s="1203"/>
      <c r="AS67" s="1204" t="str">
        <f>IF(ISBLANK(PYS!P36),"",PYS!P36)</f>
        <v/>
      </c>
      <c r="AT67" s="1204"/>
      <c r="AU67" s="1204"/>
      <c r="AV67" s="1204"/>
      <c r="AW67" s="1204"/>
      <c r="AX67" s="1204"/>
      <c r="AY67" s="1204"/>
      <c r="AZ67" s="1204"/>
      <c r="BA67" s="1204"/>
      <c r="BB67" s="1204"/>
      <c r="BC67" s="1204"/>
      <c r="BD67" s="1204"/>
      <c r="BE67" s="1204"/>
      <c r="BF67" s="1204"/>
      <c r="BG67" s="1204"/>
      <c r="BH67" s="1204"/>
    </row>
    <row r="68" spans="1:60" ht="21" customHeight="1" x14ac:dyDescent="0.25">
      <c r="A68" s="1199" t="str">
        <f t="shared" si="0"/>
        <v/>
      </c>
      <c r="B68" s="1199"/>
      <c r="C68" s="1199"/>
      <c r="D68" s="1199"/>
      <c r="E68" s="1199"/>
      <c r="F68" s="1199"/>
      <c r="G68" s="1199"/>
      <c r="H68" s="1199"/>
      <c r="I68" s="1199"/>
      <c r="J68" s="1199"/>
      <c r="K68" s="1199"/>
      <c r="L68" s="1199"/>
      <c r="M68" s="1199"/>
      <c r="N68" s="1199"/>
      <c r="O68" s="1199"/>
      <c r="P68" s="1200" t="str">
        <f>IF(PYS!M37="","",PYS!M37)</f>
        <v/>
      </c>
      <c r="Q68" s="1201"/>
      <c r="R68" s="1201"/>
      <c r="S68" s="1201"/>
      <c r="T68" s="1201"/>
      <c r="U68" s="1201"/>
      <c r="V68" s="1201"/>
      <c r="W68" s="1201"/>
      <c r="X68" s="1201"/>
      <c r="Y68" s="1201"/>
      <c r="Z68" s="1201"/>
      <c r="AA68" s="1201"/>
      <c r="AB68" s="1201"/>
      <c r="AC68" s="1201"/>
      <c r="AD68" s="1202"/>
      <c r="AE68" s="1203" t="str">
        <f>IF(ISBLANK(PYS!O37),"",PYS!O37)</f>
        <v/>
      </c>
      <c r="AF68" s="1203"/>
      <c r="AG68" s="1203"/>
      <c r="AH68" s="1203"/>
      <c r="AI68" s="1203"/>
      <c r="AJ68" s="1203"/>
      <c r="AK68" s="1203"/>
      <c r="AL68" s="1203"/>
      <c r="AM68" s="1203"/>
      <c r="AN68" s="1203"/>
      <c r="AO68" s="1203"/>
      <c r="AP68" s="1203"/>
      <c r="AQ68" s="1203"/>
      <c r="AR68" s="1203"/>
      <c r="AS68" s="1204" t="str">
        <f>IF(ISBLANK(PYS!P37),"",PYS!P37)</f>
        <v/>
      </c>
      <c r="AT68" s="1204"/>
      <c r="AU68" s="1204"/>
      <c r="AV68" s="1204"/>
      <c r="AW68" s="1204"/>
      <c r="AX68" s="1204"/>
      <c r="AY68" s="1204"/>
      <c r="AZ68" s="1204"/>
      <c r="BA68" s="1204"/>
      <c r="BB68" s="1204"/>
      <c r="BC68" s="1204"/>
      <c r="BD68" s="1204"/>
      <c r="BE68" s="1204"/>
      <c r="BF68" s="1204"/>
      <c r="BG68" s="1204"/>
      <c r="BH68" s="1204"/>
    </row>
    <row r="69" spans="1:60" ht="21" customHeight="1" x14ac:dyDescent="0.25">
      <c r="A69" s="1199" t="str">
        <f t="shared" si="0"/>
        <v/>
      </c>
      <c r="B69" s="1199"/>
      <c r="C69" s="1199"/>
      <c r="D69" s="1199"/>
      <c r="E69" s="1199"/>
      <c r="F69" s="1199"/>
      <c r="G69" s="1199"/>
      <c r="H69" s="1199"/>
      <c r="I69" s="1199"/>
      <c r="J69" s="1199"/>
      <c r="K69" s="1199"/>
      <c r="L69" s="1199"/>
      <c r="M69" s="1199"/>
      <c r="N69" s="1199"/>
      <c r="O69" s="1199"/>
      <c r="P69" s="1200" t="str">
        <f>IF(PYS!M38="","",PYS!M38)</f>
        <v/>
      </c>
      <c r="Q69" s="1201"/>
      <c r="R69" s="1201"/>
      <c r="S69" s="1201"/>
      <c r="T69" s="1201"/>
      <c r="U69" s="1201"/>
      <c r="V69" s="1201"/>
      <c r="W69" s="1201"/>
      <c r="X69" s="1201"/>
      <c r="Y69" s="1201"/>
      <c r="Z69" s="1201"/>
      <c r="AA69" s="1201"/>
      <c r="AB69" s="1201"/>
      <c r="AC69" s="1201"/>
      <c r="AD69" s="1202"/>
      <c r="AE69" s="1203" t="str">
        <f>IF(ISBLANK(PYS!O38),"",PYS!O38)</f>
        <v/>
      </c>
      <c r="AF69" s="1203"/>
      <c r="AG69" s="1203"/>
      <c r="AH69" s="1203"/>
      <c r="AI69" s="1203"/>
      <c r="AJ69" s="1203"/>
      <c r="AK69" s="1203"/>
      <c r="AL69" s="1203"/>
      <c r="AM69" s="1203"/>
      <c r="AN69" s="1203"/>
      <c r="AO69" s="1203"/>
      <c r="AP69" s="1203"/>
      <c r="AQ69" s="1203"/>
      <c r="AR69" s="1203"/>
      <c r="AS69" s="1204" t="str">
        <f>IF(ISBLANK(PYS!P38),"",PYS!P38)</f>
        <v/>
      </c>
      <c r="AT69" s="1204"/>
      <c r="AU69" s="1204"/>
      <c r="AV69" s="1204"/>
      <c r="AW69" s="1204"/>
      <c r="AX69" s="1204"/>
      <c r="AY69" s="1204"/>
      <c r="AZ69" s="1204"/>
      <c r="BA69" s="1204"/>
      <c r="BB69" s="1204"/>
      <c r="BC69" s="1204"/>
      <c r="BD69" s="1204"/>
      <c r="BE69" s="1204"/>
      <c r="BF69" s="1204"/>
      <c r="BG69" s="1204"/>
      <c r="BH69" s="1204"/>
    </row>
    <row r="70" spans="1:60" ht="21" customHeight="1" x14ac:dyDescent="0.25">
      <c r="A70" s="1199" t="str">
        <f t="shared" si="0"/>
        <v/>
      </c>
      <c r="B70" s="1199"/>
      <c r="C70" s="1199"/>
      <c r="D70" s="1199"/>
      <c r="E70" s="1199"/>
      <c r="F70" s="1199"/>
      <c r="G70" s="1199"/>
      <c r="H70" s="1199"/>
      <c r="I70" s="1199"/>
      <c r="J70" s="1199"/>
      <c r="K70" s="1199"/>
      <c r="L70" s="1199"/>
      <c r="M70" s="1199"/>
      <c r="N70" s="1199"/>
      <c r="O70" s="1199"/>
      <c r="P70" s="1200" t="str">
        <f>IF(PYS!M39="","",PYS!M39)</f>
        <v/>
      </c>
      <c r="Q70" s="1201"/>
      <c r="R70" s="1201"/>
      <c r="S70" s="1201"/>
      <c r="T70" s="1201"/>
      <c r="U70" s="1201"/>
      <c r="V70" s="1201"/>
      <c r="W70" s="1201"/>
      <c r="X70" s="1201"/>
      <c r="Y70" s="1201"/>
      <c r="Z70" s="1201"/>
      <c r="AA70" s="1201"/>
      <c r="AB70" s="1201"/>
      <c r="AC70" s="1201"/>
      <c r="AD70" s="1202"/>
      <c r="AE70" s="1203" t="str">
        <f>IF(ISBLANK(PYS!O39),"",PYS!O39)</f>
        <v/>
      </c>
      <c r="AF70" s="1203"/>
      <c r="AG70" s="1203"/>
      <c r="AH70" s="1203"/>
      <c r="AI70" s="1203"/>
      <c r="AJ70" s="1203"/>
      <c r="AK70" s="1203"/>
      <c r="AL70" s="1203"/>
      <c r="AM70" s="1203"/>
      <c r="AN70" s="1203"/>
      <c r="AO70" s="1203"/>
      <c r="AP70" s="1203"/>
      <c r="AQ70" s="1203"/>
      <c r="AR70" s="1203"/>
      <c r="AS70" s="1204" t="str">
        <f>IF(ISBLANK(PYS!P39),"",PYS!P39)</f>
        <v/>
      </c>
      <c r="AT70" s="1204"/>
      <c r="AU70" s="1204"/>
      <c r="AV70" s="1204"/>
      <c r="AW70" s="1204"/>
      <c r="AX70" s="1204"/>
      <c r="AY70" s="1204"/>
      <c r="AZ70" s="1204"/>
      <c r="BA70" s="1204"/>
      <c r="BB70" s="1204"/>
      <c r="BC70" s="1204"/>
      <c r="BD70" s="1204"/>
      <c r="BE70" s="1204"/>
      <c r="BF70" s="1204"/>
      <c r="BG70" s="1204"/>
      <c r="BH70" s="1204"/>
    </row>
    <row r="71" spans="1:60" ht="21" customHeight="1" x14ac:dyDescent="0.25">
      <c r="A71" s="1206" t="str">
        <f t="shared" si="0"/>
        <v/>
      </c>
      <c r="B71" s="1207"/>
      <c r="C71" s="1207"/>
      <c r="D71" s="1207"/>
      <c r="E71" s="1207"/>
      <c r="F71" s="1207"/>
      <c r="G71" s="1207"/>
      <c r="H71" s="1207"/>
      <c r="I71" s="1207"/>
      <c r="J71" s="1207"/>
      <c r="K71" s="1207"/>
      <c r="L71" s="1207"/>
      <c r="M71" s="1207"/>
      <c r="N71" s="1207"/>
      <c r="O71" s="1208"/>
      <c r="P71" s="1200" t="str">
        <f>IF(PYS!M40="","",PYS!M40)</f>
        <v/>
      </c>
      <c r="Q71" s="1201"/>
      <c r="R71" s="1201"/>
      <c r="S71" s="1201"/>
      <c r="T71" s="1201"/>
      <c r="U71" s="1201"/>
      <c r="V71" s="1201"/>
      <c r="W71" s="1201"/>
      <c r="X71" s="1201"/>
      <c r="Y71" s="1201"/>
      <c r="Z71" s="1201"/>
      <c r="AA71" s="1201"/>
      <c r="AB71" s="1201"/>
      <c r="AC71" s="1201"/>
      <c r="AD71" s="1202"/>
      <c r="AE71" s="1203" t="str">
        <f>IF(ISBLANK(PYS!O40),"",PYS!O40)</f>
        <v/>
      </c>
      <c r="AF71" s="1203"/>
      <c r="AG71" s="1203"/>
      <c r="AH71" s="1203"/>
      <c r="AI71" s="1203"/>
      <c r="AJ71" s="1203"/>
      <c r="AK71" s="1203"/>
      <c r="AL71" s="1203"/>
      <c r="AM71" s="1203"/>
      <c r="AN71" s="1203"/>
      <c r="AO71" s="1203"/>
      <c r="AP71" s="1203"/>
      <c r="AQ71" s="1203"/>
      <c r="AR71" s="1203"/>
      <c r="AS71" s="1204" t="str">
        <f>IF(ISBLANK(PYS!P40),"",PYS!P40)</f>
        <v/>
      </c>
      <c r="AT71" s="1204"/>
      <c r="AU71" s="1204"/>
      <c r="AV71" s="1204"/>
      <c r="AW71" s="1204"/>
      <c r="AX71" s="1204"/>
      <c r="AY71" s="1204"/>
      <c r="AZ71" s="1204"/>
      <c r="BA71" s="1204"/>
      <c r="BB71" s="1204"/>
      <c r="BC71" s="1204"/>
      <c r="BD71" s="1204"/>
      <c r="BE71" s="1204"/>
      <c r="BF71" s="1204"/>
      <c r="BG71" s="1204"/>
      <c r="BH71" s="1204"/>
    </row>
    <row r="72" spans="1:60" ht="21" customHeight="1" x14ac:dyDescent="0.25">
      <c r="A72" s="1199" t="str">
        <f t="shared" si="0"/>
        <v/>
      </c>
      <c r="B72" s="1199"/>
      <c r="C72" s="1199"/>
      <c r="D72" s="1199"/>
      <c r="E72" s="1199"/>
      <c r="F72" s="1199"/>
      <c r="G72" s="1199"/>
      <c r="H72" s="1199"/>
      <c r="I72" s="1199"/>
      <c r="J72" s="1199"/>
      <c r="K72" s="1199"/>
      <c r="L72" s="1199"/>
      <c r="M72" s="1199"/>
      <c r="N72" s="1199"/>
      <c r="O72" s="1199"/>
      <c r="P72" s="1200" t="str">
        <f>IF(PYS!M41="","",PYS!M41)</f>
        <v/>
      </c>
      <c r="Q72" s="1201"/>
      <c r="R72" s="1201"/>
      <c r="S72" s="1201"/>
      <c r="T72" s="1201"/>
      <c r="U72" s="1201"/>
      <c r="V72" s="1201"/>
      <c r="W72" s="1201"/>
      <c r="X72" s="1201"/>
      <c r="Y72" s="1201"/>
      <c r="Z72" s="1201"/>
      <c r="AA72" s="1201"/>
      <c r="AB72" s="1201"/>
      <c r="AC72" s="1201"/>
      <c r="AD72" s="1202"/>
      <c r="AE72" s="1203" t="str">
        <f>IF(ISBLANK(PYS!O41),"",PYS!O41)</f>
        <v/>
      </c>
      <c r="AF72" s="1203"/>
      <c r="AG72" s="1203"/>
      <c r="AH72" s="1203"/>
      <c r="AI72" s="1203"/>
      <c r="AJ72" s="1203"/>
      <c r="AK72" s="1203"/>
      <c r="AL72" s="1203"/>
      <c r="AM72" s="1203"/>
      <c r="AN72" s="1203"/>
      <c r="AO72" s="1203"/>
      <c r="AP72" s="1203"/>
      <c r="AQ72" s="1203"/>
      <c r="AR72" s="1203"/>
      <c r="AS72" s="1204" t="str">
        <f>IF(ISBLANK(PYS!P41),"",PYS!P41)</f>
        <v/>
      </c>
      <c r="AT72" s="1204"/>
      <c r="AU72" s="1204"/>
      <c r="AV72" s="1204"/>
      <c r="AW72" s="1204"/>
      <c r="AX72" s="1204"/>
      <c r="AY72" s="1204"/>
      <c r="AZ72" s="1204"/>
      <c r="BA72" s="1204"/>
      <c r="BB72" s="1204"/>
      <c r="BC72" s="1204"/>
      <c r="BD72" s="1204"/>
      <c r="BE72" s="1204"/>
      <c r="BF72" s="1204"/>
      <c r="BG72" s="1204"/>
      <c r="BH72" s="1204"/>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05" t="s">
        <v>8190</v>
      </c>
      <c r="B74" s="1205"/>
      <c r="C74" s="1205"/>
      <c r="D74" s="1205"/>
      <c r="E74" s="1205"/>
      <c r="F74" s="1205"/>
      <c r="G74" s="1205"/>
      <c r="H74" s="1205"/>
      <c r="I74" s="1205"/>
      <c r="J74" s="1205"/>
      <c r="K74" s="1205"/>
      <c r="L74" s="1205"/>
      <c r="M74" s="1205"/>
      <c r="N74" s="1205"/>
      <c r="O74" s="1205"/>
      <c r="P74" s="1205"/>
      <c r="Q74" s="1205"/>
      <c r="R74" s="1205"/>
      <c r="S74" s="1205"/>
      <c r="T74" s="1205"/>
      <c r="U74" s="1205"/>
      <c r="V74" s="1205"/>
      <c r="W74" s="1205"/>
      <c r="X74" s="1205"/>
      <c r="Y74" s="1205"/>
      <c r="Z74" s="1205"/>
      <c r="AA74" s="1205"/>
      <c r="AB74" s="1205"/>
      <c r="AC74" s="1205"/>
      <c r="AD74" s="1205"/>
      <c r="AE74" s="1205"/>
      <c r="AF74" s="1205"/>
      <c r="AG74" s="1205"/>
      <c r="AH74" s="1205"/>
      <c r="AI74" s="1205"/>
      <c r="AJ74" s="1205"/>
      <c r="AK74" s="1205"/>
      <c r="AL74" s="1205"/>
      <c r="AM74" s="1205"/>
      <c r="AN74" s="1205"/>
      <c r="AO74" s="1205"/>
      <c r="AP74" s="1205"/>
      <c r="AQ74" s="1205"/>
      <c r="AR74" s="1205"/>
      <c r="AS74" s="1205"/>
      <c r="AT74" s="1205"/>
      <c r="AU74" s="1205"/>
      <c r="AV74" s="1205"/>
      <c r="AW74" s="1205"/>
      <c r="AX74" s="1205"/>
      <c r="AY74" s="1205"/>
      <c r="AZ74" s="1205"/>
      <c r="BA74" s="1205"/>
      <c r="BB74" s="1205"/>
      <c r="BC74" s="1205"/>
      <c r="BD74" s="1205"/>
      <c r="BE74" s="1205"/>
      <c r="BF74" s="1205"/>
      <c r="BG74" s="1205"/>
      <c r="BH74" s="1205"/>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64" t="s">
        <v>7873</v>
      </c>
      <c r="B76" s="1264"/>
      <c r="C76" s="1264"/>
      <c r="D76" s="1264"/>
      <c r="E76" s="1264"/>
      <c r="F76" s="1264"/>
      <c r="G76" s="1264"/>
      <c r="H76" s="1264"/>
      <c r="I76" s="1264"/>
      <c r="J76" s="1264"/>
      <c r="K76" s="1264"/>
      <c r="L76" s="1264"/>
      <c r="M76" s="1264"/>
      <c r="N76" s="1264"/>
      <c r="O76" s="1264"/>
      <c r="P76" s="1264"/>
      <c r="Q76" s="1264"/>
      <c r="R76" s="1264"/>
      <c r="S76" s="1264"/>
      <c r="T76" s="1264"/>
      <c r="U76" s="1264"/>
      <c r="V76" s="1264"/>
      <c r="W76" s="1264"/>
      <c r="X76" s="1264"/>
      <c r="Y76" s="1264"/>
      <c r="Z76" s="1264"/>
      <c r="AA76" s="1264"/>
      <c r="AB76" s="1264"/>
      <c r="AC76" s="1264"/>
      <c r="AD76" s="1264"/>
      <c r="AE76" s="1264" t="str">
        <f ca="1">OFFSET(AT16,COUNTA(AT16:BA141)-1,0)</f>
        <v/>
      </c>
      <c r="AF76" s="1264"/>
      <c r="AG76" s="1264"/>
      <c r="AH76" s="1264"/>
      <c r="AI76" s="1264"/>
      <c r="AJ76" s="1264"/>
      <c r="AK76" s="1264"/>
      <c r="AL76" s="1264"/>
      <c r="AM76" s="1264"/>
      <c r="AN76" s="1264"/>
      <c r="AO76" s="1264"/>
      <c r="AP76" s="1264"/>
      <c r="AQ76" s="1264"/>
      <c r="AR76" s="1264"/>
      <c r="AS76" s="1264"/>
      <c r="AT76" s="1264"/>
      <c r="AU76" s="1264"/>
      <c r="AV76" s="1264"/>
      <c r="AW76" s="1264"/>
      <c r="AX76" s="1264"/>
      <c r="AY76" s="1264"/>
      <c r="AZ76" s="1264"/>
      <c r="BA76" s="1264"/>
      <c r="BB76" s="1264"/>
      <c r="BC76" s="1264"/>
      <c r="BD76" s="1264"/>
      <c r="BE76" s="1264"/>
      <c r="BF76" s="1264"/>
      <c r="BG76" s="1264"/>
      <c r="BH76" s="1264"/>
    </row>
    <row r="77" spans="1:60" ht="87.75" customHeight="1" x14ac:dyDescent="0.25">
      <c r="A77" s="1246" t="str">
        <f>CONCATENATE(PYS!Y26,CHAR(10)," ",PYS!Z26)</f>
        <v>0
 0</v>
      </c>
      <c r="B77" s="1247"/>
      <c r="C77" s="1247"/>
      <c r="D77" s="1247"/>
      <c r="E77" s="1247"/>
      <c r="F77" s="1247"/>
      <c r="G77" s="1247"/>
      <c r="H77" s="1247"/>
      <c r="I77" s="1247"/>
      <c r="J77" s="1247"/>
      <c r="K77" s="1247"/>
      <c r="L77" s="1247"/>
      <c r="M77" s="1247"/>
      <c r="N77" s="1247"/>
      <c r="O77" s="1248"/>
      <c r="P77" s="1252" t="s">
        <v>8016</v>
      </c>
      <c r="Q77" s="1253"/>
      <c r="R77" s="1253"/>
      <c r="S77" s="1253"/>
      <c r="T77" s="1253"/>
      <c r="U77" s="1253"/>
      <c r="V77" s="1253"/>
      <c r="W77" s="1253"/>
      <c r="X77" s="1253"/>
      <c r="Y77" s="1253"/>
      <c r="Z77" s="1253"/>
      <c r="AA77" s="1253"/>
      <c r="AB77" s="1253"/>
      <c r="AC77" s="1253"/>
      <c r="AD77" s="1254"/>
      <c r="AE77" s="1252" t="str">
        <f ca="1">PYS!AB26</f>
        <v>FECHA DE EXPEDICIÓN: 31-08-2026</v>
      </c>
      <c r="AF77" s="1253"/>
      <c r="AG77" s="1253"/>
      <c r="AH77" s="1253"/>
      <c r="AI77" s="1253"/>
      <c r="AJ77" s="1253"/>
      <c r="AK77" s="1253"/>
      <c r="AL77" s="1253"/>
      <c r="AM77" s="1253"/>
      <c r="AN77" s="1253"/>
      <c r="AO77" s="1253"/>
      <c r="AP77" s="1253"/>
      <c r="AQ77" s="1253"/>
      <c r="AR77" s="1254"/>
      <c r="AS77" s="1258" t="s">
        <v>7874</v>
      </c>
      <c r="AT77" s="1259"/>
      <c r="AU77" s="1259"/>
      <c r="AV77" s="1259"/>
      <c r="AW77" s="1259"/>
      <c r="AX77" s="1259"/>
      <c r="AY77" s="1259"/>
      <c r="AZ77" s="1259"/>
      <c r="BA77" s="1259"/>
      <c r="BB77" s="1259"/>
      <c r="BC77" s="1259"/>
      <c r="BD77" s="1259"/>
      <c r="BE77" s="1259"/>
      <c r="BF77" s="1259"/>
      <c r="BG77" s="1259"/>
      <c r="BH77" s="1260"/>
    </row>
    <row r="78" spans="1:60" ht="12.75" customHeight="1" x14ac:dyDescent="0.25">
      <c r="A78" s="1249"/>
      <c r="B78" s="1250"/>
      <c r="C78" s="1250"/>
      <c r="D78" s="1250"/>
      <c r="E78" s="1250"/>
      <c r="F78" s="1250"/>
      <c r="G78" s="1250"/>
      <c r="H78" s="1250"/>
      <c r="I78" s="1250"/>
      <c r="J78" s="1250"/>
      <c r="K78" s="1250"/>
      <c r="L78" s="1250"/>
      <c r="M78" s="1250"/>
      <c r="N78" s="1250"/>
      <c r="O78" s="1251"/>
      <c r="P78" s="1255"/>
      <c r="Q78" s="1256"/>
      <c r="R78" s="1256"/>
      <c r="S78" s="1256"/>
      <c r="T78" s="1256"/>
      <c r="U78" s="1256"/>
      <c r="V78" s="1256"/>
      <c r="W78" s="1256"/>
      <c r="X78" s="1256"/>
      <c r="Y78" s="1256"/>
      <c r="Z78" s="1256"/>
      <c r="AA78" s="1256"/>
      <c r="AB78" s="1256"/>
      <c r="AC78" s="1256"/>
      <c r="AD78" s="1257"/>
      <c r="AE78" s="1255"/>
      <c r="AF78" s="1256"/>
      <c r="AG78" s="1256"/>
      <c r="AH78" s="1256"/>
      <c r="AI78" s="1256"/>
      <c r="AJ78" s="1256"/>
      <c r="AK78" s="1256"/>
      <c r="AL78" s="1256"/>
      <c r="AM78" s="1256"/>
      <c r="AN78" s="1256"/>
      <c r="AO78" s="1256"/>
      <c r="AP78" s="1256"/>
      <c r="AQ78" s="1256"/>
      <c r="AR78" s="1257"/>
      <c r="AS78" s="1261" t="s">
        <v>7875</v>
      </c>
      <c r="AT78" s="1262"/>
      <c r="AU78" s="1262"/>
      <c r="AV78" s="1262"/>
      <c r="AW78" s="1262"/>
      <c r="AX78" s="1262"/>
      <c r="AY78" s="1262"/>
      <c r="AZ78" s="1262"/>
      <c r="BA78" s="1262"/>
      <c r="BB78" s="1262"/>
      <c r="BC78" s="1262"/>
      <c r="BD78" s="1262"/>
      <c r="BE78" s="1262"/>
      <c r="BF78" s="1262"/>
      <c r="BG78" s="1262"/>
      <c r="BH78" s="1263"/>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65">
        <v>46023</v>
      </c>
      <c r="C1" s="1265"/>
      <c r="D1" s="1265"/>
      <c r="E1" s="1265"/>
      <c r="F1" s="1265"/>
      <c r="G1" s="1265"/>
      <c r="H1" s="1265"/>
      <c r="I1" s="1265"/>
      <c r="J1" s="1265"/>
      <c r="K1" s="1265"/>
      <c r="L1" s="1265"/>
      <c r="M1" s="1265"/>
      <c r="N1" s="1265"/>
      <c r="O1" s="1265"/>
      <c r="P1" s="1265"/>
      <c r="Q1" s="1265"/>
      <c r="R1" s="1265"/>
      <c r="S1" s="1265"/>
      <c r="T1" s="1265"/>
      <c r="U1" s="1265"/>
      <c r="V1" s="1265"/>
      <c r="W1" s="1265"/>
      <c r="X1" s="1265"/>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66">
        <v>46023</v>
      </c>
      <c r="C3" s="1267"/>
      <c r="D3" s="1267"/>
      <c r="E3" s="1267"/>
      <c r="F3" s="1267"/>
      <c r="G3" s="1267"/>
      <c r="H3" s="1268"/>
      <c r="I3" s="868"/>
      <c r="J3" s="1266">
        <v>46054</v>
      </c>
      <c r="K3" s="1267"/>
      <c r="L3" s="1267"/>
      <c r="M3" s="1267"/>
      <c r="N3" s="1267"/>
      <c r="O3" s="1267"/>
      <c r="P3" s="1268"/>
      <c r="Q3" s="868"/>
      <c r="R3" s="1266">
        <v>46082</v>
      </c>
      <c r="S3" s="1267"/>
      <c r="T3" s="1267"/>
      <c r="U3" s="1267"/>
      <c r="V3" s="1267"/>
      <c r="W3" s="1267"/>
      <c r="X3" s="1268"/>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66">
        <v>46113</v>
      </c>
      <c r="C12" s="1267"/>
      <c r="D12" s="1267"/>
      <c r="E12" s="1267"/>
      <c r="F12" s="1267"/>
      <c r="G12" s="1267"/>
      <c r="H12" s="1268"/>
      <c r="I12" s="868"/>
      <c r="J12" s="1266">
        <v>46143</v>
      </c>
      <c r="K12" s="1267"/>
      <c r="L12" s="1267"/>
      <c r="M12" s="1267"/>
      <c r="N12" s="1267"/>
      <c r="O12" s="1267"/>
      <c r="P12" s="1268"/>
      <c r="Q12" s="868"/>
      <c r="R12" s="1266">
        <v>46174</v>
      </c>
      <c r="S12" s="1267"/>
      <c r="T12" s="1267"/>
      <c r="U12" s="1267"/>
      <c r="V12" s="1267"/>
      <c r="W12" s="1267"/>
      <c r="X12" s="1268"/>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66">
        <v>46204</v>
      </c>
      <c r="C21" s="1267"/>
      <c r="D21" s="1267"/>
      <c r="E21" s="1267"/>
      <c r="F21" s="1267"/>
      <c r="G21" s="1267"/>
      <c r="H21" s="1268"/>
      <c r="I21" s="868"/>
      <c r="J21" s="1266">
        <v>46235</v>
      </c>
      <c r="K21" s="1267"/>
      <c r="L21" s="1267"/>
      <c r="M21" s="1267"/>
      <c r="N21" s="1267"/>
      <c r="O21" s="1267"/>
      <c r="P21" s="1268"/>
      <c r="Q21" s="868"/>
      <c r="R21" s="1266">
        <v>46266</v>
      </c>
      <c r="S21" s="1267"/>
      <c r="T21" s="1267"/>
      <c r="U21" s="1267"/>
      <c r="V21" s="1267"/>
      <c r="W21" s="1267"/>
      <c r="X21" s="1268"/>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66">
        <v>46296</v>
      </c>
      <c r="C30" s="1267"/>
      <c r="D30" s="1267"/>
      <c r="E30" s="1267"/>
      <c r="F30" s="1267"/>
      <c r="G30" s="1267"/>
      <c r="H30" s="1268"/>
      <c r="I30" s="868"/>
      <c r="J30" s="1266">
        <v>46327</v>
      </c>
      <c r="K30" s="1267"/>
      <c r="L30" s="1267"/>
      <c r="M30" s="1267"/>
      <c r="N30" s="1267"/>
      <c r="O30" s="1267"/>
      <c r="P30" s="1268"/>
      <c r="Q30" s="868"/>
      <c r="R30" s="1266">
        <v>46357</v>
      </c>
      <c r="S30" s="1267"/>
      <c r="T30" s="1267"/>
      <c r="U30" s="1267"/>
      <c r="V30" s="1267"/>
      <c r="W30" s="1267"/>
      <c r="X30" s="1268"/>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70" t="s">
        <v>7878</v>
      </c>
      <c r="B1" s="1270"/>
      <c r="C1" s="1270"/>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69" t="s">
        <v>7845</v>
      </c>
      <c r="BA12" s="1269"/>
      <c r="BB12" s="1269"/>
      <c r="BC12" s="1269"/>
      <c r="BD12" s="1269"/>
      <c r="BE12" s="1269"/>
      <c r="BF12" s="1269"/>
      <c r="BG12" s="1269"/>
      <c r="BH12" s="1269"/>
      <c r="BI12" s="1269"/>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9057</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69"/>
      <c r="B33" s="1269"/>
      <c r="C33" s="1269"/>
      <c r="D33" s="1269"/>
      <c r="E33" s="1269"/>
      <c r="F33" s="1269"/>
      <c r="G33" s="1269"/>
      <c r="H33" s="1269"/>
      <c r="I33" s="1269"/>
      <c r="J33" s="1269"/>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71"/>
      <c r="B63" s="1271"/>
      <c r="C63" s="1271"/>
      <c r="D63" s="1271"/>
      <c r="E63" s="1271"/>
      <c r="F63" s="1271"/>
      <c r="G63" s="1271"/>
      <c r="H63" s="1271"/>
      <c r="I63" s="1271"/>
      <c r="J63" s="1271"/>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72" t="s">
        <v>6496</v>
      </c>
      <c r="C2" s="1273"/>
      <c r="D2" s="491"/>
      <c r="E2" s="491"/>
      <c r="F2" s="1272" t="s">
        <v>6496</v>
      </c>
      <c r="G2" s="1273"/>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72" t="s">
        <v>6497</v>
      </c>
      <c r="C14" s="1273"/>
      <c r="D14" s="491"/>
      <c r="E14" s="491"/>
      <c r="F14" s="1272" t="s">
        <v>6497</v>
      </c>
      <c r="G14" s="1273"/>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72" t="s">
        <v>6496</v>
      </c>
      <c r="C30" s="1273"/>
      <c r="D30" s="491"/>
      <c r="E30" s="491"/>
      <c r="F30" s="1272" t="s">
        <v>6496</v>
      </c>
      <c r="G30" s="1273"/>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72" t="s">
        <v>6497</v>
      </c>
      <c r="C41" s="1273"/>
      <c r="D41" s="491"/>
      <c r="E41" s="491"/>
      <c r="F41" s="1272" t="s">
        <v>6497</v>
      </c>
      <c r="G41" s="1273"/>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85" t="s">
        <v>356</v>
      </c>
      <c r="D1" s="591" t="s">
        <v>8464</v>
      </c>
    </row>
    <row r="2" spans="1:27" x14ac:dyDescent="0.25">
      <c r="A2" s="1185"/>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8930</v>
      </c>
      <c r="E7" s="2" t="s">
        <v>8931</v>
      </c>
    </row>
    <row r="8" spans="1:27" x14ac:dyDescent="0.25">
      <c r="A8" s="144"/>
      <c r="D8" s="592" t="s">
        <v>7078</v>
      </c>
      <c r="E8" s="679" t="s">
        <v>8967</v>
      </c>
      <c r="G8" t="s">
        <v>7183</v>
      </c>
      <c r="H8" s="272" t="s">
        <v>7182</v>
      </c>
    </row>
    <row r="9" spans="1:27" x14ac:dyDescent="0.25">
      <c r="A9" s="144"/>
      <c r="D9" s="254" t="s">
        <v>30</v>
      </c>
      <c r="E9" s="2" t="s">
        <v>9144</v>
      </c>
    </row>
    <row r="10" spans="1:27" ht="16.5" x14ac:dyDescent="0.25">
      <c r="A10" s="144"/>
      <c r="D10" s="254" t="s">
        <v>148</v>
      </c>
      <c r="E10" s="60">
        <v>1140908897</v>
      </c>
      <c r="T10" s="634"/>
      <c r="U10" s="634"/>
      <c r="W10" s="635"/>
    </row>
    <row r="11" spans="1:27" ht="15" customHeight="1" x14ac:dyDescent="0.25">
      <c r="A11" s="144"/>
      <c r="D11" s="254" t="s">
        <v>7</v>
      </c>
      <c r="E11" s="786" t="s">
        <v>8977</v>
      </c>
      <c r="G11" t="s">
        <v>7208</v>
      </c>
    </row>
    <row r="12" spans="1:27" x14ac:dyDescent="0.25">
      <c r="A12" s="144"/>
      <c r="D12" s="254" t="s">
        <v>7174</v>
      </c>
      <c r="E12" s="2" t="s">
        <v>9124</v>
      </c>
      <c r="G12" t="s">
        <v>7372</v>
      </c>
      <c r="H12" s="272" t="s">
        <v>7371</v>
      </c>
    </row>
    <row r="13" spans="1:27" ht="15" customHeight="1" x14ac:dyDescent="0.25">
      <c r="A13" s="144"/>
      <c r="D13" s="254" t="s">
        <v>7302</v>
      </c>
      <c r="E13" s="124" t="s">
        <v>9007</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74" t="s">
        <v>7515</v>
      </c>
      <c r="C16" s="1274"/>
      <c r="D16" s="855" t="s">
        <v>7557</v>
      </c>
      <c r="E16" s="624">
        <v>46175</v>
      </c>
      <c r="F16" s="620"/>
      <c r="T16" s="982" t="s">
        <v>9003</v>
      </c>
      <c r="U16" s="982" t="s">
        <v>9004</v>
      </c>
      <c r="V16" s="982">
        <v>6055885761</v>
      </c>
      <c r="W16" s="983" t="s">
        <v>9005</v>
      </c>
      <c r="X16" s="982" t="s">
        <v>9006</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74" t="s">
        <v>8145</v>
      </c>
      <c r="C19" s="1274"/>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74" t="s">
        <v>7514</v>
      </c>
      <c r="C21" s="1274"/>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9003</v>
      </c>
      <c r="U26" s="982" t="s">
        <v>9004</v>
      </c>
      <c r="V26" s="982">
        <v>6055885761</v>
      </c>
      <c r="W26" s="983" t="s">
        <v>9005</v>
      </c>
      <c r="X26" s="982" t="s">
        <v>9006</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78"/>
      <c r="D10" s="1278"/>
      <c r="E10" s="1278"/>
      <c r="F10" s="1278"/>
      <c r="G10" s="1278"/>
      <c r="H10" s="1278"/>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75" t="s">
        <v>8272</v>
      </c>
      <c r="B16" s="1275"/>
      <c r="C16" s="1275"/>
      <c r="D16" s="1275"/>
      <c r="E16" s="1275"/>
      <c r="F16" s="1275"/>
      <c r="G16" s="1275"/>
      <c r="H16" s="1275"/>
    </row>
    <row r="17" spans="1:8" ht="16.5" customHeight="1" x14ac:dyDescent="0.25">
      <c r="A17" s="1275"/>
      <c r="B17" s="1275"/>
      <c r="C17" s="1275"/>
      <c r="D17" s="1275"/>
      <c r="E17" s="1275"/>
      <c r="F17" s="1275"/>
      <c r="G17" s="1275"/>
      <c r="H17" s="1275"/>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76" t="s">
        <v>8273</v>
      </c>
      <c r="B21" s="1276"/>
      <c r="C21" s="1276"/>
      <c r="D21" s="834" t="str">
        <f>FORMATOS!E11</f>
        <v>EHZ459</v>
      </c>
      <c r="E21" s="1275" t="s">
        <v>8274</v>
      </c>
      <c r="F21" s="1275"/>
      <c r="G21" s="1275"/>
      <c r="H21" s="1275"/>
    </row>
    <row r="22" spans="1:8" ht="15" customHeight="1" x14ac:dyDescent="0.25">
      <c r="A22" s="1275" t="s">
        <v>8275</v>
      </c>
      <c r="B22" s="1275"/>
      <c r="C22" s="1275"/>
      <c r="D22" s="1275"/>
      <c r="E22" s="1275"/>
      <c r="F22" s="1275"/>
      <c r="G22" s="1275"/>
      <c r="H22" s="1275"/>
    </row>
    <row r="23" spans="1:8" ht="15" customHeight="1" x14ac:dyDescent="0.25">
      <c r="A23" s="1275"/>
      <c r="B23" s="1275"/>
      <c r="C23" s="1275"/>
      <c r="D23" s="1275"/>
      <c r="E23" s="1275"/>
      <c r="F23" s="1275"/>
      <c r="G23" s="1275"/>
      <c r="H23" s="1275"/>
    </row>
    <row r="24" spans="1:8" ht="15" customHeight="1" x14ac:dyDescent="0.25">
      <c r="A24" s="1275"/>
      <c r="B24" s="1275"/>
      <c r="C24" s="1275"/>
      <c r="D24" s="1275"/>
      <c r="E24" s="1275"/>
      <c r="F24" s="1275"/>
      <c r="G24" s="1275"/>
      <c r="H24" s="1275"/>
    </row>
    <row r="25" spans="1:8" ht="24.75" customHeight="1" x14ac:dyDescent="0.25">
      <c r="A25" s="1275"/>
      <c r="B25" s="1275"/>
      <c r="C25" s="1275"/>
      <c r="D25" s="1275"/>
      <c r="E25" s="1275"/>
      <c r="F25" s="1275"/>
      <c r="G25" s="1275"/>
      <c r="H25" s="1275"/>
    </row>
    <row r="26" spans="1:8" ht="15" customHeight="1" x14ac:dyDescent="0.25">
      <c r="A26" s="1275"/>
      <c r="B26" s="1275"/>
      <c r="C26" s="1275"/>
      <c r="D26" s="1275"/>
      <c r="E26" s="1275"/>
      <c r="F26" s="1275"/>
      <c r="G26" s="1275"/>
      <c r="H26" s="1275"/>
    </row>
    <row r="27" spans="1:8" ht="15" customHeight="1" x14ac:dyDescent="0.25">
      <c r="A27" s="1275"/>
      <c r="B27" s="1275"/>
      <c r="C27" s="1275"/>
      <c r="D27" s="1275"/>
      <c r="E27" s="1275"/>
      <c r="F27" s="1275"/>
      <c r="G27" s="1275"/>
      <c r="H27" s="1275"/>
    </row>
    <row r="28" spans="1:8" ht="15" customHeight="1" x14ac:dyDescent="0.25">
      <c r="A28" s="1275"/>
      <c r="B28" s="1275"/>
      <c r="C28" s="1275"/>
      <c r="D28" s="1275"/>
      <c r="E28" s="1275"/>
      <c r="F28" s="1275"/>
      <c r="G28" s="1275"/>
      <c r="H28" s="1275"/>
    </row>
    <row r="29" spans="1:8" ht="15" customHeight="1" x14ac:dyDescent="0.25">
      <c r="A29" s="1275"/>
      <c r="B29" s="1275"/>
      <c r="C29" s="1275"/>
      <c r="D29" s="1275"/>
      <c r="E29" s="1275"/>
      <c r="F29" s="1275"/>
      <c r="G29" s="1275"/>
      <c r="H29" s="1275"/>
    </row>
    <row r="30" spans="1:8" ht="15" customHeight="1" x14ac:dyDescent="0.25">
      <c r="A30" s="1275"/>
      <c r="B30" s="1275"/>
      <c r="C30" s="1275"/>
      <c r="D30" s="1275"/>
      <c r="E30" s="1275"/>
      <c r="F30" s="1275"/>
      <c r="G30" s="1275"/>
      <c r="H30" s="1275"/>
    </row>
    <row r="31" spans="1:8" ht="15" customHeight="1" x14ac:dyDescent="0.25">
      <c r="A31" s="1275"/>
      <c r="B31" s="1275"/>
      <c r="C31" s="1275"/>
      <c r="D31" s="1275"/>
      <c r="E31" s="1275"/>
      <c r="F31" s="1275"/>
      <c r="G31" s="1275"/>
      <c r="H31" s="1275"/>
    </row>
    <row r="32" spans="1:8" ht="15" customHeight="1" x14ac:dyDescent="0.25">
      <c r="A32" s="1275"/>
      <c r="B32" s="1275"/>
      <c r="C32" s="1275"/>
      <c r="D32" s="1275"/>
      <c r="E32" s="1275"/>
      <c r="F32" s="1275"/>
      <c r="G32" s="1275"/>
      <c r="H32" s="1275"/>
    </row>
    <row r="33" spans="1:8" ht="15" customHeight="1" x14ac:dyDescent="0.25">
      <c r="A33" s="1275"/>
      <c r="B33" s="1275"/>
      <c r="C33" s="1275"/>
      <c r="D33" s="1275"/>
      <c r="E33" s="1275"/>
      <c r="F33" s="1275"/>
      <c r="G33" s="1275"/>
      <c r="H33" s="1275"/>
    </row>
    <row r="34" spans="1:8" ht="15" customHeight="1" x14ac:dyDescent="0.25">
      <c r="A34" s="1275"/>
      <c r="B34" s="1275"/>
      <c r="C34" s="1275"/>
      <c r="D34" s="1275"/>
      <c r="E34" s="1275"/>
      <c r="F34" s="1275"/>
      <c r="G34" s="1275"/>
      <c r="H34" s="1275"/>
    </row>
    <row r="35" spans="1:8" ht="15" customHeight="1" x14ac:dyDescent="0.25">
      <c r="A35" s="1275" t="s">
        <v>8276</v>
      </c>
      <c r="B35" s="1275"/>
      <c r="C35" s="1275"/>
      <c r="D35" s="1275"/>
      <c r="E35" s="1275"/>
      <c r="F35" s="1275"/>
      <c r="G35" s="1275"/>
      <c r="H35" s="1275"/>
    </row>
    <row r="36" spans="1:8" ht="15" customHeight="1" x14ac:dyDescent="0.25">
      <c r="A36" s="1275"/>
      <c r="B36" s="1275"/>
      <c r="C36" s="1275"/>
      <c r="D36" s="1275"/>
      <c r="E36" s="1275"/>
      <c r="F36" s="1275"/>
      <c r="G36" s="1275"/>
      <c r="H36" s="1275"/>
    </row>
    <row r="37" spans="1:8" ht="15" customHeight="1" x14ac:dyDescent="0.25">
      <c r="A37" s="1275"/>
      <c r="B37" s="1275"/>
      <c r="C37" s="1275"/>
      <c r="D37" s="1275"/>
      <c r="E37" s="1275"/>
      <c r="F37" s="1275"/>
      <c r="G37" s="1275"/>
      <c r="H37" s="1275"/>
    </row>
    <row r="38" spans="1:8" ht="15" customHeight="1" x14ac:dyDescent="0.25">
      <c r="A38" s="1275"/>
      <c r="B38" s="1275"/>
      <c r="C38" s="1275"/>
      <c r="D38" s="1275"/>
      <c r="E38" s="1275"/>
      <c r="F38" s="1275"/>
      <c r="G38" s="1275"/>
      <c r="H38" s="1275"/>
    </row>
    <row r="39" spans="1:8" ht="15" customHeight="1" x14ac:dyDescent="0.25">
      <c r="A39" s="1275"/>
      <c r="B39" s="1275"/>
      <c r="C39" s="1275"/>
      <c r="D39" s="1275"/>
      <c r="E39" s="1275"/>
      <c r="F39" s="1275"/>
      <c r="G39" s="1275"/>
      <c r="H39" s="1275"/>
    </row>
    <row r="40" spans="1:8" ht="15" customHeight="1" x14ac:dyDescent="0.25">
      <c r="A40" s="1275"/>
      <c r="B40" s="1275"/>
      <c r="C40" s="1275"/>
      <c r="D40" s="1275"/>
      <c r="E40" s="1275"/>
      <c r="F40" s="1275"/>
      <c r="G40" s="1275"/>
      <c r="H40" s="1275"/>
    </row>
    <row r="41" spans="1:8" ht="15" customHeight="1" x14ac:dyDescent="0.25">
      <c r="A41" s="831"/>
      <c r="B41" s="831"/>
      <c r="C41" s="831"/>
      <c r="D41" s="831"/>
      <c r="E41" s="831"/>
      <c r="F41" s="831"/>
      <c r="G41" s="831"/>
      <c r="H41" s="831"/>
    </row>
    <row r="42" spans="1:8" ht="15" customHeight="1" x14ac:dyDescent="0.25">
      <c r="A42" s="1275" t="s">
        <v>7470</v>
      </c>
      <c r="B42" s="1275"/>
      <c r="C42" s="1275"/>
      <c r="D42" s="1275"/>
      <c r="E42" s="1275"/>
      <c r="F42" s="1275"/>
      <c r="G42" s="1275"/>
      <c r="H42" s="1275"/>
    </row>
    <row r="43" spans="1:8" ht="15" customHeight="1" x14ac:dyDescent="0.25">
      <c r="A43" s="1275"/>
      <c r="B43" s="1275"/>
      <c r="C43" s="1275"/>
      <c r="D43" s="1275"/>
      <c r="E43" s="1275"/>
      <c r="F43" s="1275"/>
      <c r="G43" s="1275"/>
      <c r="H43" s="1275"/>
    </row>
    <row r="44" spans="1:8" ht="23.25" customHeight="1" x14ac:dyDescent="0.25">
      <c r="A44" s="1275"/>
      <c r="B44" s="1275"/>
      <c r="C44" s="1275"/>
      <c r="D44" s="1275"/>
      <c r="E44" s="1275"/>
      <c r="F44" s="1275"/>
      <c r="G44" s="1275"/>
      <c r="H44" s="1275"/>
    </row>
    <row r="45" spans="1:8" ht="16.5" customHeight="1" x14ac:dyDescent="0.25">
      <c r="A45" s="1275"/>
      <c r="B45" s="1275"/>
      <c r="C45" s="1275"/>
      <c r="D45" s="1275"/>
      <c r="E45" s="1275"/>
      <c r="F45" s="1275"/>
      <c r="G45" s="1275"/>
      <c r="H45" s="1275"/>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75" t="s">
        <v>8142</v>
      </c>
      <c r="B16" s="1275"/>
      <c r="C16" s="1275"/>
      <c r="D16" s="1275"/>
      <c r="E16" s="1275"/>
      <c r="F16" s="1275"/>
      <c r="G16" s="1275"/>
      <c r="H16" s="1275"/>
    </row>
    <row r="17" spans="1:8" ht="16.5" customHeight="1" x14ac:dyDescent="0.25">
      <c r="A17" s="1275"/>
      <c r="B17" s="1275"/>
      <c r="C17" s="1275"/>
      <c r="D17" s="1275"/>
      <c r="E17" s="1275"/>
      <c r="F17" s="1275"/>
      <c r="G17" s="1275"/>
      <c r="H17" s="1275"/>
    </row>
    <row r="18" spans="1:8" ht="16.5" customHeight="1" x14ac:dyDescent="0.25">
      <c r="A18" s="1275"/>
      <c r="B18" s="1275"/>
      <c r="C18" s="1275"/>
      <c r="D18" s="1275"/>
      <c r="E18" s="1275"/>
      <c r="F18" s="1275"/>
      <c r="G18" s="1275"/>
      <c r="H18" s="1275"/>
    </row>
    <row r="19" spans="1:8" ht="16.5" customHeight="1" x14ac:dyDescent="0.25">
      <c r="A19" s="1275"/>
      <c r="B19" s="1275"/>
      <c r="C19" s="1275"/>
      <c r="D19" s="1275"/>
      <c r="E19" s="1275"/>
      <c r="F19" s="1275"/>
      <c r="G19" s="1275"/>
      <c r="H19" s="1275"/>
    </row>
    <row r="20" spans="1:8" ht="15" customHeight="1" x14ac:dyDescent="0.25">
      <c r="A20" s="1275"/>
      <c r="B20" s="1275"/>
      <c r="C20" s="1275"/>
      <c r="D20" s="1275"/>
      <c r="E20" s="1275"/>
      <c r="F20" s="1275"/>
      <c r="G20" s="1275"/>
      <c r="H20" s="1275"/>
    </row>
    <row r="21" spans="1:8" ht="15" customHeight="1" x14ac:dyDescent="0.25">
      <c r="A21" s="1275"/>
      <c r="B21" s="1275"/>
      <c r="C21" s="1275"/>
      <c r="D21" s="1275"/>
      <c r="E21" s="1275"/>
      <c r="F21" s="1275"/>
      <c r="G21" s="1275"/>
      <c r="H21" s="1275"/>
    </row>
    <row r="22" spans="1:8" ht="15" customHeight="1" x14ac:dyDescent="0.25">
      <c r="A22" s="1275"/>
      <c r="B22" s="1275"/>
      <c r="C22" s="1275"/>
      <c r="D22" s="1275"/>
      <c r="E22" s="1275"/>
      <c r="F22" s="1275"/>
      <c r="G22" s="1275"/>
      <c r="H22" s="1275"/>
    </row>
    <row r="23" spans="1:8" ht="15" customHeight="1" x14ac:dyDescent="0.25">
      <c r="A23" s="1275"/>
      <c r="B23" s="1275"/>
      <c r="C23" s="1275"/>
      <c r="D23" s="1275"/>
      <c r="E23" s="1275"/>
      <c r="F23" s="1275"/>
      <c r="G23" s="1275"/>
      <c r="H23" s="1275"/>
    </row>
    <row r="24" spans="1:8" ht="15" customHeight="1" x14ac:dyDescent="0.25">
      <c r="A24" s="1275"/>
      <c r="B24" s="1275"/>
      <c r="C24" s="1275"/>
      <c r="D24" s="1275"/>
      <c r="E24" s="1275"/>
      <c r="F24" s="1275"/>
      <c r="G24" s="1275"/>
      <c r="H24" s="1275"/>
    </row>
    <row r="25" spans="1:8" ht="15" customHeight="1" x14ac:dyDescent="0.25">
      <c r="A25" s="1275"/>
      <c r="B25" s="1275"/>
      <c r="C25" s="1275"/>
      <c r="D25" s="1275"/>
      <c r="E25" s="1275"/>
      <c r="F25" s="1275"/>
      <c r="G25" s="1275"/>
      <c r="H25" s="1275"/>
    </row>
    <row r="26" spans="1:8" ht="15" customHeight="1" x14ac:dyDescent="0.25">
      <c r="A26" s="1275"/>
      <c r="B26" s="1275"/>
      <c r="C26" s="1275"/>
      <c r="D26" s="1275"/>
      <c r="E26" s="1275"/>
      <c r="F26" s="1275"/>
      <c r="G26" s="1275"/>
      <c r="H26" s="1275"/>
    </row>
    <row r="27" spans="1:8" ht="15" customHeight="1" x14ac:dyDescent="0.25">
      <c r="A27" s="1279" t="s">
        <v>7033</v>
      </c>
      <c r="B27" s="1279"/>
      <c r="C27" s="1279"/>
      <c r="D27" s="1279"/>
      <c r="E27" s="1279"/>
      <c r="F27" s="1279"/>
      <c r="G27" s="1279"/>
      <c r="H27" s="1279"/>
    </row>
    <row r="28" spans="1:8" x14ac:dyDescent="0.25">
      <c r="A28" s="1279"/>
      <c r="B28" s="1279"/>
      <c r="C28" s="1279"/>
      <c r="D28" s="1279"/>
      <c r="E28" s="1279"/>
      <c r="F28" s="1279"/>
      <c r="G28" s="1279"/>
      <c r="H28" s="1279"/>
    </row>
    <row r="29" spans="1:8" x14ac:dyDescent="0.25">
      <c r="A29" s="564"/>
      <c r="B29" s="564"/>
      <c r="C29" s="564"/>
      <c r="D29" s="564"/>
      <c r="E29" s="564"/>
      <c r="F29" s="564"/>
      <c r="G29" s="564"/>
      <c r="H29" s="564"/>
    </row>
    <row r="30" spans="1:8" x14ac:dyDescent="0.25">
      <c r="A30" s="1275" t="s">
        <v>8143</v>
      </c>
      <c r="B30" s="1275"/>
      <c r="C30" s="1275"/>
      <c r="D30" s="1275"/>
      <c r="E30" s="1275"/>
      <c r="F30" s="1275"/>
      <c r="G30" s="1275"/>
      <c r="H30" s="1275"/>
    </row>
    <row r="31" spans="1:8" x14ac:dyDescent="0.25">
      <c r="A31" s="1275"/>
      <c r="B31" s="1275"/>
      <c r="C31" s="1275"/>
      <c r="D31" s="1275"/>
      <c r="E31" s="1275"/>
      <c r="F31" s="1275"/>
      <c r="G31" s="1275"/>
      <c r="H31" s="1275"/>
    </row>
    <row r="32" spans="1:8" ht="15" customHeight="1" x14ac:dyDescent="0.25">
      <c r="A32" s="1275" t="s">
        <v>8141</v>
      </c>
      <c r="B32" s="1275"/>
      <c r="C32" s="1275"/>
      <c r="D32" s="1275"/>
      <c r="E32" s="1275"/>
      <c r="F32" s="1275"/>
      <c r="G32" s="1275"/>
      <c r="H32" s="1275"/>
    </row>
    <row r="33" spans="1:8" ht="15" customHeight="1" x14ac:dyDescent="0.25">
      <c r="A33" s="1275"/>
      <c r="B33" s="1275"/>
      <c r="C33" s="1275"/>
      <c r="D33" s="1275"/>
      <c r="E33" s="1275"/>
      <c r="F33" s="1275"/>
      <c r="G33" s="1275"/>
      <c r="H33" s="1275"/>
    </row>
    <row r="34" spans="1:8" ht="26.25" customHeight="1" x14ac:dyDescent="0.25">
      <c r="A34" s="1275"/>
      <c r="B34" s="1275"/>
      <c r="C34" s="1275"/>
      <c r="D34" s="1275"/>
      <c r="E34" s="1275"/>
      <c r="F34" s="1275"/>
      <c r="G34" s="1275"/>
      <c r="H34" s="1275"/>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75" t="s">
        <v>8741</v>
      </c>
      <c r="B16" s="1275"/>
      <c r="C16" s="1275"/>
      <c r="D16" s="1275"/>
      <c r="E16" s="1275"/>
      <c r="F16" s="1275"/>
      <c r="G16" s="1275"/>
      <c r="H16" s="1275"/>
    </row>
    <row r="17" spans="1:9" ht="16.5" customHeight="1" x14ac:dyDescent="0.25">
      <c r="A17" s="1275"/>
      <c r="B17" s="1275"/>
      <c r="C17" s="1275"/>
      <c r="D17" s="1275"/>
      <c r="E17" s="1275"/>
      <c r="F17" s="1275"/>
      <c r="G17" s="1275"/>
      <c r="H17" s="1275"/>
    </row>
    <row r="18" spans="1:9" ht="16.5" customHeight="1" x14ac:dyDescent="0.25">
      <c r="A18" s="1275"/>
      <c r="B18" s="1275"/>
      <c r="C18" s="1275"/>
      <c r="D18" s="1275"/>
      <c r="E18" s="1275"/>
      <c r="F18" s="1275"/>
      <c r="G18" s="1275"/>
      <c r="H18" s="1275"/>
    </row>
    <row r="19" spans="1:9" ht="16.5" customHeight="1" x14ac:dyDescent="0.25">
      <c r="A19" s="1275"/>
      <c r="B19" s="1275"/>
      <c r="C19" s="1275"/>
      <c r="D19" s="1275"/>
      <c r="E19" s="1275"/>
      <c r="F19" s="1275"/>
      <c r="G19" s="1275"/>
      <c r="H19" s="1275"/>
    </row>
    <row r="20" spans="1:9" ht="15" customHeight="1" x14ac:dyDescent="0.25">
      <c r="A20" s="1275"/>
      <c r="B20" s="1275"/>
      <c r="C20" s="1275"/>
      <c r="D20" s="1275"/>
      <c r="E20" s="1275"/>
      <c r="F20" s="1275"/>
      <c r="G20" s="1275"/>
      <c r="H20" s="1275"/>
    </row>
    <row r="21" spans="1:9" ht="15" customHeight="1" x14ac:dyDescent="0.25">
      <c r="A21" s="1280" t="s">
        <v>7076</v>
      </c>
      <c r="B21" s="1280"/>
      <c r="C21" s="1280"/>
      <c r="D21" s="1280"/>
      <c r="E21" s="1280"/>
      <c r="F21" s="1280"/>
      <c r="G21" s="1280"/>
      <c r="H21" s="1280"/>
    </row>
    <row r="22" spans="1:9" ht="15" customHeight="1" x14ac:dyDescent="0.25">
      <c r="A22" s="563"/>
      <c r="B22" s="563"/>
      <c r="C22" s="563"/>
      <c r="D22" s="563"/>
      <c r="E22" s="563"/>
      <c r="F22" s="563"/>
      <c r="G22" s="563"/>
      <c r="H22" s="563"/>
    </row>
    <row r="23" spans="1:9" ht="15" customHeight="1" x14ac:dyDescent="0.25">
      <c r="A23" s="1281" t="s">
        <v>8933</v>
      </c>
      <c r="B23" s="1281"/>
      <c r="C23" s="1281"/>
      <c r="D23" s="1281"/>
      <c r="E23" s="1281"/>
      <c r="F23" s="1281"/>
      <c r="G23" s="1281"/>
      <c r="H23" s="1281"/>
      <c r="I23" s="1281"/>
    </row>
    <row r="24" spans="1:9" ht="15" customHeight="1" x14ac:dyDescent="0.25">
      <c r="A24" s="1281"/>
      <c r="B24" s="1281"/>
      <c r="C24" s="1281"/>
      <c r="D24" s="1281"/>
      <c r="E24" s="1281"/>
      <c r="F24" s="1281"/>
      <c r="G24" s="1281"/>
      <c r="H24" s="1281"/>
      <c r="I24" s="1281"/>
    </row>
    <row r="25" spans="1:9" ht="15" customHeight="1" x14ac:dyDescent="0.25">
      <c r="A25" s="563" t="s">
        <v>8934</v>
      </c>
      <c r="B25" s="956" t="str">
        <f>FORMATOS!E7</f>
        <v>Sistematización y Señalización</v>
      </c>
      <c r="C25" s="563"/>
      <c r="D25" s="563"/>
      <c r="E25" s="563"/>
      <c r="F25" s="563"/>
      <c r="G25" s="563"/>
      <c r="H25" s="563"/>
      <c r="I25" s="563"/>
    </row>
    <row r="26" spans="1:9" ht="15" customHeight="1" x14ac:dyDescent="0.25">
      <c r="A26" s="1275" t="s">
        <v>8935</v>
      </c>
      <c r="B26" s="1275"/>
      <c r="C26" s="1275"/>
      <c r="D26" s="1275"/>
      <c r="E26" s="1275"/>
      <c r="F26" s="1275"/>
      <c r="G26" s="1275"/>
      <c r="H26" s="1275"/>
      <c r="I26" s="1275"/>
    </row>
    <row r="27" spans="1:9" ht="15" customHeight="1" x14ac:dyDescent="0.25">
      <c r="A27" s="1275"/>
      <c r="B27" s="1275"/>
      <c r="C27" s="1275"/>
      <c r="D27" s="1275"/>
      <c r="E27" s="1275"/>
      <c r="F27" s="1275"/>
      <c r="G27" s="1275"/>
      <c r="H27" s="1275"/>
      <c r="I27" s="1275"/>
    </row>
    <row r="28" spans="1:9" ht="15" customHeight="1" x14ac:dyDescent="0.25">
      <c r="A28" s="1275"/>
      <c r="B28" s="1275"/>
      <c r="C28" s="1275"/>
      <c r="D28" s="1275"/>
      <c r="E28" s="1275"/>
      <c r="F28" s="1275"/>
      <c r="G28" s="1275"/>
      <c r="H28" s="1275"/>
      <c r="I28" s="1275"/>
    </row>
    <row r="29" spans="1:9" ht="15" customHeight="1" x14ac:dyDescent="0.25">
      <c r="A29" s="1275"/>
      <c r="B29" s="1275"/>
      <c r="C29" s="1275"/>
      <c r="D29" s="1275"/>
      <c r="E29" s="1275"/>
      <c r="F29" s="1275"/>
      <c r="G29" s="1275"/>
      <c r="H29" s="1275"/>
      <c r="I29" s="1275"/>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79" t="s">
        <v>7033</v>
      </c>
      <c r="B33" s="1279"/>
      <c r="C33" s="1279"/>
      <c r="D33" s="1279"/>
      <c r="E33" s="1279"/>
      <c r="F33" s="1279"/>
      <c r="G33" s="1279"/>
      <c r="H33" s="1279"/>
    </row>
    <row r="34" spans="1:8" x14ac:dyDescent="0.25">
      <c r="A34" s="1279"/>
      <c r="B34" s="1279"/>
      <c r="C34" s="1279"/>
      <c r="D34" s="1279"/>
      <c r="E34" s="1279"/>
      <c r="F34" s="1279"/>
      <c r="G34" s="1279"/>
      <c r="H34" s="1279"/>
    </row>
    <row r="35" spans="1:8" x14ac:dyDescent="0.25">
      <c r="A35" s="564"/>
      <c r="B35" s="564"/>
      <c r="C35" s="564"/>
      <c r="D35" s="564"/>
      <c r="E35" s="564"/>
      <c r="F35" s="564"/>
      <c r="G35" s="564"/>
      <c r="H35" s="564"/>
    </row>
    <row r="36" spans="1:8" x14ac:dyDescent="0.25">
      <c r="A36" s="1275" t="s">
        <v>8742</v>
      </c>
      <c r="B36" s="1275"/>
      <c r="C36" s="1275"/>
      <c r="D36" s="1275"/>
      <c r="E36" s="1275"/>
      <c r="F36" s="1275"/>
      <c r="G36" s="1275"/>
      <c r="H36" s="1275"/>
    </row>
    <row r="37" spans="1:8" x14ac:dyDescent="0.25">
      <c r="A37" s="1275"/>
      <c r="B37" s="1275"/>
      <c r="C37" s="1275"/>
      <c r="D37" s="1275"/>
      <c r="E37" s="1275"/>
      <c r="F37" s="1275"/>
      <c r="G37" s="1275"/>
      <c r="H37" s="1275"/>
    </row>
    <row r="38" spans="1:8" ht="16.5" x14ac:dyDescent="0.25">
      <c r="A38" s="930"/>
      <c r="B38" s="930"/>
      <c r="C38" s="930"/>
      <c r="D38" s="930"/>
      <c r="E38" s="930"/>
      <c r="F38" s="930"/>
      <c r="G38" s="930"/>
      <c r="H38" s="930"/>
    </row>
    <row r="39" spans="1:8" x14ac:dyDescent="0.25">
      <c r="A39" s="1275" t="s">
        <v>8743</v>
      </c>
      <c r="B39" s="1275"/>
      <c r="C39" s="1275"/>
      <c r="D39" s="1275"/>
      <c r="E39" s="1275"/>
      <c r="F39" s="1275"/>
      <c r="G39" s="1275"/>
      <c r="H39" s="1275"/>
    </row>
    <row r="40" spans="1:8" x14ac:dyDescent="0.25">
      <c r="A40" s="1275"/>
      <c r="B40" s="1275"/>
      <c r="C40" s="1275"/>
      <c r="D40" s="1275"/>
      <c r="E40" s="1275"/>
      <c r="F40" s="1275"/>
      <c r="G40" s="1275"/>
      <c r="H40" s="1275"/>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77">
        <f ca="1">TODAY()</f>
        <v>46265</v>
      </c>
      <c r="B1" s="1277"/>
      <c r="C1" s="1277"/>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78" t="str">
        <f>FORMATOS!E8</f>
        <v>05079000000018730341</v>
      </c>
      <c r="D10" s="1278"/>
      <c r="E10" s="1278"/>
      <c r="F10" s="1278"/>
      <c r="G10" s="1278"/>
      <c r="H10" s="1278"/>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75" t="s">
        <v>7082</v>
      </c>
      <c r="B16" s="1275"/>
      <c r="C16" s="1275"/>
      <c r="D16" s="1275"/>
      <c r="E16" s="1275"/>
      <c r="F16" s="1275"/>
      <c r="G16" s="1275"/>
      <c r="H16" s="1275"/>
      <c r="I16" s="1275"/>
    </row>
    <row r="17" spans="1:9" ht="16.5" customHeight="1" x14ac:dyDescent="0.25">
      <c r="A17" s="1275"/>
      <c r="B17" s="1275"/>
      <c r="C17" s="1275"/>
      <c r="D17" s="1275"/>
      <c r="E17" s="1275"/>
      <c r="F17" s="1275"/>
      <c r="G17" s="1275"/>
      <c r="H17" s="1275"/>
      <c r="I17" s="1275"/>
    </row>
    <row r="18" spans="1:9" ht="16.5" customHeight="1" x14ac:dyDescent="0.25">
      <c r="A18" s="1275"/>
      <c r="B18" s="1275"/>
      <c r="C18" s="1275"/>
      <c r="D18" s="1275"/>
      <c r="E18" s="1275"/>
      <c r="F18" s="1275"/>
      <c r="G18" s="1275"/>
      <c r="H18" s="1275"/>
      <c r="I18" s="1275"/>
    </row>
    <row r="19" spans="1:9" ht="16.5" customHeight="1" x14ac:dyDescent="0.25">
      <c r="A19" s="1275"/>
      <c r="B19" s="1275"/>
      <c r="C19" s="1275"/>
      <c r="D19" s="1275"/>
      <c r="E19" s="1275"/>
      <c r="F19" s="1275"/>
      <c r="G19" s="1275"/>
      <c r="H19" s="1275"/>
      <c r="I19" s="1275"/>
    </row>
    <row r="20" spans="1:9" ht="15" customHeight="1" x14ac:dyDescent="0.25">
      <c r="A20" s="1275"/>
      <c r="B20" s="1275"/>
      <c r="C20" s="1275"/>
      <c r="D20" s="1275"/>
      <c r="E20" s="1275"/>
      <c r="F20" s="1275"/>
      <c r="G20" s="1275"/>
      <c r="H20" s="1275"/>
      <c r="I20" s="1275"/>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75" t="s">
        <v>8966</v>
      </c>
      <c r="B23" s="1275"/>
      <c r="C23" s="1275"/>
      <c r="D23" s="1275"/>
      <c r="E23" s="1275"/>
      <c r="F23" s="1275"/>
      <c r="G23" s="1275"/>
      <c r="H23" s="1275"/>
      <c r="I23" s="1275"/>
    </row>
    <row r="24" spans="1:9" ht="15" customHeight="1" x14ac:dyDescent="0.25">
      <c r="A24" s="1275"/>
      <c r="B24" s="1275"/>
      <c r="C24" s="1275"/>
      <c r="D24" s="1275"/>
      <c r="E24" s="1275"/>
      <c r="F24" s="1275"/>
      <c r="G24" s="1275"/>
      <c r="H24" s="1275"/>
      <c r="I24" s="1275"/>
    </row>
    <row r="25" spans="1:9" ht="15" customHeight="1" x14ac:dyDescent="0.25">
      <c r="A25" s="1275"/>
      <c r="B25" s="1275"/>
      <c r="C25" s="1275"/>
      <c r="D25" s="1275"/>
      <c r="E25" s="1275"/>
      <c r="F25" s="1275"/>
      <c r="G25" s="1275"/>
      <c r="H25" s="1275"/>
      <c r="I25" s="1275"/>
    </row>
    <row r="26" spans="1:9" ht="15" customHeight="1" x14ac:dyDescent="0.25">
      <c r="A26" s="1275"/>
      <c r="B26" s="1275"/>
      <c r="C26" s="1275"/>
      <c r="D26" s="1275"/>
      <c r="E26" s="1275"/>
      <c r="F26" s="1275"/>
      <c r="G26" s="1275"/>
      <c r="H26" s="1275"/>
      <c r="I26" s="1275"/>
    </row>
    <row r="27" spans="1:9" ht="15" customHeight="1" x14ac:dyDescent="0.25">
      <c r="A27" s="1275"/>
      <c r="B27" s="1275"/>
      <c r="C27" s="1275"/>
      <c r="D27" s="1275"/>
      <c r="E27" s="1275"/>
      <c r="F27" s="1275"/>
      <c r="G27" s="1275"/>
      <c r="H27" s="1275"/>
      <c r="I27" s="1275"/>
    </row>
    <row r="28" spans="1:9" ht="15" customHeight="1" x14ac:dyDescent="0.25">
      <c r="A28" s="1275"/>
      <c r="B28" s="1275"/>
      <c r="C28" s="1275"/>
      <c r="D28" s="1275"/>
      <c r="E28" s="1275"/>
      <c r="F28" s="1275"/>
      <c r="G28" s="1275"/>
      <c r="H28" s="1275"/>
      <c r="I28" s="1275"/>
    </row>
    <row r="29" spans="1:9" ht="15" customHeight="1" x14ac:dyDescent="0.25">
      <c r="A29" s="1275"/>
      <c r="B29" s="1275"/>
      <c r="C29" s="1275"/>
      <c r="D29" s="1275"/>
      <c r="E29" s="1275"/>
      <c r="F29" s="1275"/>
      <c r="G29" s="1275"/>
      <c r="H29" s="1275"/>
      <c r="I29" s="1275"/>
    </row>
    <row r="30" spans="1:9" ht="15" customHeight="1" x14ac:dyDescent="0.25">
      <c r="A30" s="1275"/>
      <c r="B30" s="1275"/>
      <c r="C30" s="1275"/>
      <c r="D30" s="1275"/>
      <c r="E30" s="1275"/>
      <c r="F30" s="1275"/>
      <c r="G30" s="1275"/>
      <c r="H30" s="1275"/>
      <c r="I30" s="1275"/>
    </row>
    <row r="31" spans="1:9" ht="15" customHeight="1" x14ac:dyDescent="0.25">
      <c r="A31" s="1275"/>
      <c r="B31" s="1275"/>
      <c r="C31" s="1275"/>
      <c r="D31" s="1275"/>
      <c r="E31" s="1275"/>
      <c r="F31" s="1275"/>
      <c r="G31" s="1275"/>
      <c r="H31" s="1275"/>
      <c r="I31" s="1275"/>
    </row>
    <row r="32" spans="1:9" ht="15" customHeight="1" x14ac:dyDescent="0.25">
      <c r="A32" s="1275"/>
      <c r="B32" s="1275"/>
      <c r="C32" s="1275"/>
      <c r="D32" s="1275"/>
      <c r="E32" s="1275"/>
      <c r="F32" s="1275"/>
      <c r="G32" s="1275"/>
      <c r="H32" s="1275"/>
      <c r="I32" s="1275"/>
    </row>
    <row r="33" spans="1:9" ht="15" customHeight="1" x14ac:dyDescent="0.25">
      <c r="A33" s="1275"/>
      <c r="B33" s="1275"/>
      <c r="C33" s="1275"/>
      <c r="D33" s="1275"/>
      <c r="E33" s="1275"/>
      <c r="F33" s="1275"/>
      <c r="G33" s="1275"/>
      <c r="H33" s="1275"/>
      <c r="I33" s="1275"/>
    </row>
    <row r="34" spans="1:9" ht="15" customHeight="1" x14ac:dyDescent="0.25">
      <c r="A34" s="1275"/>
      <c r="B34" s="1275"/>
      <c r="C34" s="1275"/>
      <c r="D34" s="1275"/>
      <c r="E34" s="1275"/>
      <c r="F34" s="1275"/>
      <c r="G34" s="1275"/>
      <c r="H34" s="1275"/>
      <c r="I34" s="1275"/>
    </row>
    <row r="35" spans="1:9" ht="15" customHeight="1" x14ac:dyDescent="0.25">
      <c r="A35" s="1275"/>
      <c r="B35" s="1275"/>
      <c r="C35" s="1275"/>
      <c r="D35" s="1275"/>
      <c r="E35" s="1275"/>
      <c r="F35" s="1275"/>
      <c r="G35" s="1275"/>
      <c r="H35" s="1275"/>
      <c r="I35" s="1275"/>
    </row>
    <row r="36" spans="1:9" ht="15" customHeight="1" x14ac:dyDescent="0.25">
      <c r="A36" s="1275"/>
      <c r="B36" s="1275"/>
      <c r="C36" s="1275"/>
      <c r="D36" s="1275"/>
      <c r="E36" s="1275"/>
      <c r="F36" s="1275"/>
      <c r="G36" s="1275"/>
      <c r="H36" s="1275"/>
      <c r="I36" s="1275"/>
    </row>
    <row r="37" spans="1:9" ht="15" customHeight="1" x14ac:dyDescent="0.25">
      <c r="A37" s="1275"/>
      <c r="B37" s="1275"/>
      <c r="C37" s="1275"/>
      <c r="D37" s="1275"/>
      <c r="E37" s="1275"/>
      <c r="F37" s="1275"/>
      <c r="G37" s="1275"/>
      <c r="H37" s="1275"/>
      <c r="I37" s="1275"/>
    </row>
    <row r="38" spans="1:9" ht="15" customHeight="1" x14ac:dyDescent="0.25">
      <c r="A38" s="1275"/>
      <c r="B38" s="1275"/>
      <c r="C38" s="1275"/>
      <c r="D38" s="1275"/>
      <c r="E38" s="1275"/>
      <c r="F38" s="1275"/>
      <c r="G38" s="1275"/>
      <c r="H38" s="1275"/>
      <c r="I38" s="1275"/>
    </row>
    <row r="39" spans="1:9" ht="15" customHeight="1" x14ac:dyDescent="0.25">
      <c r="A39" s="1275"/>
      <c r="B39" s="1275"/>
      <c r="C39" s="1275"/>
      <c r="D39" s="1275"/>
      <c r="E39" s="1275"/>
      <c r="F39" s="1275"/>
      <c r="G39" s="1275"/>
      <c r="H39" s="1275"/>
      <c r="I39" s="1275"/>
    </row>
    <row r="40" spans="1:9" ht="15" customHeight="1" x14ac:dyDescent="0.25">
      <c r="A40" s="1275"/>
      <c r="B40" s="1275"/>
      <c r="C40" s="1275"/>
      <c r="D40" s="1275"/>
      <c r="E40" s="1275"/>
      <c r="F40" s="1275"/>
      <c r="G40" s="1275"/>
      <c r="H40" s="1275"/>
      <c r="I40" s="1275"/>
    </row>
    <row r="41" spans="1:9" ht="15" customHeight="1" x14ac:dyDescent="0.25">
      <c r="A41" s="1275"/>
      <c r="B41" s="1275"/>
      <c r="C41" s="1275"/>
      <c r="D41" s="1275"/>
      <c r="E41" s="1275"/>
      <c r="F41" s="1275"/>
      <c r="G41" s="1275"/>
      <c r="H41" s="1275"/>
      <c r="I41" s="1275"/>
    </row>
    <row r="42" spans="1:9" ht="15" customHeight="1" x14ac:dyDescent="0.25">
      <c r="A42" s="1275"/>
      <c r="B42" s="1275"/>
      <c r="C42" s="1275"/>
      <c r="D42" s="1275"/>
      <c r="E42" s="1275"/>
      <c r="F42" s="1275"/>
      <c r="G42" s="1275"/>
      <c r="H42" s="1275"/>
      <c r="I42" s="1275"/>
    </row>
    <row r="43" spans="1:9" ht="15" customHeight="1" x14ac:dyDescent="0.25">
      <c r="A43" s="1275"/>
      <c r="B43" s="1275"/>
      <c r="C43" s="1275"/>
      <c r="D43" s="1275"/>
      <c r="E43" s="1275"/>
      <c r="F43" s="1275"/>
      <c r="G43" s="1275"/>
      <c r="H43" s="1275"/>
      <c r="I43" s="1275"/>
    </row>
    <row r="44" spans="1:9" ht="15" customHeight="1" x14ac:dyDescent="0.25">
      <c r="A44" s="1275"/>
      <c r="B44" s="1275"/>
      <c r="C44" s="1275"/>
      <c r="D44" s="1275"/>
      <c r="E44" s="1275"/>
      <c r="F44" s="1275"/>
      <c r="G44" s="1275"/>
      <c r="H44" s="1275"/>
      <c r="I44" s="1275"/>
    </row>
    <row r="45" spans="1:9" ht="15" customHeight="1" x14ac:dyDescent="0.25">
      <c r="A45" s="1275"/>
      <c r="B45" s="1275"/>
      <c r="C45" s="1275"/>
      <c r="D45" s="1275"/>
      <c r="E45" s="1275"/>
      <c r="F45" s="1275"/>
      <c r="G45" s="1275"/>
      <c r="H45" s="1275"/>
      <c r="I45" s="1275"/>
    </row>
    <row r="46" spans="1:9" ht="15" customHeight="1" x14ac:dyDescent="0.25">
      <c r="A46" s="1275" t="s">
        <v>7080</v>
      </c>
      <c r="B46" s="1275"/>
      <c r="C46" s="1275"/>
      <c r="D46" s="1275"/>
      <c r="E46" s="1275"/>
      <c r="F46" s="1275"/>
      <c r="G46" s="1275"/>
      <c r="H46" s="1275"/>
      <c r="I46" s="1275"/>
    </row>
    <row r="47" spans="1:9" ht="15" customHeight="1" x14ac:dyDescent="0.25">
      <c r="A47" s="1275"/>
      <c r="B47" s="1275"/>
      <c r="C47" s="1275"/>
      <c r="D47" s="1275"/>
      <c r="E47" s="1275"/>
      <c r="F47" s="1275"/>
      <c r="G47" s="1275"/>
      <c r="H47" s="1275"/>
      <c r="I47" s="1275"/>
    </row>
    <row r="48" spans="1:9" ht="15" customHeight="1" x14ac:dyDescent="0.25">
      <c r="A48" s="1275"/>
      <c r="B48" s="1275"/>
      <c r="C48" s="1275"/>
      <c r="D48" s="1275"/>
      <c r="E48" s="1275"/>
      <c r="F48" s="1275"/>
      <c r="G48" s="1275"/>
      <c r="H48" s="1275"/>
      <c r="I48" s="1275"/>
    </row>
    <row r="49" spans="1:9" ht="15" customHeight="1" x14ac:dyDescent="0.25">
      <c r="A49" s="1275"/>
      <c r="B49" s="1275"/>
      <c r="C49" s="1275"/>
      <c r="D49" s="1275"/>
      <c r="E49" s="1275"/>
      <c r="F49" s="1275"/>
      <c r="G49" s="1275"/>
      <c r="H49" s="1275"/>
      <c r="I49" s="1275"/>
    </row>
    <row r="50" spans="1:9" ht="15" customHeight="1" x14ac:dyDescent="0.25">
      <c r="A50" s="1275"/>
      <c r="B50" s="1275"/>
      <c r="C50" s="1275"/>
      <c r="D50" s="1275"/>
      <c r="E50" s="1275"/>
      <c r="F50" s="1275"/>
      <c r="G50" s="1275"/>
      <c r="H50" s="1275"/>
      <c r="I50" s="1275"/>
    </row>
    <row r="51" spans="1:9" ht="15" customHeight="1" x14ac:dyDescent="0.25">
      <c r="A51" s="1275"/>
      <c r="B51" s="1275"/>
      <c r="C51" s="1275"/>
      <c r="D51" s="1275"/>
      <c r="E51" s="1275"/>
      <c r="F51" s="1275"/>
      <c r="G51" s="1275"/>
      <c r="H51" s="1275"/>
      <c r="I51" s="1275"/>
    </row>
    <row r="52" spans="1:9" ht="15" customHeight="1" x14ac:dyDescent="0.25">
      <c r="A52" s="1275"/>
      <c r="B52" s="1275"/>
      <c r="C52" s="1275"/>
      <c r="D52" s="1275"/>
      <c r="E52" s="1275"/>
      <c r="F52" s="1275"/>
      <c r="G52" s="1275"/>
      <c r="H52" s="1275"/>
      <c r="I52" s="1275"/>
    </row>
    <row r="53" spans="1:9" ht="15" customHeight="1" x14ac:dyDescent="0.25">
      <c r="A53" s="1275"/>
      <c r="B53" s="1275"/>
      <c r="C53" s="1275"/>
      <c r="D53" s="1275"/>
      <c r="E53" s="1275"/>
      <c r="F53" s="1275"/>
      <c r="G53" s="1275"/>
      <c r="H53" s="1275"/>
      <c r="I53" s="1275"/>
    </row>
    <row r="54" spans="1:9" ht="15" customHeight="1" x14ac:dyDescent="0.25">
      <c r="A54" s="1275"/>
      <c r="B54" s="1275"/>
      <c r="C54" s="1275"/>
      <c r="D54" s="1275"/>
      <c r="E54" s="1275"/>
      <c r="F54" s="1275"/>
      <c r="G54" s="1275"/>
      <c r="H54" s="1275"/>
      <c r="I54" s="1275"/>
    </row>
    <row r="55" spans="1:9" ht="15" customHeight="1" x14ac:dyDescent="0.25">
      <c r="A55" s="1275"/>
      <c r="B55" s="1275"/>
      <c r="C55" s="1275"/>
      <c r="D55" s="1275"/>
      <c r="E55" s="1275"/>
      <c r="F55" s="1275"/>
      <c r="G55" s="1275"/>
      <c r="H55" s="1275"/>
      <c r="I55" s="1275"/>
    </row>
    <row r="56" spans="1:9" ht="15" customHeight="1" x14ac:dyDescent="0.25">
      <c r="A56" s="1275"/>
      <c r="B56" s="1275"/>
      <c r="C56" s="1275"/>
      <c r="D56" s="1275"/>
      <c r="E56" s="1275"/>
      <c r="F56" s="1275"/>
      <c r="G56" s="1275"/>
      <c r="H56" s="1275"/>
      <c r="I56" s="1275"/>
    </row>
    <row r="57" spans="1:9" ht="15" customHeight="1" x14ac:dyDescent="0.25">
      <c r="A57" s="1275"/>
      <c r="B57" s="1275"/>
      <c r="C57" s="1275"/>
      <c r="D57" s="1275"/>
      <c r="E57" s="1275"/>
      <c r="F57" s="1275"/>
      <c r="G57" s="1275"/>
      <c r="H57" s="1275"/>
      <c r="I57" s="1275"/>
    </row>
    <row r="58" spans="1:9" ht="15" customHeight="1" x14ac:dyDescent="0.25">
      <c r="A58" s="1275"/>
      <c r="B58" s="1275"/>
      <c r="C58" s="1275"/>
      <c r="D58" s="1275"/>
      <c r="E58" s="1275"/>
      <c r="F58" s="1275"/>
      <c r="G58" s="1275"/>
      <c r="H58" s="1275"/>
      <c r="I58" s="1275"/>
    </row>
    <row r="59" spans="1:9" ht="15" customHeight="1" x14ac:dyDescent="0.25">
      <c r="A59" s="1275"/>
      <c r="B59" s="1275"/>
      <c r="C59" s="1275"/>
      <c r="D59" s="1275"/>
      <c r="E59" s="1275"/>
      <c r="F59" s="1275"/>
      <c r="G59" s="1275"/>
      <c r="H59" s="1275"/>
      <c r="I59" s="1275"/>
    </row>
    <row r="60" spans="1:9" ht="15" customHeight="1" x14ac:dyDescent="0.25">
      <c r="A60" s="1275"/>
      <c r="B60" s="1275"/>
      <c r="C60" s="1275"/>
      <c r="D60" s="1275"/>
      <c r="E60" s="1275"/>
      <c r="F60" s="1275"/>
      <c r="G60" s="1275"/>
      <c r="H60" s="1275"/>
      <c r="I60" s="1275"/>
    </row>
    <row r="61" spans="1:9" ht="15" customHeight="1" x14ac:dyDescent="0.25">
      <c r="A61" s="1275"/>
      <c r="B61" s="1275"/>
      <c r="C61" s="1275"/>
      <c r="D61" s="1275"/>
      <c r="E61" s="1275"/>
      <c r="F61" s="1275"/>
      <c r="G61" s="1275"/>
      <c r="H61" s="1275"/>
      <c r="I61" s="1275"/>
    </row>
    <row r="62" spans="1:9" ht="15" customHeight="1" x14ac:dyDescent="0.25">
      <c r="A62" s="1275"/>
      <c r="B62" s="1275"/>
      <c r="C62" s="1275"/>
      <c r="D62" s="1275"/>
      <c r="E62" s="1275"/>
      <c r="F62" s="1275"/>
      <c r="G62" s="1275"/>
      <c r="H62" s="1275"/>
      <c r="I62" s="1275"/>
    </row>
    <row r="63" spans="1:9" ht="15" customHeight="1" x14ac:dyDescent="0.25">
      <c r="A63" s="1275"/>
      <c r="B63" s="1275"/>
      <c r="C63" s="1275"/>
      <c r="D63" s="1275"/>
      <c r="E63" s="1275"/>
      <c r="F63" s="1275"/>
      <c r="G63" s="1275"/>
      <c r="H63" s="1275"/>
      <c r="I63" s="1275"/>
    </row>
    <row r="64" spans="1:9" ht="15" customHeight="1" x14ac:dyDescent="0.25">
      <c r="A64" s="1275"/>
      <c r="B64" s="1275"/>
      <c r="C64" s="1275"/>
      <c r="D64" s="1275"/>
      <c r="E64" s="1275"/>
      <c r="F64" s="1275"/>
      <c r="G64" s="1275"/>
      <c r="H64" s="1275"/>
      <c r="I64" s="1275"/>
    </row>
    <row r="65" spans="1:9" ht="15" customHeight="1" x14ac:dyDescent="0.25">
      <c r="A65" s="1275"/>
      <c r="B65" s="1275"/>
      <c r="C65" s="1275"/>
      <c r="D65" s="1275"/>
      <c r="E65" s="1275"/>
      <c r="F65" s="1275"/>
      <c r="G65" s="1275"/>
      <c r="H65" s="1275"/>
      <c r="I65" s="1275"/>
    </row>
    <row r="66" spans="1:9" ht="15" customHeight="1" x14ac:dyDescent="0.25">
      <c r="A66" s="1275"/>
      <c r="B66" s="1275"/>
      <c r="C66" s="1275"/>
      <c r="D66" s="1275"/>
      <c r="E66" s="1275"/>
      <c r="F66" s="1275"/>
      <c r="G66" s="1275"/>
      <c r="H66" s="1275"/>
      <c r="I66" s="1275"/>
    </row>
    <row r="67" spans="1:9" ht="15" customHeight="1" x14ac:dyDescent="0.25">
      <c r="A67" s="1275"/>
      <c r="B67" s="1275"/>
      <c r="C67" s="1275"/>
      <c r="D67" s="1275"/>
      <c r="E67" s="1275"/>
      <c r="F67" s="1275"/>
      <c r="G67" s="1275"/>
      <c r="H67" s="1275"/>
      <c r="I67" s="1275"/>
    </row>
    <row r="68" spans="1:9" ht="15" customHeight="1" x14ac:dyDescent="0.25">
      <c r="A68" s="1275"/>
      <c r="B68" s="1275"/>
      <c r="C68" s="1275"/>
      <c r="D68" s="1275"/>
      <c r="E68" s="1275"/>
      <c r="F68" s="1275"/>
      <c r="G68" s="1275"/>
      <c r="H68" s="1275"/>
      <c r="I68" s="1275"/>
    </row>
    <row r="69" spans="1:9" ht="15" customHeight="1" x14ac:dyDescent="0.25">
      <c r="A69" s="1275"/>
      <c r="B69" s="1275"/>
      <c r="C69" s="1275"/>
      <c r="D69" s="1275"/>
      <c r="E69" s="1275"/>
      <c r="F69" s="1275"/>
      <c r="G69" s="1275"/>
      <c r="H69" s="1275"/>
      <c r="I69" s="1275"/>
    </row>
    <row r="70" spans="1:9" ht="15" customHeight="1" x14ac:dyDescent="0.25">
      <c r="A70" s="1275"/>
      <c r="B70" s="1275"/>
      <c r="C70" s="1275"/>
      <c r="D70" s="1275"/>
      <c r="E70" s="1275"/>
      <c r="F70" s="1275"/>
      <c r="G70" s="1275"/>
      <c r="H70" s="1275"/>
      <c r="I70" s="1275"/>
    </row>
    <row r="71" spans="1:9" ht="15" customHeight="1" x14ac:dyDescent="0.25">
      <c r="A71" s="1275"/>
      <c r="B71" s="1275"/>
      <c r="C71" s="1275"/>
      <c r="D71" s="1275"/>
      <c r="E71" s="1275"/>
      <c r="F71" s="1275"/>
      <c r="G71" s="1275"/>
      <c r="H71" s="1275"/>
      <c r="I71" s="1275"/>
    </row>
    <row r="72" spans="1:9" ht="15" customHeight="1" x14ac:dyDescent="0.25">
      <c r="A72" s="1275"/>
      <c r="B72" s="1275"/>
      <c r="C72" s="1275"/>
      <c r="D72" s="1275"/>
      <c r="E72" s="1275"/>
      <c r="F72" s="1275"/>
      <c r="G72" s="1275"/>
      <c r="H72" s="1275"/>
      <c r="I72" s="1275"/>
    </row>
    <row r="73" spans="1:9" ht="15" customHeight="1" x14ac:dyDescent="0.25">
      <c r="A73" s="1275"/>
      <c r="B73" s="1275"/>
      <c r="C73" s="1275"/>
      <c r="D73" s="1275"/>
      <c r="E73" s="1275"/>
      <c r="F73" s="1275"/>
      <c r="G73" s="1275"/>
      <c r="H73" s="1275"/>
      <c r="I73" s="1275"/>
    </row>
    <row r="74" spans="1:9" ht="15" customHeight="1" x14ac:dyDescent="0.25">
      <c r="A74" s="1275"/>
      <c r="B74" s="1275"/>
      <c r="C74" s="1275"/>
      <c r="D74" s="1275"/>
      <c r="E74" s="1275"/>
      <c r="F74" s="1275"/>
      <c r="G74" s="1275"/>
      <c r="H74" s="1275"/>
      <c r="I74" s="1275"/>
    </row>
    <row r="75" spans="1:9" ht="15" customHeight="1" x14ac:dyDescent="0.25">
      <c r="A75" s="1275"/>
      <c r="B75" s="1275"/>
      <c r="C75" s="1275"/>
      <c r="D75" s="1275"/>
      <c r="E75" s="1275"/>
      <c r="F75" s="1275"/>
      <c r="G75" s="1275"/>
      <c r="H75" s="1275"/>
      <c r="I75" s="1275"/>
    </row>
    <row r="76" spans="1:9" ht="15" customHeight="1" x14ac:dyDescent="0.25">
      <c r="A76" s="1275"/>
      <c r="B76" s="1275"/>
      <c r="C76" s="1275"/>
      <c r="D76" s="1275"/>
      <c r="E76" s="1275"/>
      <c r="F76" s="1275"/>
      <c r="G76" s="1275"/>
      <c r="H76" s="1275"/>
      <c r="I76" s="1275"/>
    </row>
    <row r="77" spans="1:9" ht="15" customHeight="1" x14ac:dyDescent="0.25">
      <c r="A77" s="1275"/>
      <c r="B77" s="1275"/>
      <c r="C77" s="1275"/>
      <c r="D77" s="1275"/>
      <c r="E77" s="1275"/>
      <c r="F77" s="1275"/>
      <c r="G77" s="1275"/>
      <c r="H77" s="1275"/>
      <c r="I77" s="1275"/>
    </row>
    <row r="78" spans="1:9" ht="15" customHeight="1" x14ac:dyDescent="0.25">
      <c r="A78" s="1275"/>
      <c r="B78" s="1275"/>
      <c r="C78" s="1275"/>
      <c r="D78" s="1275"/>
      <c r="E78" s="1275"/>
      <c r="F78" s="1275"/>
      <c r="G78" s="1275"/>
      <c r="H78" s="1275"/>
      <c r="I78" s="1275"/>
    </row>
    <row r="79" spans="1:9" ht="15" customHeight="1" x14ac:dyDescent="0.25">
      <c r="A79" s="1275"/>
      <c r="B79" s="1275"/>
      <c r="C79" s="1275"/>
      <c r="D79" s="1275"/>
      <c r="E79" s="1275"/>
      <c r="F79" s="1275"/>
      <c r="G79" s="1275"/>
      <c r="H79" s="1275"/>
      <c r="I79" s="1275"/>
    </row>
    <row r="80" spans="1:9" ht="15" customHeight="1" x14ac:dyDescent="0.25">
      <c r="A80" s="1275"/>
      <c r="B80" s="1275"/>
      <c r="C80" s="1275"/>
      <c r="D80" s="1275"/>
      <c r="E80" s="1275"/>
      <c r="F80" s="1275"/>
      <c r="G80" s="1275"/>
      <c r="H80" s="1275"/>
      <c r="I80" s="1275"/>
    </row>
    <row r="81" spans="1:9" ht="15" customHeight="1" x14ac:dyDescent="0.25">
      <c r="A81" s="1275"/>
      <c r="B81" s="1275"/>
      <c r="C81" s="1275"/>
      <c r="D81" s="1275"/>
      <c r="E81" s="1275"/>
      <c r="F81" s="1275"/>
      <c r="G81" s="1275"/>
      <c r="H81" s="1275"/>
      <c r="I81" s="1275"/>
    </row>
    <row r="82" spans="1:9" ht="15" customHeight="1" x14ac:dyDescent="0.25">
      <c r="A82" s="1275"/>
      <c r="B82" s="1275"/>
      <c r="C82" s="1275"/>
      <c r="D82" s="1275"/>
      <c r="E82" s="1275"/>
      <c r="F82" s="1275"/>
      <c r="G82" s="1275"/>
      <c r="H82" s="1275"/>
      <c r="I82" s="1275"/>
    </row>
    <row r="83" spans="1:9" ht="15" customHeight="1" x14ac:dyDescent="0.25">
      <c r="A83" s="1275"/>
      <c r="B83" s="1275"/>
      <c r="C83" s="1275"/>
      <c r="D83" s="1275"/>
      <c r="E83" s="1275"/>
      <c r="F83" s="1275"/>
      <c r="G83" s="1275"/>
      <c r="H83" s="1275"/>
      <c r="I83" s="1275"/>
    </row>
    <row r="84" spans="1:9" ht="15" customHeight="1" x14ac:dyDescent="0.25">
      <c r="A84" s="1275"/>
      <c r="B84" s="1275"/>
      <c r="C84" s="1275"/>
      <c r="D84" s="1275"/>
      <c r="E84" s="1275"/>
      <c r="F84" s="1275"/>
      <c r="G84" s="1275"/>
      <c r="H84" s="1275"/>
      <c r="I84" s="1275"/>
    </row>
    <row r="85" spans="1:9" ht="15" customHeight="1" x14ac:dyDescent="0.25">
      <c r="A85" s="1275"/>
      <c r="B85" s="1275"/>
      <c r="C85" s="1275"/>
      <c r="D85" s="1275"/>
      <c r="E85" s="1275"/>
      <c r="F85" s="1275"/>
      <c r="G85" s="1275"/>
      <c r="H85" s="1275"/>
      <c r="I85" s="1275"/>
    </row>
    <row r="86" spans="1:9" ht="15" customHeight="1" x14ac:dyDescent="0.25">
      <c r="A86" s="1275"/>
      <c r="B86" s="1275"/>
      <c r="C86" s="1275"/>
      <c r="D86" s="1275"/>
      <c r="E86" s="1275"/>
      <c r="F86" s="1275"/>
      <c r="G86" s="1275"/>
      <c r="H86" s="1275"/>
      <c r="I86" s="1275"/>
    </row>
    <row r="87" spans="1:9" ht="15" customHeight="1" x14ac:dyDescent="0.25">
      <c r="A87" s="1275"/>
      <c r="B87" s="1275"/>
      <c r="C87" s="1275"/>
      <c r="D87" s="1275"/>
      <c r="E87" s="1275"/>
      <c r="F87" s="1275"/>
      <c r="G87" s="1275"/>
      <c r="H87" s="1275"/>
      <c r="I87" s="1275"/>
    </row>
    <row r="88" spans="1:9" ht="15" customHeight="1" x14ac:dyDescent="0.25">
      <c r="A88" s="1275"/>
      <c r="B88" s="1275"/>
      <c r="C88" s="1275"/>
      <c r="D88" s="1275"/>
      <c r="E88" s="1275"/>
      <c r="F88" s="1275"/>
      <c r="G88" s="1275"/>
      <c r="H88" s="1275"/>
      <c r="I88" s="1275"/>
    </row>
    <row r="89" spans="1:9" ht="15" customHeight="1" x14ac:dyDescent="0.25">
      <c r="A89" s="1275"/>
      <c r="B89" s="1275"/>
      <c r="C89" s="1275"/>
      <c r="D89" s="1275"/>
      <c r="E89" s="1275"/>
      <c r="F89" s="1275"/>
      <c r="G89" s="1275"/>
      <c r="H89" s="1275"/>
      <c r="I89" s="1275"/>
    </row>
    <row r="90" spans="1:9" ht="15" customHeight="1" x14ac:dyDescent="0.25">
      <c r="A90" s="1275"/>
      <c r="B90" s="1275"/>
      <c r="C90" s="1275"/>
      <c r="D90" s="1275"/>
      <c r="E90" s="1275"/>
      <c r="F90" s="1275"/>
      <c r="G90" s="1275"/>
      <c r="H90" s="1275"/>
      <c r="I90" s="1275"/>
    </row>
    <row r="91" spans="1:9" ht="15" customHeight="1" x14ac:dyDescent="0.25">
      <c r="A91" s="1275"/>
      <c r="B91" s="1275"/>
      <c r="C91" s="1275"/>
      <c r="D91" s="1275"/>
      <c r="E91" s="1275"/>
      <c r="F91" s="1275"/>
      <c r="G91" s="1275"/>
      <c r="H91" s="1275"/>
      <c r="I91" s="1275"/>
    </row>
    <row r="92" spans="1:9" ht="15" customHeight="1" x14ac:dyDescent="0.25">
      <c r="A92" s="1275"/>
      <c r="B92" s="1275"/>
      <c r="C92" s="1275"/>
      <c r="D92" s="1275"/>
      <c r="E92" s="1275"/>
      <c r="F92" s="1275"/>
      <c r="G92" s="1275"/>
      <c r="H92" s="1275"/>
      <c r="I92" s="1275"/>
    </row>
    <row r="93" spans="1:9" ht="15" customHeight="1" x14ac:dyDescent="0.25">
      <c r="A93" s="1275" t="s">
        <v>7081</v>
      </c>
      <c r="B93" s="1275"/>
      <c r="C93" s="1275"/>
      <c r="D93" s="1275"/>
      <c r="E93" s="1275"/>
      <c r="F93" s="1275"/>
      <c r="G93" s="1275"/>
      <c r="H93" s="1275"/>
      <c r="I93" s="1275"/>
    </row>
    <row r="94" spans="1:9" ht="15" customHeight="1" x14ac:dyDescent="0.25">
      <c r="A94" s="1275"/>
      <c r="B94" s="1275"/>
      <c r="C94" s="1275"/>
      <c r="D94" s="1275"/>
      <c r="E94" s="1275"/>
      <c r="F94" s="1275"/>
      <c r="G94" s="1275"/>
      <c r="H94" s="1275"/>
      <c r="I94" s="1275"/>
    </row>
    <row r="95" spans="1:9" ht="15" customHeight="1" x14ac:dyDescent="0.25">
      <c r="A95" s="1275"/>
      <c r="B95" s="1275"/>
      <c r="C95" s="1275"/>
      <c r="D95" s="1275"/>
      <c r="E95" s="1275"/>
      <c r="F95" s="1275"/>
      <c r="G95" s="1275"/>
      <c r="H95" s="1275"/>
      <c r="I95" s="1275"/>
    </row>
    <row r="96" spans="1:9" ht="15" customHeight="1" x14ac:dyDescent="0.25">
      <c r="A96" s="1275"/>
      <c r="B96" s="1275"/>
      <c r="C96" s="1275"/>
      <c r="D96" s="1275"/>
      <c r="E96" s="1275"/>
      <c r="F96" s="1275"/>
      <c r="G96" s="1275"/>
      <c r="H96" s="1275"/>
      <c r="I96" s="1275"/>
    </row>
    <row r="97" spans="1:9" ht="15" customHeight="1" x14ac:dyDescent="0.25">
      <c r="A97" s="1275"/>
      <c r="B97" s="1275"/>
      <c r="C97" s="1275"/>
      <c r="D97" s="1275"/>
      <c r="E97" s="1275"/>
      <c r="F97" s="1275"/>
      <c r="G97" s="1275"/>
      <c r="H97" s="1275"/>
      <c r="I97" s="1275"/>
    </row>
    <row r="98" spans="1:9" ht="15" customHeight="1" x14ac:dyDescent="0.25">
      <c r="A98" s="1275"/>
      <c r="B98" s="1275"/>
      <c r="C98" s="1275"/>
      <c r="D98" s="1275"/>
      <c r="E98" s="1275"/>
      <c r="F98" s="1275"/>
      <c r="G98" s="1275"/>
      <c r="H98" s="1275"/>
      <c r="I98" s="1275"/>
    </row>
    <row r="99" spans="1:9" ht="15" customHeight="1" x14ac:dyDescent="0.25">
      <c r="A99" s="1275"/>
      <c r="B99" s="1275"/>
      <c r="C99" s="1275"/>
      <c r="D99" s="1275"/>
      <c r="E99" s="1275"/>
      <c r="F99" s="1275"/>
      <c r="G99" s="1275"/>
      <c r="H99" s="1275"/>
      <c r="I99" s="1275"/>
    </row>
    <row r="100" spans="1:9" ht="15" customHeight="1" x14ac:dyDescent="0.25">
      <c r="A100" s="1275"/>
      <c r="B100" s="1275"/>
      <c r="C100" s="1275"/>
      <c r="D100" s="1275"/>
      <c r="E100" s="1275"/>
      <c r="F100" s="1275"/>
      <c r="G100" s="1275"/>
      <c r="H100" s="1275"/>
      <c r="I100" s="1275"/>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75" t="s">
        <v>7085</v>
      </c>
      <c r="B103" s="1275"/>
      <c r="C103" s="1275"/>
      <c r="D103" s="1275"/>
      <c r="E103" s="1275"/>
      <c r="F103" s="1275"/>
      <c r="G103" s="1275"/>
      <c r="H103" s="1275"/>
      <c r="I103" s="1275"/>
    </row>
    <row r="104" spans="1:9" ht="15" customHeight="1" x14ac:dyDescent="0.25">
      <c r="A104" s="1275"/>
      <c r="B104" s="1275"/>
      <c r="C104" s="1275"/>
      <c r="D104" s="1275"/>
      <c r="E104" s="1275"/>
      <c r="F104" s="1275"/>
      <c r="G104" s="1275"/>
      <c r="H104" s="1275"/>
      <c r="I104" s="1275"/>
    </row>
    <row r="105" spans="1:9" ht="15" customHeight="1" x14ac:dyDescent="0.25">
      <c r="A105" s="1275"/>
      <c r="B105" s="1275"/>
      <c r="C105" s="1275"/>
      <c r="D105" s="1275"/>
      <c r="E105" s="1275"/>
      <c r="F105" s="1275"/>
      <c r="G105" s="1275"/>
      <c r="H105" s="1275"/>
      <c r="I105" s="1275"/>
    </row>
    <row r="106" spans="1:9" ht="15" customHeight="1" x14ac:dyDescent="0.25">
      <c r="A106" s="1275"/>
      <c r="B106" s="1275"/>
      <c r="C106" s="1275"/>
      <c r="D106" s="1275"/>
      <c r="E106" s="1275"/>
      <c r="F106" s="1275"/>
      <c r="G106" s="1275"/>
      <c r="H106" s="1275"/>
      <c r="I106" s="1275"/>
    </row>
    <row r="107" spans="1:9" ht="15" customHeight="1" x14ac:dyDescent="0.25">
      <c r="A107" s="1275"/>
      <c r="B107" s="1275"/>
      <c r="C107" s="1275"/>
      <c r="D107" s="1275"/>
      <c r="E107" s="1275"/>
      <c r="F107" s="1275"/>
      <c r="G107" s="1275"/>
      <c r="H107" s="1275"/>
      <c r="I107" s="1275"/>
    </row>
    <row r="108" spans="1:9" ht="15" customHeight="1" x14ac:dyDescent="0.25">
      <c r="A108" s="1275"/>
      <c r="B108" s="1275"/>
      <c r="C108" s="1275"/>
      <c r="D108" s="1275"/>
      <c r="E108" s="1275"/>
      <c r="F108" s="1275"/>
      <c r="G108" s="1275"/>
      <c r="H108" s="1275"/>
      <c r="I108" s="1275"/>
    </row>
    <row r="109" spans="1:9" ht="15" customHeight="1" x14ac:dyDescent="0.25">
      <c r="A109" s="1275"/>
      <c r="B109" s="1275"/>
      <c r="C109" s="1275"/>
      <c r="D109" s="1275"/>
      <c r="E109" s="1275"/>
      <c r="F109" s="1275"/>
      <c r="G109" s="1275"/>
      <c r="H109" s="1275"/>
      <c r="I109" s="1275"/>
    </row>
    <row r="110" spans="1:9" ht="15" customHeight="1" x14ac:dyDescent="0.25">
      <c r="A110" s="1275"/>
      <c r="B110" s="1275"/>
      <c r="C110" s="1275"/>
      <c r="D110" s="1275"/>
      <c r="E110" s="1275"/>
      <c r="F110" s="1275"/>
      <c r="G110" s="1275"/>
      <c r="H110" s="1275"/>
      <c r="I110" s="1275"/>
    </row>
    <row r="111" spans="1:9" ht="15" customHeight="1" x14ac:dyDescent="0.25">
      <c r="A111" s="1275"/>
      <c r="B111" s="1275"/>
      <c r="C111" s="1275"/>
      <c r="D111" s="1275"/>
      <c r="E111" s="1275"/>
      <c r="F111" s="1275"/>
      <c r="G111" s="1275"/>
      <c r="H111" s="1275"/>
      <c r="I111" s="1275"/>
    </row>
    <row r="112" spans="1:9" ht="15" customHeight="1" x14ac:dyDescent="0.25">
      <c r="A112" s="1275"/>
      <c r="B112" s="1275"/>
      <c r="C112" s="1275"/>
      <c r="D112" s="1275"/>
      <c r="E112" s="1275"/>
      <c r="F112" s="1275"/>
      <c r="G112" s="1275"/>
      <c r="H112" s="1275"/>
      <c r="I112" s="1275"/>
    </row>
    <row r="113" spans="1:9" ht="15" customHeight="1" x14ac:dyDescent="0.25">
      <c r="A113" s="1275"/>
      <c r="B113" s="1275"/>
      <c r="C113" s="1275"/>
      <c r="D113" s="1275"/>
      <c r="E113" s="1275"/>
      <c r="F113" s="1275"/>
      <c r="G113" s="1275"/>
      <c r="H113" s="1275"/>
      <c r="I113" s="1275"/>
    </row>
    <row r="114" spans="1:9" ht="15" customHeight="1" x14ac:dyDescent="0.25">
      <c r="A114" s="1275"/>
      <c r="B114" s="1275"/>
      <c r="C114" s="1275"/>
      <c r="D114" s="1275"/>
      <c r="E114" s="1275"/>
      <c r="F114" s="1275"/>
      <c r="G114" s="1275"/>
      <c r="H114" s="1275"/>
      <c r="I114" s="1275"/>
    </row>
    <row r="115" spans="1:9" ht="15" customHeight="1" x14ac:dyDescent="0.25">
      <c r="A115" s="1275"/>
      <c r="B115" s="1275"/>
      <c r="C115" s="1275"/>
      <c r="D115" s="1275"/>
      <c r="E115" s="1275"/>
      <c r="F115" s="1275"/>
      <c r="G115" s="1275"/>
      <c r="H115" s="1275"/>
      <c r="I115" s="1275"/>
    </row>
    <row r="116" spans="1:9" ht="15" customHeight="1" x14ac:dyDescent="0.25">
      <c r="A116" s="1275"/>
      <c r="B116" s="1275"/>
      <c r="C116" s="1275"/>
      <c r="D116" s="1275"/>
      <c r="E116" s="1275"/>
      <c r="F116" s="1275"/>
      <c r="G116" s="1275"/>
      <c r="H116" s="1275"/>
      <c r="I116" s="1275"/>
    </row>
    <row r="117" spans="1:9" ht="15" customHeight="1" x14ac:dyDescent="0.25">
      <c r="A117" s="1275"/>
      <c r="B117" s="1275"/>
      <c r="C117" s="1275"/>
      <c r="D117" s="1275"/>
      <c r="E117" s="1275"/>
      <c r="F117" s="1275"/>
      <c r="G117" s="1275"/>
      <c r="H117" s="1275"/>
      <c r="I117" s="1275"/>
    </row>
    <row r="118" spans="1:9" ht="15" customHeight="1" x14ac:dyDescent="0.25">
      <c r="A118" s="1275"/>
      <c r="B118" s="1275"/>
      <c r="C118" s="1275"/>
      <c r="D118" s="1275"/>
      <c r="E118" s="1275"/>
      <c r="F118" s="1275"/>
      <c r="G118" s="1275"/>
      <c r="H118" s="1275"/>
      <c r="I118" s="1275"/>
    </row>
    <row r="119" spans="1:9" ht="15" customHeight="1" x14ac:dyDescent="0.25">
      <c r="A119" s="1275"/>
      <c r="B119" s="1275"/>
      <c r="C119" s="1275"/>
      <c r="D119" s="1275"/>
      <c r="E119" s="1275"/>
      <c r="F119" s="1275"/>
      <c r="G119" s="1275"/>
      <c r="H119" s="1275"/>
      <c r="I119" s="1275"/>
    </row>
    <row r="120" spans="1:9" ht="15" customHeight="1" x14ac:dyDescent="0.25">
      <c r="A120" s="1275"/>
      <c r="B120" s="1275"/>
      <c r="C120" s="1275"/>
      <c r="D120" s="1275"/>
      <c r="E120" s="1275"/>
      <c r="F120" s="1275"/>
      <c r="G120" s="1275"/>
      <c r="H120" s="1275"/>
      <c r="I120" s="1275"/>
    </row>
    <row r="121" spans="1:9" ht="15" customHeight="1" x14ac:dyDescent="0.25">
      <c r="A121" s="1275"/>
      <c r="B121" s="1275"/>
      <c r="C121" s="1275"/>
      <c r="D121" s="1275"/>
      <c r="E121" s="1275"/>
      <c r="F121" s="1275"/>
      <c r="G121" s="1275"/>
      <c r="H121" s="1275"/>
      <c r="I121" s="1275"/>
    </row>
    <row r="122" spans="1:9" ht="15" customHeight="1" x14ac:dyDescent="0.25">
      <c r="A122" s="1275"/>
      <c r="B122" s="1275"/>
      <c r="C122" s="1275"/>
      <c r="D122" s="1275"/>
      <c r="E122" s="1275"/>
      <c r="F122" s="1275"/>
      <c r="G122" s="1275"/>
      <c r="H122" s="1275"/>
      <c r="I122" s="1275"/>
    </row>
    <row r="123" spans="1:9" ht="15" customHeight="1" x14ac:dyDescent="0.25">
      <c r="A123" s="1275"/>
      <c r="B123" s="1275"/>
      <c r="C123" s="1275"/>
      <c r="D123" s="1275"/>
      <c r="E123" s="1275"/>
      <c r="F123" s="1275"/>
      <c r="G123" s="1275"/>
      <c r="H123" s="1275"/>
      <c r="I123" s="1275"/>
    </row>
    <row r="124" spans="1:9" ht="15" customHeight="1" x14ac:dyDescent="0.25">
      <c r="A124" s="1275"/>
      <c r="B124" s="1275"/>
      <c r="C124" s="1275"/>
      <c r="D124" s="1275"/>
      <c r="E124" s="1275"/>
      <c r="F124" s="1275"/>
      <c r="G124" s="1275"/>
      <c r="H124" s="1275"/>
      <c r="I124" s="1275"/>
    </row>
    <row r="125" spans="1:9" ht="15" customHeight="1" x14ac:dyDescent="0.25">
      <c r="A125" s="1275"/>
      <c r="B125" s="1275"/>
      <c r="C125" s="1275"/>
      <c r="D125" s="1275"/>
      <c r="E125" s="1275"/>
      <c r="F125" s="1275"/>
      <c r="G125" s="1275"/>
      <c r="H125" s="1275"/>
      <c r="I125" s="1275"/>
    </row>
    <row r="126" spans="1:9" ht="15" customHeight="1" x14ac:dyDescent="0.25">
      <c r="A126" s="1275"/>
      <c r="B126" s="1275"/>
      <c r="C126" s="1275"/>
      <c r="D126" s="1275"/>
      <c r="E126" s="1275"/>
      <c r="F126" s="1275"/>
      <c r="G126" s="1275"/>
      <c r="H126" s="1275"/>
      <c r="I126" s="1275"/>
    </row>
    <row r="127" spans="1:9" ht="15" customHeight="1" x14ac:dyDescent="0.25">
      <c r="A127" s="1275"/>
      <c r="B127" s="1275"/>
      <c r="C127" s="1275"/>
      <c r="D127" s="1275"/>
      <c r="E127" s="1275"/>
      <c r="F127" s="1275"/>
      <c r="G127" s="1275"/>
      <c r="H127" s="1275"/>
      <c r="I127" s="1275"/>
    </row>
    <row r="128" spans="1:9" ht="15" customHeight="1" x14ac:dyDescent="0.25">
      <c r="A128" s="1275"/>
      <c r="B128" s="1275"/>
      <c r="C128" s="1275"/>
      <c r="D128" s="1275"/>
      <c r="E128" s="1275"/>
      <c r="F128" s="1275"/>
      <c r="G128" s="1275"/>
      <c r="H128" s="1275"/>
      <c r="I128" s="1275"/>
    </row>
    <row r="129" spans="1:9" ht="15" customHeight="1" x14ac:dyDescent="0.25">
      <c r="A129" s="1275"/>
      <c r="B129" s="1275"/>
      <c r="C129" s="1275"/>
      <c r="D129" s="1275"/>
      <c r="E129" s="1275"/>
      <c r="F129" s="1275"/>
      <c r="G129" s="1275"/>
      <c r="H129" s="1275"/>
      <c r="I129" s="1275"/>
    </row>
    <row r="130" spans="1:9" ht="16.5" customHeight="1" x14ac:dyDescent="0.25">
      <c r="A130" s="1275"/>
      <c r="B130" s="1275"/>
      <c r="C130" s="1275"/>
      <c r="D130" s="1275"/>
      <c r="E130" s="1275"/>
      <c r="F130" s="1275"/>
      <c r="G130" s="1275"/>
      <c r="H130" s="1275"/>
      <c r="I130" s="1275"/>
    </row>
    <row r="131" spans="1:9" ht="16.5" customHeight="1" x14ac:dyDescent="0.25">
      <c r="A131" s="1275"/>
      <c r="B131" s="1275"/>
      <c r="C131" s="1275"/>
      <c r="D131" s="1275"/>
      <c r="E131" s="1275"/>
      <c r="F131" s="1275"/>
      <c r="G131" s="1275"/>
      <c r="H131" s="1275"/>
      <c r="I131" s="1275"/>
    </row>
    <row r="132" spans="1:9" ht="16.5" customHeight="1" x14ac:dyDescent="0.25">
      <c r="A132" s="1275"/>
      <c r="B132" s="1275"/>
      <c r="C132" s="1275"/>
      <c r="D132" s="1275"/>
      <c r="E132" s="1275"/>
      <c r="F132" s="1275"/>
      <c r="G132" s="1275"/>
      <c r="H132" s="1275"/>
      <c r="I132" s="1275"/>
    </row>
    <row r="133" spans="1:9" ht="16.5" customHeight="1" x14ac:dyDescent="0.25">
      <c r="A133" s="1275"/>
      <c r="B133" s="1275"/>
      <c r="C133" s="1275"/>
      <c r="D133" s="1275"/>
      <c r="E133" s="1275"/>
      <c r="F133" s="1275"/>
      <c r="G133" s="1275"/>
      <c r="H133" s="1275"/>
      <c r="I133" s="1275"/>
    </row>
    <row r="134" spans="1:9" ht="16.5" customHeight="1" x14ac:dyDescent="0.25">
      <c r="A134" s="1275"/>
      <c r="B134" s="1275"/>
      <c r="C134" s="1275"/>
      <c r="D134" s="1275"/>
      <c r="E134" s="1275"/>
      <c r="F134" s="1275"/>
      <c r="G134" s="1275"/>
      <c r="H134" s="1275"/>
      <c r="I134" s="1275"/>
    </row>
    <row r="135" spans="1:9" ht="16.5" customHeight="1" x14ac:dyDescent="0.25">
      <c r="A135" s="1275"/>
      <c r="B135" s="1275"/>
      <c r="C135" s="1275"/>
      <c r="D135" s="1275"/>
      <c r="E135" s="1275"/>
      <c r="F135" s="1275"/>
      <c r="G135" s="1275"/>
      <c r="H135" s="1275"/>
      <c r="I135" s="1275"/>
    </row>
    <row r="136" spans="1:9" ht="16.5" customHeight="1" x14ac:dyDescent="0.25">
      <c r="A136" s="1275"/>
      <c r="B136" s="1275"/>
      <c r="C136" s="1275"/>
      <c r="D136" s="1275"/>
      <c r="E136" s="1275"/>
      <c r="F136" s="1275"/>
      <c r="G136" s="1275"/>
      <c r="H136" s="1275"/>
      <c r="I136" s="1275"/>
    </row>
    <row r="137" spans="1:9" ht="16.5" customHeight="1" x14ac:dyDescent="0.25">
      <c r="A137" s="1275"/>
      <c r="B137" s="1275"/>
      <c r="C137" s="1275"/>
      <c r="D137" s="1275"/>
      <c r="E137" s="1275"/>
      <c r="F137" s="1275"/>
      <c r="G137" s="1275"/>
      <c r="H137" s="1275"/>
      <c r="I137" s="1275"/>
    </row>
    <row r="138" spans="1:9" ht="16.5" customHeight="1" x14ac:dyDescent="0.25">
      <c r="A138" s="1275"/>
      <c r="B138" s="1275"/>
      <c r="C138" s="1275"/>
      <c r="D138" s="1275"/>
      <c r="E138" s="1275"/>
      <c r="F138" s="1275"/>
      <c r="G138" s="1275"/>
      <c r="H138" s="1275"/>
      <c r="I138" s="1275"/>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3">
        <f ca="1">TODAY()</f>
        <v>46265</v>
      </c>
      <c r="B1" s="1283"/>
      <c r="C1" s="1283"/>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84" t="s">
        <v>7308</v>
      </c>
      <c r="B14" s="1284"/>
      <c r="C14" s="1284"/>
      <c r="D14" s="1284"/>
      <c r="E14" s="1284"/>
      <c r="F14" s="1284"/>
      <c r="G14" s="1284"/>
      <c r="H14" s="594"/>
    </row>
    <row r="15" spans="1:8" ht="16.5" customHeight="1" x14ac:dyDescent="0.25">
      <c r="A15" s="1284"/>
      <c r="B15" s="1284"/>
      <c r="C15" s="1284"/>
      <c r="D15" s="1284"/>
      <c r="E15" s="1284"/>
      <c r="F15" s="1284"/>
      <c r="G15" s="1284"/>
      <c r="H15" s="594"/>
    </row>
    <row r="16" spans="1:8" ht="16.5" customHeight="1" x14ac:dyDescent="0.25">
      <c r="A16" s="1284"/>
      <c r="B16" s="1284"/>
      <c r="C16" s="1284"/>
      <c r="D16" s="1284"/>
      <c r="E16" s="1284"/>
      <c r="F16" s="1284"/>
      <c r="G16" s="1284"/>
      <c r="H16" s="683"/>
    </row>
    <row r="17" spans="1:8" ht="16.5" customHeight="1" x14ac:dyDescent="0.3">
      <c r="A17" s="1284"/>
      <c r="B17" s="1284"/>
      <c r="C17" s="1284"/>
      <c r="D17" s="1284"/>
      <c r="E17" s="1284"/>
      <c r="F17" s="1284"/>
      <c r="G17" s="1284"/>
      <c r="H17" s="559"/>
    </row>
    <row r="18" spans="1:8" ht="16.5" customHeight="1" x14ac:dyDescent="0.3">
      <c r="A18" s="1284"/>
      <c r="B18" s="1284"/>
      <c r="C18" s="1284"/>
      <c r="D18" s="1284"/>
      <c r="E18" s="1284"/>
      <c r="F18" s="1284"/>
      <c r="G18" s="1284"/>
      <c r="H18" s="559"/>
    </row>
    <row r="19" spans="1:8" ht="16.5" customHeight="1" x14ac:dyDescent="0.3">
      <c r="A19" s="1284"/>
      <c r="B19" s="1284"/>
      <c r="C19" s="1284"/>
      <c r="D19" s="1284"/>
      <c r="E19" s="1284"/>
      <c r="F19" s="1284"/>
      <c r="G19" s="1284"/>
      <c r="H19" s="559"/>
    </row>
    <row r="20" spans="1:8" ht="24" customHeight="1" x14ac:dyDescent="0.3">
      <c r="A20" s="1284"/>
      <c r="B20" s="1284"/>
      <c r="C20" s="1284"/>
      <c r="D20" s="1284"/>
      <c r="E20" s="1284"/>
      <c r="F20" s="1284"/>
      <c r="G20" s="1284"/>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285">
        <f>FORMATOS!E16</f>
        <v>46175</v>
      </c>
      <c r="D24" s="1285"/>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286" t="str">
        <f>FORMATOS!E13</f>
        <v>OOFICIO SMTTV-003693</v>
      </c>
      <c r="B28" s="1286"/>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285">
        <f>FORMATOS!E15</f>
        <v>46158</v>
      </c>
      <c r="D30" s="1285"/>
      <c r="E30" s="854" t="s">
        <v>8320</v>
      </c>
      <c r="F30" s="852"/>
      <c r="G30" s="852"/>
      <c r="H30" s="850"/>
    </row>
    <row r="31" spans="1:8" ht="15" customHeight="1" x14ac:dyDescent="0.25">
      <c r="A31" s="1282" t="s">
        <v>8321</v>
      </c>
      <c r="B31" s="1282"/>
      <c r="C31" s="1282"/>
      <c r="D31" s="1282"/>
      <c r="E31" s="1282"/>
      <c r="F31" s="1282"/>
      <c r="G31" s="852"/>
      <c r="H31" s="850"/>
    </row>
    <row r="32" spans="1:8" ht="19.5" customHeight="1" x14ac:dyDescent="0.25">
      <c r="A32" s="1282"/>
      <c r="B32" s="1282"/>
      <c r="C32" s="1282"/>
      <c r="D32" s="1282"/>
      <c r="E32" s="1282"/>
      <c r="F32" s="1282"/>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287" t="s">
        <v>7316</v>
      </c>
      <c r="B38" s="1287"/>
      <c r="C38" s="1287"/>
      <c r="D38" s="1287"/>
      <c r="E38" s="1287"/>
      <c r="F38" s="1287"/>
      <c r="G38" s="852"/>
      <c r="H38" s="850"/>
    </row>
    <row r="39" spans="1:8" ht="15" customHeight="1" x14ac:dyDescent="0.25">
      <c r="A39" s="1287"/>
      <c r="B39" s="1287"/>
      <c r="C39" s="1287"/>
      <c r="D39" s="1287"/>
      <c r="E39" s="1287"/>
      <c r="F39" s="1287"/>
      <c r="G39" s="852"/>
      <c r="H39" s="850"/>
    </row>
    <row r="40" spans="1:8" ht="15" customHeight="1" x14ac:dyDescent="0.25">
      <c r="A40" s="1287"/>
      <c r="B40" s="1287"/>
      <c r="C40" s="1287"/>
      <c r="D40" s="1287"/>
      <c r="E40" s="1287"/>
      <c r="F40" s="1287"/>
      <c r="G40" s="852"/>
      <c r="H40" s="850"/>
    </row>
    <row r="41" spans="1:8" ht="15" customHeight="1" x14ac:dyDescent="0.25">
      <c r="A41" s="1287"/>
      <c r="B41" s="1287"/>
      <c r="C41" s="1287"/>
      <c r="D41" s="1287"/>
      <c r="E41" s="1287"/>
      <c r="F41" s="1287"/>
      <c r="G41" s="852"/>
      <c r="H41" s="850"/>
    </row>
    <row r="42" spans="1:8" ht="15" customHeight="1" x14ac:dyDescent="0.25">
      <c r="A42" s="1287"/>
      <c r="B42" s="1287"/>
      <c r="C42" s="1287"/>
      <c r="D42" s="1287"/>
      <c r="E42" s="1287"/>
      <c r="F42" s="1287"/>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84" t="s">
        <v>7318</v>
      </c>
      <c r="B46" s="1284"/>
      <c r="C46" s="1284"/>
      <c r="D46" s="1284"/>
      <c r="E46" s="1284"/>
      <c r="F46" s="1284"/>
      <c r="G46" s="853"/>
      <c r="H46" s="850"/>
    </row>
    <row r="47" spans="1:8" ht="15" customHeight="1" x14ac:dyDescent="0.25">
      <c r="A47" s="1284"/>
      <c r="B47" s="1284"/>
      <c r="C47" s="1284"/>
      <c r="D47" s="1284"/>
      <c r="E47" s="1284"/>
      <c r="F47" s="1284"/>
      <c r="G47" s="852"/>
      <c r="H47" s="850"/>
    </row>
    <row r="48" spans="1:8" ht="15" customHeight="1" x14ac:dyDescent="0.25">
      <c r="A48" s="1284"/>
      <c r="B48" s="1284"/>
      <c r="C48" s="1284"/>
      <c r="D48" s="1284"/>
      <c r="E48" s="1284"/>
      <c r="F48" s="1284"/>
      <c r="G48" s="852"/>
      <c r="H48" s="850"/>
    </row>
    <row r="49" spans="1:8" ht="15" customHeight="1" x14ac:dyDescent="0.25">
      <c r="A49" s="1284"/>
      <c r="B49" s="1284"/>
      <c r="C49" s="1284"/>
      <c r="D49" s="1284"/>
      <c r="E49" s="1284"/>
      <c r="F49" s="1284"/>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84" t="s">
        <v>7344</v>
      </c>
      <c r="B52" s="1284"/>
      <c r="C52" s="1284"/>
      <c r="D52" s="1284"/>
      <c r="E52" s="1284"/>
      <c r="F52" s="1284"/>
      <c r="G52" s="852"/>
      <c r="H52" s="850"/>
    </row>
    <row r="53" spans="1:8" ht="15" customHeight="1" x14ac:dyDescent="0.25">
      <c r="A53" s="1284"/>
      <c r="B53" s="1284"/>
      <c r="C53" s="1284"/>
      <c r="D53" s="1284"/>
      <c r="E53" s="1284"/>
      <c r="F53" s="1284"/>
      <c r="G53" s="852"/>
      <c r="H53" s="850"/>
    </row>
    <row r="54" spans="1:8" ht="15" customHeight="1" x14ac:dyDescent="0.25">
      <c r="A54" s="1284"/>
      <c r="B54" s="1284"/>
      <c r="C54" s="1284"/>
      <c r="D54" s="1284"/>
      <c r="E54" s="1284"/>
      <c r="F54" s="1284"/>
      <c r="G54" s="852"/>
      <c r="H54" s="850"/>
    </row>
    <row r="55" spans="1:8" ht="15" customHeight="1" x14ac:dyDescent="0.25">
      <c r="A55" s="1284"/>
      <c r="B55" s="1284"/>
      <c r="C55" s="1284"/>
      <c r="D55" s="1284"/>
      <c r="E55" s="1284"/>
      <c r="F55" s="1284"/>
      <c r="G55" s="852"/>
      <c r="H55" s="850"/>
    </row>
    <row r="56" spans="1:8" ht="8.25" customHeight="1" x14ac:dyDescent="0.25">
      <c r="A56" s="1284"/>
      <c r="B56" s="1284"/>
      <c r="C56" s="1284"/>
      <c r="D56" s="1284"/>
      <c r="E56" s="1284"/>
      <c r="F56" s="1284"/>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84" t="s">
        <v>8324</v>
      </c>
      <c r="B58" s="1284"/>
      <c r="C58" s="1284"/>
      <c r="D58" s="1284"/>
      <c r="E58" s="1284"/>
      <c r="F58" s="1284"/>
      <c r="G58" s="1284"/>
      <c r="H58" s="1284"/>
    </row>
    <row r="59" spans="1:8" ht="15" customHeight="1" x14ac:dyDescent="0.25">
      <c r="A59" s="1284"/>
      <c r="B59" s="1284"/>
      <c r="C59" s="1284"/>
      <c r="D59" s="1284"/>
      <c r="E59" s="1284"/>
      <c r="F59" s="1284"/>
      <c r="G59" s="1284"/>
      <c r="H59" s="1284"/>
    </row>
    <row r="60" spans="1:8" ht="15" customHeight="1" x14ac:dyDescent="0.25">
      <c r="A60" s="852"/>
      <c r="B60" s="852"/>
      <c r="C60" s="852"/>
      <c r="D60" s="852"/>
      <c r="E60" s="852"/>
      <c r="F60" s="852"/>
      <c r="G60" s="852"/>
      <c r="H60" s="850"/>
    </row>
    <row r="61" spans="1:8" ht="15" customHeight="1" x14ac:dyDescent="0.25">
      <c r="A61" s="1284" t="s">
        <v>8322</v>
      </c>
      <c r="B61" s="1284"/>
      <c r="C61" s="1284"/>
      <c r="D61" s="1284"/>
      <c r="E61" s="1284"/>
      <c r="F61" s="1284"/>
      <c r="G61" s="1284"/>
      <c r="H61" s="1284"/>
    </row>
    <row r="62" spans="1:8" ht="15" customHeight="1" x14ac:dyDescent="0.25">
      <c r="A62" s="1284"/>
      <c r="B62" s="1284"/>
      <c r="C62" s="1284"/>
      <c r="D62" s="1284"/>
      <c r="E62" s="1284"/>
      <c r="F62" s="1284"/>
      <c r="G62" s="1284"/>
      <c r="H62" s="1284"/>
    </row>
    <row r="63" spans="1:8" ht="15" customHeight="1" x14ac:dyDescent="0.25">
      <c r="A63" s="1284"/>
      <c r="B63" s="1284"/>
      <c r="C63" s="1284"/>
      <c r="D63" s="1284"/>
      <c r="E63" s="1284"/>
      <c r="F63" s="1284"/>
      <c r="G63" s="1284"/>
      <c r="H63" s="1284"/>
    </row>
    <row r="64" spans="1:8" ht="15" customHeight="1" x14ac:dyDescent="0.25">
      <c r="A64" s="1284"/>
      <c r="B64" s="1284"/>
      <c r="C64" s="1284"/>
      <c r="D64" s="1284"/>
      <c r="E64" s="1284"/>
      <c r="F64" s="1284"/>
      <c r="G64" s="1284"/>
      <c r="H64" s="1284"/>
    </row>
    <row r="65" spans="1:8" ht="15" customHeight="1" x14ac:dyDescent="0.25">
      <c r="A65" s="1284"/>
      <c r="B65" s="1284"/>
      <c r="C65" s="1284"/>
      <c r="D65" s="1284"/>
      <c r="E65" s="1284"/>
      <c r="F65" s="1284"/>
      <c r="G65" s="1284"/>
      <c r="H65" s="1284"/>
    </row>
    <row r="66" spans="1:8" ht="15" customHeight="1" x14ac:dyDescent="0.25">
      <c r="A66" s="1284"/>
      <c r="B66" s="1284"/>
      <c r="C66" s="1284"/>
      <c r="D66" s="1284"/>
      <c r="E66" s="1284"/>
      <c r="F66" s="1284"/>
      <c r="G66" s="1284"/>
      <c r="H66" s="1284"/>
    </row>
    <row r="67" spans="1:8" ht="15" customHeight="1" x14ac:dyDescent="0.25">
      <c r="A67" s="1284"/>
      <c r="B67" s="1284"/>
      <c r="C67" s="1284"/>
      <c r="D67" s="1284"/>
      <c r="E67" s="1284"/>
      <c r="F67" s="1284"/>
      <c r="G67" s="1284"/>
      <c r="H67" s="1284"/>
    </row>
    <row r="68" spans="1:8" ht="15" customHeight="1" x14ac:dyDescent="0.25">
      <c r="A68" s="1284"/>
      <c r="B68" s="1284"/>
      <c r="C68" s="1284"/>
      <c r="D68" s="1284"/>
      <c r="E68" s="1284"/>
      <c r="F68" s="1284"/>
      <c r="G68" s="1284"/>
      <c r="H68" s="1284"/>
    </row>
    <row r="69" spans="1:8" ht="15" customHeight="1" x14ac:dyDescent="0.25">
      <c r="A69" s="1284"/>
      <c r="B69" s="1284"/>
      <c r="C69" s="1284"/>
      <c r="D69" s="1284"/>
      <c r="E69" s="1284"/>
      <c r="F69" s="1284"/>
      <c r="G69" s="1284"/>
      <c r="H69" s="1284"/>
    </row>
    <row r="70" spans="1:8" ht="18" customHeight="1" x14ac:dyDescent="0.25">
      <c r="A70" s="1284"/>
      <c r="B70" s="1284"/>
      <c r="C70" s="1284"/>
      <c r="D70" s="1284"/>
      <c r="E70" s="1284"/>
      <c r="F70" s="1284"/>
      <c r="G70" s="1284"/>
      <c r="H70" s="1284"/>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84" t="s">
        <v>7322</v>
      </c>
      <c r="B75" s="1284"/>
      <c r="C75" s="1284"/>
      <c r="D75" s="1284"/>
      <c r="E75" s="1284"/>
      <c r="F75" s="1284"/>
      <c r="G75" s="852"/>
      <c r="H75" s="850"/>
    </row>
    <row r="76" spans="1:8" ht="15" customHeight="1" x14ac:dyDescent="0.25">
      <c r="A76" s="1284"/>
      <c r="B76" s="1284"/>
      <c r="C76" s="1284"/>
      <c r="D76" s="1284"/>
      <c r="E76" s="1284"/>
      <c r="F76" s="1284"/>
      <c r="G76" s="852"/>
      <c r="H76" s="850"/>
    </row>
    <row r="77" spans="1:8" ht="21.75" customHeight="1" x14ac:dyDescent="0.25">
      <c r="A77" s="1284"/>
      <c r="B77" s="1284"/>
      <c r="C77" s="1284"/>
      <c r="D77" s="1284"/>
      <c r="E77" s="1284"/>
      <c r="F77" s="1284"/>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88">
        <f>FORMATOS!E10</f>
        <v>1140908897</v>
      </c>
      <c r="C93" s="1288"/>
      <c r="D93" s="852"/>
      <c r="E93" s="852"/>
      <c r="F93" s="852"/>
      <c r="G93" s="852"/>
      <c r="H93" s="850"/>
    </row>
    <row r="94" spans="1:8" ht="15" customHeight="1" x14ac:dyDescent="0.25">
      <c r="A94" s="636" t="s">
        <v>7429</v>
      </c>
      <c r="B94" s="1291" t="s">
        <v>7333</v>
      </c>
      <c r="C94" s="1291"/>
      <c r="D94" s="852"/>
      <c r="E94" s="852"/>
      <c r="F94" s="852"/>
      <c r="G94" s="852"/>
      <c r="H94" s="850"/>
    </row>
    <row r="95" spans="1:8" ht="15" customHeight="1" x14ac:dyDescent="0.25">
      <c r="A95" s="636" t="s">
        <v>3894</v>
      </c>
      <c r="B95" s="1289">
        <v>3136668894</v>
      </c>
      <c r="C95" s="1289"/>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88">
        <f>IFERROR(VLOOKUP(B$101,Tabla27[#All],3,FALSE),"")</f>
        <v>6043394000</v>
      </c>
      <c r="C103" s="1288"/>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89" t="str">
        <f>IFERROR(VLOOKUP(B$101,Tabla27[#All],5,FALSE),"")</f>
        <v>890907106-5</v>
      </c>
      <c r="C105" s="1289"/>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0">
        <f>FORMATOS!E10</f>
        <v>1140908897</v>
      </c>
      <c r="B112" s="1290"/>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3">
        <f ca="1">TODAY()</f>
        <v>46265</v>
      </c>
      <c r="B1" s="1283"/>
      <c r="C1" s="1283"/>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84" t="s">
        <v>7308</v>
      </c>
      <c r="B14" s="1284"/>
      <c r="C14" s="1284"/>
      <c r="D14" s="1284"/>
      <c r="E14" s="1284"/>
      <c r="F14" s="1284"/>
      <c r="G14" s="1284"/>
      <c r="H14" s="594"/>
    </row>
    <row r="15" spans="1:8" ht="16.5" customHeight="1" x14ac:dyDescent="0.25">
      <c r="A15" s="1284"/>
      <c r="B15" s="1284"/>
      <c r="C15" s="1284"/>
      <c r="D15" s="1284"/>
      <c r="E15" s="1284"/>
      <c r="F15" s="1284"/>
      <c r="G15" s="1284"/>
      <c r="H15" s="594"/>
    </row>
    <row r="16" spans="1:8" ht="16.5" customHeight="1" x14ac:dyDescent="0.25">
      <c r="A16" s="1284"/>
      <c r="B16" s="1284"/>
      <c r="C16" s="1284"/>
      <c r="D16" s="1284"/>
      <c r="E16" s="1284"/>
      <c r="F16" s="1284"/>
      <c r="G16" s="1284"/>
      <c r="H16" s="619"/>
    </row>
    <row r="17" spans="1:8" ht="16.5" customHeight="1" x14ac:dyDescent="0.3">
      <c r="A17" s="1284"/>
      <c r="B17" s="1284"/>
      <c r="C17" s="1284"/>
      <c r="D17" s="1284"/>
      <c r="E17" s="1284"/>
      <c r="F17" s="1284"/>
      <c r="G17" s="1284"/>
      <c r="H17" s="559"/>
    </row>
    <row r="18" spans="1:8" ht="16.5" customHeight="1" x14ac:dyDescent="0.3">
      <c r="A18" s="1284"/>
      <c r="B18" s="1284"/>
      <c r="C18" s="1284"/>
      <c r="D18" s="1284"/>
      <c r="E18" s="1284"/>
      <c r="F18" s="1284"/>
      <c r="G18" s="1284"/>
      <c r="H18" s="559"/>
    </row>
    <row r="19" spans="1:8" ht="16.5" customHeight="1" x14ac:dyDescent="0.3">
      <c r="A19" s="1284"/>
      <c r="B19" s="1284"/>
      <c r="C19" s="1284"/>
      <c r="D19" s="1284"/>
      <c r="E19" s="1284"/>
      <c r="F19" s="1284"/>
      <c r="G19" s="1284"/>
      <c r="H19" s="559"/>
    </row>
    <row r="20" spans="1:8" ht="31.5" customHeight="1" x14ac:dyDescent="0.3">
      <c r="A20" s="1284"/>
      <c r="B20" s="1284"/>
      <c r="C20" s="1284"/>
      <c r="D20" s="1284"/>
      <c r="E20" s="1284"/>
      <c r="F20" s="1284"/>
      <c r="G20" s="1284"/>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285">
        <f>FORMATOS!E16</f>
        <v>46175</v>
      </c>
      <c r="D24" s="1285"/>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286" t="str">
        <f>FORMATOS!E13</f>
        <v>OOFICIO SMTTV-003693</v>
      </c>
      <c r="B28" s="1286"/>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285">
        <f ca="1">FORMATOS!E3</f>
        <v>46265</v>
      </c>
      <c r="D30" s="1285"/>
      <c r="E30" s="639" t="s">
        <v>7343</v>
      </c>
      <c r="F30" s="629"/>
      <c r="G30" s="629"/>
      <c r="H30" s="618"/>
    </row>
    <row r="31" spans="1:8" ht="15" customHeight="1" x14ac:dyDescent="0.25">
      <c r="A31" s="1282" t="s">
        <v>7311</v>
      </c>
      <c r="B31" s="1282"/>
      <c r="C31" s="1282"/>
      <c r="D31" s="1282"/>
      <c r="E31" s="1282"/>
      <c r="F31" s="1282"/>
      <c r="G31" s="629"/>
      <c r="H31" s="618"/>
    </row>
    <row r="32" spans="1:8" ht="19.5" customHeight="1" x14ac:dyDescent="0.25">
      <c r="A32" s="1282"/>
      <c r="B32" s="1282"/>
      <c r="C32" s="1282"/>
      <c r="D32" s="1282"/>
      <c r="E32" s="1282"/>
      <c r="F32" s="1282"/>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287" t="s">
        <v>7316</v>
      </c>
      <c r="B38" s="1287"/>
      <c r="C38" s="1287"/>
      <c r="D38" s="1287"/>
      <c r="E38" s="1287"/>
      <c r="F38" s="1287"/>
      <c r="G38" s="629"/>
      <c r="H38" s="618"/>
    </row>
    <row r="39" spans="1:8" ht="15" customHeight="1" x14ac:dyDescent="0.25">
      <c r="A39" s="1287"/>
      <c r="B39" s="1287"/>
      <c r="C39" s="1287"/>
      <c r="D39" s="1287"/>
      <c r="E39" s="1287"/>
      <c r="F39" s="1287"/>
      <c r="G39" s="629"/>
      <c r="H39" s="618"/>
    </row>
    <row r="40" spans="1:8" ht="15" customHeight="1" x14ac:dyDescent="0.25">
      <c r="A40" s="1287"/>
      <c r="B40" s="1287"/>
      <c r="C40" s="1287"/>
      <c r="D40" s="1287"/>
      <c r="E40" s="1287"/>
      <c r="F40" s="1287"/>
      <c r="G40" s="629"/>
      <c r="H40" s="618"/>
    </row>
    <row r="41" spans="1:8" ht="15" customHeight="1" x14ac:dyDescent="0.25">
      <c r="A41" s="1287"/>
      <c r="B41" s="1287"/>
      <c r="C41" s="1287"/>
      <c r="D41" s="1287"/>
      <c r="E41" s="1287"/>
      <c r="F41" s="1287"/>
      <c r="G41" s="629"/>
      <c r="H41" s="618"/>
    </row>
    <row r="42" spans="1:8" ht="15" customHeight="1" x14ac:dyDescent="0.25">
      <c r="A42" s="1287"/>
      <c r="B42" s="1287"/>
      <c r="C42" s="1287"/>
      <c r="D42" s="1287"/>
      <c r="E42" s="1287"/>
      <c r="F42" s="1287"/>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84" t="s">
        <v>7318</v>
      </c>
      <c r="B46" s="1284"/>
      <c r="C46" s="1284"/>
      <c r="D46" s="1284"/>
      <c r="E46" s="1284"/>
      <c r="F46" s="1284"/>
      <c r="G46" s="630"/>
      <c r="H46" s="618"/>
    </row>
    <row r="47" spans="1:8" ht="15" customHeight="1" x14ac:dyDescent="0.25">
      <c r="A47" s="1284"/>
      <c r="B47" s="1284"/>
      <c r="C47" s="1284"/>
      <c r="D47" s="1284"/>
      <c r="E47" s="1284"/>
      <c r="F47" s="1284"/>
      <c r="G47" s="629"/>
      <c r="H47" s="618"/>
    </row>
    <row r="48" spans="1:8" ht="15" customHeight="1" x14ac:dyDescent="0.25">
      <c r="A48" s="1284"/>
      <c r="B48" s="1284"/>
      <c r="C48" s="1284"/>
      <c r="D48" s="1284"/>
      <c r="E48" s="1284"/>
      <c r="F48" s="1284"/>
      <c r="G48" s="629"/>
      <c r="H48" s="618"/>
    </row>
    <row r="49" spans="1:8" ht="15" customHeight="1" x14ac:dyDescent="0.25">
      <c r="A49" s="1284"/>
      <c r="B49" s="1284"/>
      <c r="C49" s="1284"/>
      <c r="D49" s="1284"/>
      <c r="E49" s="1284"/>
      <c r="F49" s="1284"/>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84" t="s">
        <v>7344</v>
      </c>
      <c r="B52" s="1284"/>
      <c r="C52" s="1284"/>
      <c r="D52" s="1284"/>
      <c r="E52" s="1284"/>
      <c r="F52" s="1284"/>
      <c r="G52" s="629"/>
      <c r="H52" s="618"/>
    </row>
    <row r="53" spans="1:8" ht="15" customHeight="1" x14ac:dyDescent="0.25">
      <c r="A53" s="1284"/>
      <c r="B53" s="1284"/>
      <c r="C53" s="1284"/>
      <c r="D53" s="1284"/>
      <c r="E53" s="1284"/>
      <c r="F53" s="1284"/>
      <c r="G53" s="629"/>
      <c r="H53" s="618"/>
    </row>
    <row r="54" spans="1:8" ht="15" customHeight="1" x14ac:dyDescent="0.25">
      <c r="A54" s="1284"/>
      <c r="B54" s="1284"/>
      <c r="C54" s="1284"/>
      <c r="D54" s="1284"/>
      <c r="E54" s="1284"/>
      <c r="F54" s="1284"/>
      <c r="G54" s="629"/>
      <c r="H54" s="618"/>
    </row>
    <row r="55" spans="1:8" ht="15" customHeight="1" x14ac:dyDescent="0.25">
      <c r="A55" s="1284"/>
      <c r="B55" s="1284"/>
      <c r="C55" s="1284"/>
      <c r="D55" s="1284"/>
      <c r="E55" s="1284"/>
      <c r="F55" s="1284"/>
      <c r="G55" s="629"/>
      <c r="H55" s="618"/>
    </row>
    <row r="56" spans="1:8" ht="30" customHeight="1" x14ac:dyDescent="0.25">
      <c r="A56" s="1284"/>
      <c r="B56" s="1284"/>
      <c r="C56" s="1284"/>
      <c r="D56" s="1284"/>
      <c r="E56" s="1284"/>
      <c r="F56" s="1284"/>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84" t="s">
        <v>7322</v>
      </c>
      <c r="B62" s="1284"/>
      <c r="C62" s="1284"/>
      <c r="D62" s="1284"/>
      <c r="E62" s="1284"/>
      <c r="F62" s="1284"/>
      <c r="G62" s="629"/>
      <c r="H62" s="618"/>
    </row>
    <row r="63" spans="1:8" ht="15" customHeight="1" x14ac:dyDescent="0.25">
      <c r="A63" s="1284"/>
      <c r="B63" s="1284"/>
      <c r="C63" s="1284"/>
      <c r="D63" s="1284"/>
      <c r="E63" s="1284"/>
      <c r="F63" s="1284"/>
      <c r="G63" s="629"/>
      <c r="H63" s="618"/>
    </row>
    <row r="64" spans="1:8" ht="21.75" customHeight="1" x14ac:dyDescent="0.25">
      <c r="A64" s="1284"/>
      <c r="B64" s="1284"/>
      <c r="C64" s="1284"/>
      <c r="D64" s="1284"/>
      <c r="E64" s="1284"/>
      <c r="F64" s="1284"/>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88">
        <f>FORMATOS!E10</f>
        <v>1140908897</v>
      </c>
      <c r="C77" s="1288"/>
      <c r="D77" s="662"/>
      <c r="E77" s="662"/>
      <c r="F77" s="662"/>
      <c r="G77" s="662"/>
      <c r="H77" s="661"/>
    </row>
    <row r="78" spans="1:8" ht="15" customHeight="1" x14ac:dyDescent="0.25">
      <c r="A78" s="636" t="s">
        <v>7429</v>
      </c>
      <c r="B78" s="1291" t="s">
        <v>7333</v>
      </c>
      <c r="C78" s="1291"/>
      <c r="D78" s="629"/>
      <c r="E78" s="629"/>
      <c r="F78" s="629"/>
      <c r="G78" s="629"/>
      <c r="H78" s="618"/>
    </row>
    <row r="79" spans="1:8" ht="15" customHeight="1" x14ac:dyDescent="0.25">
      <c r="A79" s="636" t="s">
        <v>3894</v>
      </c>
      <c r="B79" s="1289">
        <v>3136668894</v>
      </c>
      <c r="C79" s="1289"/>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88">
        <f>IFERROR(VLOOKUP(B$85,Tabla27[#All],3,FALSE),"")</f>
        <v>6043394000</v>
      </c>
      <c r="C87" s="1288"/>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89" t="str">
        <f>IFERROR(VLOOKUP(B$85,Tabla27[#All],5,FALSE),"")</f>
        <v>890907106-5</v>
      </c>
      <c r="C89" s="1289"/>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0">
        <f>FORMATOS!E10</f>
        <v>1140908897</v>
      </c>
      <c r="B96" s="1290"/>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292" t="str">
        <f>FORMATOS!E8</f>
        <v>05079000000018730341</v>
      </c>
      <c r="D10" s="1292"/>
      <c r="E10" s="1292"/>
      <c r="F10" s="1292"/>
      <c r="G10" s="1292"/>
      <c r="H10" s="594"/>
    </row>
    <row r="11" spans="1:8" ht="16.5" x14ac:dyDescent="0.3">
      <c r="A11" s="559"/>
      <c r="B11" s="559"/>
      <c r="C11" s="1292"/>
      <c r="D11" s="1292"/>
      <c r="E11" s="1292"/>
      <c r="F11" s="1292"/>
      <c r="G11" s="1292"/>
      <c r="H11" s="594"/>
    </row>
    <row r="12" spans="1:8" ht="16.5" x14ac:dyDescent="0.3">
      <c r="A12" s="559"/>
      <c r="B12" s="559"/>
      <c r="C12" s="1292"/>
      <c r="D12" s="1292"/>
      <c r="E12" s="1292"/>
      <c r="F12" s="1292"/>
      <c r="G12" s="1292"/>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75" t="s">
        <v>7173</v>
      </c>
      <c r="B17" s="1275"/>
      <c r="C17" s="1275"/>
      <c r="D17" s="1275"/>
      <c r="E17" s="1275"/>
      <c r="F17" s="1275"/>
      <c r="G17" s="1275"/>
      <c r="H17" s="1275"/>
    </row>
    <row r="18" spans="1:8" ht="16.5" customHeight="1" x14ac:dyDescent="0.25">
      <c r="A18" s="1275"/>
      <c r="B18" s="1275"/>
      <c r="C18" s="1275"/>
      <c r="D18" s="1275"/>
      <c r="E18" s="1275"/>
      <c r="F18" s="1275"/>
      <c r="G18" s="1275"/>
      <c r="H18" s="1275"/>
    </row>
    <row r="19" spans="1:8" ht="16.5" customHeight="1" x14ac:dyDescent="0.25">
      <c r="A19" s="1275"/>
      <c r="B19" s="1275"/>
      <c r="C19" s="1275"/>
      <c r="D19" s="1275"/>
      <c r="E19" s="1275"/>
      <c r="F19" s="1275"/>
      <c r="G19" s="1275"/>
      <c r="H19" s="1275"/>
    </row>
    <row r="20" spans="1:8" ht="16.5" customHeight="1" x14ac:dyDescent="0.25">
      <c r="A20" s="1275"/>
      <c r="B20" s="1275"/>
      <c r="C20" s="1275"/>
      <c r="D20" s="1275"/>
      <c r="E20" s="1275"/>
      <c r="F20" s="1275"/>
      <c r="G20" s="1275"/>
      <c r="H20" s="1275"/>
    </row>
    <row r="21" spans="1:8" ht="15" customHeight="1" x14ac:dyDescent="0.25">
      <c r="A21" s="1275"/>
      <c r="B21" s="1275"/>
      <c r="C21" s="1275"/>
      <c r="D21" s="1275"/>
      <c r="E21" s="1275"/>
      <c r="F21" s="1275"/>
      <c r="G21" s="1275"/>
      <c r="H21" s="1275"/>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75" t="s">
        <v>7083</v>
      </c>
      <c r="B24" s="1275"/>
      <c r="C24" s="1275"/>
      <c r="D24" s="1275"/>
      <c r="E24" s="1275"/>
      <c r="F24" s="1275"/>
      <c r="G24" s="1275"/>
      <c r="H24" s="1275"/>
    </row>
    <row r="25" spans="1:8" ht="15" customHeight="1" x14ac:dyDescent="0.25">
      <c r="A25" s="1275"/>
      <c r="B25" s="1275"/>
      <c r="C25" s="1275"/>
      <c r="D25" s="1275"/>
      <c r="E25" s="1275"/>
      <c r="F25" s="1275"/>
      <c r="G25" s="1275"/>
      <c r="H25" s="1275"/>
    </row>
    <row r="26" spans="1:8" ht="15" customHeight="1" x14ac:dyDescent="0.25">
      <c r="A26" s="1275"/>
      <c r="B26" s="1275"/>
      <c r="C26" s="1275"/>
      <c r="D26" s="1275"/>
      <c r="E26" s="1275"/>
      <c r="F26" s="1275"/>
      <c r="G26" s="1275"/>
      <c r="H26" s="1275"/>
    </row>
    <row r="27" spans="1:8" ht="15" customHeight="1" x14ac:dyDescent="0.25">
      <c r="A27" s="1275"/>
      <c r="B27" s="1275"/>
      <c r="C27" s="1275"/>
      <c r="D27" s="1275"/>
      <c r="E27" s="1275"/>
      <c r="F27" s="1275"/>
      <c r="G27" s="1275"/>
      <c r="H27" s="1275"/>
    </row>
    <row r="28" spans="1:8" ht="15" customHeight="1" x14ac:dyDescent="0.25">
      <c r="A28" s="1275"/>
      <c r="B28" s="1275"/>
      <c r="C28" s="1275"/>
      <c r="D28" s="1275"/>
      <c r="E28" s="1275"/>
      <c r="F28" s="1275"/>
      <c r="G28" s="1275"/>
      <c r="H28" s="1275"/>
    </row>
    <row r="29" spans="1:8" ht="15" customHeight="1" x14ac:dyDescent="0.25">
      <c r="A29" s="1275"/>
      <c r="B29" s="1275"/>
      <c r="C29" s="1275"/>
      <c r="D29" s="1275"/>
      <c r="E29" s="1275"/>
      <c r="F29" s="1275"/>
      <c r="G29" s="1275"/>
      <c r="H29" s="1275"/>
    </row>
    <row r="30" spans="1:8" ht="15" customHeight="1" x14ac:dyDescent="0.25">
      <c r="A30" s="1275"/>
      <c r="B30" s="1275"/>
      <c r="C30" s="1275"/>
      <c r="D30" s="1275"/>
      <c r="E30" s="1275"/>
      <c r="F30" s="1275"/>
      <c r="G30" s="1275"/>
      <c r="H30" s="1275"/>
    </row>
    <row r="31" spans="1:8" ht="15" customHeight="1" x14ac:dyDescent="0.25">
      <c r="A31" s="1275"/>
      <c r="B31" s="1275"/>
      <c r="C31" s="1275"/>
      <c r="D31" s="1275"/>
      <c r="E31" s="1275"/>
      <c r="F31" s="1275"/>
      <c r="G31" s="1275"/>
      <c r="H31" s="1275"/>
    </row>
    <row r="32" spans="1:8" ht="15" customHeight="1" x14ac:dyDescent="0.25">
      <c r="A32" s="1275"/>
      <c r="B32" s="1275"/>
      <c r="C32" s="1275"/>
      <c r="D32" s="1275"/>
      <c r="E32" s="1275"/>
      <c r="F32" s="1275"/>
      <c r="G32" s="1275"/>
      <c r="H32" s="1275"/>
    </row>
    <row r="33" spans="1:8" ht="15" customHeight="1" x14ac:dyDescent="0.25">
      <c r="A33" s="1275"/>
      <c r="B33" s="1275"/>
      <c r="C33" s="1275"/>
      <c r="D33" s="1275"/>
      <c r="E33" s="1275"/>
      <c r="F33" s="1275"/>
      <c r="G33" s="1275"/>
      <c r="H33" s="1275"/>
    </row>
    <row r="34" spans="1:8" ht="15" customHeight="1" x14ac:dyDescent="0.25">
      <c r="A34" s="1275"/>
      <c r="B34" s="1275"/>
      <c r="C34" s="1275"/>
      <c r="D34" s="1275"/>
      <c r="E34" s="1275"/>
      <c r="F34" s="1275"/>
      <c r="G34" s="1275"/>
      <c r="H34" s="1275"/>
    </row>
    <row r="35" spans="1:8" ht="15" customHeight="1" x14ac:dyDescent="0.25">
      <c r="A35" s="1275"/>
      <c r="B35" s="1275"/>
      <c r="C35" s="1275"/>
      <c r="D35" s="1275"/>
      <c r="E35" s="1275"/>
      <c r="F35" s="1275"/>
      <c r="G35" s="1275"/>
      <c r="H35" s="1275"/>
    </row>
    <row r="36" spans="1:8" ht="15" customHeight="1" x14ac:dyDescent="0.25">
      <c r="A36" s="1275"/>
      <c r="B36" s="1275"/>
      <c r="C36" s="1275"/>
      <c r="D36" s="1275"/>
      <c r="E36" s="1275"/>
      <c r="F36" s="1275"/>
      <c r="G36" s="1275"/>
      <c r="H36" s="1275"/>
    </row>
    <row r="37" spans="1:8" ht="15" customHeight="1" x14ac:dyDescent="0.25">
      <c r="A37" s="1275"/>
      <c r="B37" s="1275"/>
      <c r="C37" s="1275"/>
      <c r="D37" s="1275"/>
      <c r="E37" s="1275"/>
      <c r="F37" s="1275"/>
      <c r="G37" s="1275"/>
      <c r="H37" s="1275"/>
    </row>
    <row r="38" spans="1:8" ht="15" customHeight="1" x14ac:dyDescent="0.25">
      <c r="A38" s="1275"/>
      <c r="B38" s="1275"/>
      <c r="C38" s="1275"/>
      <c r="D38" s="1275"/>
      <c r="E38" s="1275"/>
      <c r="F38" s="1275"/>
      <c r="G38" s="1275"/>
      <c r="H38" s="1275"/>
    </row>
    <row r="39" spans="1:8" ht="15" customHeight="1" x14ac:dyDescent="0.25">
      <c r="A39" s="1275"/>
      <c r="B39" s="1275"/>
      <c r="C39" s="1275"/>
      <c r="D39" s="1275"/>
      <c r="E39" s="1275"/>
      <c r="F39" s="1275"/>
      <c r="G39" s="1275"/>
      <c r="H39" s="1275"/>
    </row>
    <row r="40" spans="1:8" ht="15" customHeight="1" x14ac:dyDescent="0.25">
      <c r="A40" s="1275"/>
      <c r="B40" s="1275"/>
      <c r="C40" s="1275"/>
      <c r="D40" s="1275"/>
      <c r="E40" s="1275"/>
      <c r="F40" s="1275"/>
      <c r="G40" s="1275"/>
      <c r="H40" s="1275"/>
    </row>
    <row r="41" spans="1:8" ht="15" customHeight="1" x14ac:dyDescent="0.25">
      <c r="A41" s="1275"/>
      <c r="B41" s="1275"/>
      <c r="C41" s="1275"/>
      <c r="D41" s="1275"/>
      <c r="E41" s="1275"/>
      <c r="F41" s="1275"/>
      <c r="G41" s="1275"/>
      <c r="H41" s="1275"/>
    </row>
    <row r="42" spans="1:8" ht="15" customHeight="1" x14ac:dyDescent="0.25">
      <c r="A42" s="1275"/>
      <c r="B42" s="1275"/>
      <c r="C42" s="1275"/>
      <c r="D42" s="1275"/>
      <c r="E42" s="1275"/>
      <c r="F42" s="1275"/>
      <c r="G42" s="1275"/>
      <c r="H42" s="1275"/>
    </row>
    <row r="43" spans="1:8" ht="15" customHeight="1" x14ac:dyDescent="0.25">
      <c r="A43" s="1275"/>
      <c r="B43" s="1275"/>
      <c r="C43" s="1275"/>
      <c r="D43" s="1275"/>
      <c r="E43" s="1275"/>
      <c r="F43" s="1275"/>
      <c r="G43" s="1275"/>
      <c r="H43" s="1275"/>
    </row>
    <row r="44" spans="1:8" ht="15" customHeight="1" x14ac:dyDescent="0.25">
      <c r="A44" s="1275"/>
      <c r="B44" s="1275"/>
      <c r="C44" s="1275"/>
      <c r="D44" s="1275"/>
      <c r="E44" s="1275"/>
      <c r="F44" s="1275"/>
      <c r="G44" s="1275"/>
      <c r="H44" s="1275"/>
    </row>
    <row r="45" spans="1:8" ht="15" customHeight="1" x14ac:dyDescent="0.25">
      <c r="A45" s="1275"/>
      <c r="B45" s="1275"/>
      <c r="C45" s="1275"/>
      <c r="D45" s="1275"/>
      <c r="E45" s="1275"/>
      <c r="F45" s="1275"/>
      <c r="G45" s="1275"/>
      <c r="H45" s="1275"/>
    </row>
    <row r="46" spans="1:8" ht="15" customHeight="1" x14ac:dyDescent="0.25">
      <c r="A46" s="563"/>
      <c r="B46" s="563"/>
      <c r="C46" s="563"/>
      <c r="D46" s="563"/>
      <c r="E46" s="563"/>
      <c r="F46" s="563"/>
      <c r="G46" s="563"/>
      <c r="H46" s="563"/>
    </row>
    <row r="47" spans="1:8" ht="15" customHeight="1" x14ac:dyDescent="0.25">
      <c r="A47" s="1275" t="s">
        <v>7084</v>
      </c>
      <c r="B47" s="1275"/>
      <c r="C47" s="1275"/>
      <c r="D47" s="1275"/>
      <c r="E47" s="1275"/>
      <c r="F47" s="1275"/>
      <c r="G47" s="1275"/>
      <c r="H47" s="1275"/>
    </row>
    <row r="48" spans="1:8" ht="15" customHeight="1" x14ac:dyDescent="0.25">
      <c r="A48" s="1275"/>
      <c r="B48" s="1275"/>
      <c r="C48" s="1275"/>
      <c r="D48" s="1275"/>
      <c r="E48" s="1275"/>
      <c r="F48" s="1275"/>
      <c r="G48" s="1275"/>
      <c r="H48" s="1275"/>
    </row>
    <row r="49" spans="1:8" ht="15" customHeight="1" x14ac:dyDescent="0.25">
      <c r="A49" s="1275"/>
      <c r="B49" s="1275"/>
      <c r="C49" s="1275"/>
      <c r="D49" s="1275"/>
      <c r="E49" s="1275"/>
      <c r="F49" s="1275"/>
      <c r="G49" s="1275"/>
      <c r="H49" s="1275"/>
    </row>
    <row r="50" spans="1:8" ht="15" customHeight="1" x14ac:dyDescent="0.25">
      <c r="A50" s="1275"/>
      <c r="B50" s="1275"/>
      <c r="C50" s="1275"/>
      <c r="D50" s="1275"/>
      <c r="E50" s="1275"/>
      <c r="F50" s="1275"/>
      <c r="G50" s="1275"/>
      <c r="H50" s="1275"/>
    </row>
    <row r="51" spans="1:8" ht="15" customHeight="1" x14ac:dyDescent="0.25">
      <c r="A51" s="1275"/>
      <c r="B51" s="1275"/>
      <c r="C51" s="1275"/>
      <c r="D51" s="1275"/>
      <c r="E51" s="1275"/>
      <c r="F51" s="1275"/>
      <c r="G51" s="1275"/>
      <c r="H51" s="1275"/>
    </row>
    <row r="52" spans="1:8" ht="15" customHeight="1" x14ac:dyDescent="0.25">
      <c r="A52" s="1275"/>
      <c r="B52" s="1275"/>
      <c r="C52" s="1275"/>
      <c r="D52" s="1275"/>
      <c r="E52" s="1275"/>
      <c r="F52" s="1275"/>
      <c r="G52" s="1275"/>
      <c r="H52" s="1275"/>
    </row>
    <row r="53" spans="1:8" ht="15" customHeight="1" x14ac:dyDescent="0.25">
      <c r="A53" s="1275"/>
      <c r="B53" s="1275"/>
      <c r="C53" s="1275"/>
      <c r="D53" s="1275"/>
      <c r="E53" s="1275"/>
      <c r="F53" s="1275"/>
      <c r="G53" s="1275"/>
      <c r="H53" s="1275"/>
    </row>
    <row r="54" spans="1:8" ht="15" customHeight="1" x14ac:dyDescent="0.25">
      <c r="A54" s="1275"/>
      <c r="B54" s="1275"/>
      <c r="C54" s="1275"/>
      <c r="D54" s="1275"/>
      <c r="E54" s="1275"/>
      <c r="F54" s="1275"/>
      <c r="G54" s="1275"/>
      <c r="H54" s="1275"/>
    </row>
    <row r="55" spans="1:8" ht="15" customHeight="1" x14ac:dyDescent="0.25">
      <c r="A55" s="1275"/>
      <c r="B55" s="1275"/>
      <c r="C55" s="1275"/>
      <c r="D55" s="1275"/>
      <c r="E55" s="1275"/>
      <c r="F55" s="1275"/>
      <c r="G55" s="1275"/>
      <c r="H55" s="1275"/>
    </row>
    <row r="56" spans="1:8" ht="15" customHeight="1" x14ac:dyDescent="0.25">
      <c r="A56" s="1275"/>
      <c r="B56" s="1275"/>
      <c r="C56" s="1275"/>
      <c r="D56" s="1275"/>
      <c r="E56" s="1275"/>
      <c r="F56" s="1275"/>
      <c r="G56" s="1275"/>
      <c r="H56" s="1275"/>
    </row>
    <row r="57" spans="1:8" ht="15" customHeight="1" x14ac:dyDescent="0.25">
      <c r="A57" s="1275"/>
      <c r="B57" s="1275"/>
      <c r="C57" s="1275"/>
      <c r="D57" s="1275"/>
      <c r="E57" s="1275"/>
      <c r="F57" s="1275"/>
      <c r="G57" s="1275"/>
      <c r="H57" s="1275"/>
    </row>
    <row r="58" spans="1:8" ht="15" customHeight="1" x14ac:dyDescent="0.25">
      <c r="A58" s="1275"/>
      <c r="B58" s="1275"/>
      <c r="C58" s="1275"/>
      <c r="D58" s="1275"/>
      <c r="E58" s="1275"/>
      <c r="F58" s="1275"/>
      <c r="G58" s="1275"/>
      <c r="H58" s="1275"/>
    </row>
    <row r="59" spans="1:8" ht="15" customHeight="1" x14ac:dyDescent="0.25">
      <c r="A59" s="1275"/>
      <c r="B59" s="1275"/>
      <c r="C59" s="1275"/>
      <c r="D59" s="1275"/>
      <c r="E59" s="1275"/>
      <c r="F59" s="1275"/>
      <c r="G59" s="1275"/>
      <c r="H59" s="1275"/>
    </row>
    <row r="60" spans="1:8" ht="15" customHeight="1" x14ac:dyDescent="0.25">
      <c r="A60" s="1275"/>
      <c r="B60" s="1275"/>
      <c r="C60" s="1275"/>
      <c r="D60" s="1275"/>
      <c r="E60" s="1275"/>
      <c r="F60" s="1275"/>
      <c r="G60" s="1275"/>
      <c r="H60" s="1275"/>
    </row>
    <row r="61" spans="1:8" ht="15" customHeight="1" x14ac:dyDescent="0.25">
      <c r="A61" s="1275"/>
      <c r="B61" s="1275"/>
      <c r="C61" s="1275"/>
      <c r="D61" s="1275"/>
      <c r="E61" s="1275"/>
      <c r="F61" s="1275"/>
      <c r="G61" s="1275"/>
      <c r="H61" s="1275"/>
    </row>
    <row r="62" spans="1:8" ht="15" customHeight="1" x14ac:dyDescent="0.25">
      <c r="A62" s="1275"/>
      <c r="B62" s="1275"/>
      <c r="C62" s="1275"/>
      <c r="D62" s="1275"/>
      <c r="E62" s="1275"/>
      <c r="F62" s="1275"/>
      <c r="G62" s="1275"/>
      <c r="H62" s="1275"/>
    </row>
    <row r="63" spans="1:8" ht="15" customHeight="1" x14ac:dyDescent="0.25">
      <c r="A63" s="1275"/>
      <c r="B63" s="1275"/>
      <c r="C63" s="1275"/>
      <c r="D63" s="1275"/>
      <c r="E63" s="1275"/>
      <c r="F63" s="1275"/>
      <c r="G63" s="1275"/>
      <c r="H63" s="1275"/>
    </row>
    <row r="64" spans="1:8" ht="15" customHeight="1" x14ac:dyDescent="0.25">
      <c r="A64" s="1275"/>
      <c r="B64" s="1275"/>
      <c r="C64" s="1275"/>
      <c r="D64" s="1275"/>
      <c r="E64" s="1275"/>
      <c r="F64" s="1275"/>
      <c r="G64" s="1275"/>
      <c r="H64" s="1275"/>
    </row>
    <row r="65" spans="1:8" ht="15" customHeight="1" x14ac:dyDescent="0.25">
      <c r="A65" s="1275"/>
      <c r="B65" s="1275"/>
      <c r="C65" s="1275"/>
      <c r="D65" s="1275"/>
      <c r="E65" s="1275"/>
      <c r="F65" s="1275"/>
      <c r="G65" s="1275"/>
      <c r="H65" s="1275"/>
    </row>
    <row r="66" spans="1:8" ht="15" customHeight="1" x14ac:dyDescent="0.25">
      <c r="A66" s="1275"/>
      <c r="B66" s="1275"/>
      <c r="C66" s="1275"/>
      <c r="D66" s="1275"/>
      <c r="E66" s="1275"/>
      <c r="F66" s="1275"/>
      <c r="G66" s="1275"/>
      <c r="H66" s="1275"/>
    </row>
    <row r="67" spans="1:8" ht="15" customHeight="1" x14ac:dyDescent="0.25">
      <c r="A67" s="1275"/>
      <c r="B67" s="1275"/>
      <c r="C67" s="1275"/>
      <c r="D67" s="1275"/>
      <c r="E67" s="1275"/>
      <c r="F67" s="1275"/>
      <c r="G67" s="1275"/>
      <c r="H67" s="1275"/>
    </row>
    <row r="68" spans="1:8" ht="15" customHeight="1" x14ac:dyDescent="0.25">
      <c r="A68" s="1275"/>
      <c r="B68" s="1275"/>
      <c r="C68" s="1275"/>
      <c r="D68" s="1275"/>
      <c r="E68" s="1275"/>
      <c r="F68" s="1275"/>
      <c r="G68" s="1275"/>
      <c r="H68" s="1275"/>
    </row>
    <row r="69" spans="1:8" ht="15" customHeight="1" x14ac:dyDescent="0.25">
      <c r="A69" s="1275"/>
      <c r="B69" s="1275"/>
      <c r="C69" s="1275"/>
      <c r="D69" s="1275"/>
      <c r="E69" s="1275"/>
      <c r="F69" s="1275"/>
      <c r="G69" s="1275"/>
      <c r="H69" s="1275"/>
    </row>
    <row r="70" spans="1:8" ht="15" customHeight="1" x14ac:dyDescent="0.25">
      <c r="A70" s="1275"/>
      <c r="B70" s="1275"/>
      <c r="C70" s="1275"/>
      <c r="D70" s="1275"/>
      <c r="E70" s="1275"/>
      <c r="F70" s="1275"/>
      <c r="G70" s="1275"/>
      <c r="H70" s="1275"/>
    </row>
    <row r="71" spans="1:8" ht="15" customHeight="1" x14ac:dyDescent="0.25">
      <c r="A71" s="1275"/>
      <c r="B71" s="1275"/>
      <c r="C71" s="1275"/>
      <c r="D71" s="1275"/>
      <c r="E71" s="1275"/>
      <c r="F71" s="1275"/>
      <c r="G71" s="1275"/>
      <c r="H71" s="1275"/>
    </row>
    <row r="72" spans="1:8" ht="15" customHeight="1" x14ac:dyDescent="0.25">
      <c r="A72" s="1275"/>
      <c r="B72" s="1275"/>
      <c r="C72" s="1275"/>
      <c r="D72" s="1275"/>
      <c r="E72" s="1275"/>
      <c r="F72" s="1275"/>
      <c r="G72" s="1275"/>
      <c r="H72" s="1275"/>
    </row>
    <row r="73" spans="1:8" ht="15" customHeight="1" x14ac:dyDescent="0.25">
      <c r="A73" s="1275"/>
      <c r="B73" s="1275"/>
      <c r="C73" s="1275"/>
      <c r="D73" s="1275"/>
      <c r="E73" s="1275"/>
      <c r="F73" s="1275"/>
      <c r="G73" s="1275"/>
      <c r="H73" s="1275"/>
    </row>
    <row r="74" spans="1:8" ht="15" customHeight="1" x14ac:dyDescent="0.25">
      <c r="A74" s="1275"/>
      <c r="B74" s="1275"/>
      <c r="C74" s="1275"/>
      <c r="D74" s="1275"/>
      <c r="E74" s="1275"/>
      <c r="F74" s="1275"/>
      <c r="G74" s="1275"/>
      <c r="H74" s="1275"/>
    </row>
    <row r="75" spans="1:8" ht="15" customHeight="1" x14ac:dyDescent="0.25">
      <c r="A75" s="1275"/>
      <c r="B75" s="1275"/>
      <c r="C75" s="1275"/>
      <c r="D75" s="1275"/>
      <c r="E75" s="1275"/>
      <c r="F75" s="1275"/>
      <c r="G75" s="1275"/>
      <c r="H75" s="1275"/>
    </row>
    <row r="76" spans="1:8" ht="15" customHeight="1" x14ac:dyDescent="0.25">
      <c r="A76" s="1275"/>
      <c r="B76" s="1275"/>
      <c r="C76" s="1275"/>
      <c r="D76" s="1275"/>
      <c r="E76" s="1275"/>
      <c r="F76" s="1275"/>
      <c r="G76" s="1275"/>
      <c r="H76" s="1275"/>
    </row>
    <row r="77" spans="1:8" ht="15" customHeight="1" x14ac:dyDescent="0.25">
      <c r="A77" s="1275"/>
      <c r="B77" s="1275"/>
      <c r="C77" s="1275"/>
      <c r="D77" s="1275"/>
      <c r="E77" s="1275"/>
      <c r="F77" s="1275"/>
      <c r="G77" s="1275"/>
      <c r="H77" s="1275"/>
    </row>
    <row r="78" spans="1:8" ht="15" customHeight="1" x14ac:dyDescent="0.25">
      <c r="A78" s="1275"/>
      <c r="B78" s="1275"/>
      <c r="C78" s="1275"/>
      <c r="D78" s="1275"/>
      <c r="E78" s="1275"/>
      <c r="F78" s="1275"/>
      <c r="G78" s="1275"/>
      <c r="H78" s="1275"/>
    </row>
    <row r="79" spans="1:8" ht="15" customHeight="1" x14ac:dyDescent="0.25">
      <c r="A79" s="1275"/>
      <c r="B79" s="1275"/>
      <c r="C79" s="1275"/>
      <c r="D79" s="1275"/>
      <c r="E79" s="1275"/>
      <c r="F79" s="1275"/>
      <c r="G79" s="1275"/>
      <c r="H79" s="1275"/>
    </row>
    <row r="80" spans="1:8" ht="15" customHeight="1" x14ac:dyDescent="0.25">
      <c r="A80" s="1275"/>
      <c r="B80" s="1275"/>
      <c r="C80" s="1275"/>
      <c r="D80" s="1275"/>
      <c r="E80" s="1275"/>
      <c r="F80" s="1275"/>
      <c r="G80" s="1275"/>
      <c r="H80" s="1275"/>
    </row>
    <row r="81" spans="1:8" ht="15" customHeight="1" x14ac:dyDescent="0.25">
      <c r="A81" s="1275"/>
      <c r="B81" s="1275"/>
      <c r="C81" s="1275"/>
      <c r="D81" s="1275"/>
      <c r="E81" s="1275"/>
      <c r="F81" s="1275"/>
      <c r="G81" s="1275"/>
      <c r="H81" s="1275"/>
    </row>
    <row r="82" spans="1:8" ht="15" customHeight="1" x14ac:dyDescent="0.25">
      <c r="A82" s="1275"/>
      <c r="B82" s="1275"/>
      <c r="C82" s="1275"/>
      <c r="D82" s="1275"/>
      <c r="E82" s="1275"/>
      <c r="F82" s="1275"/>
      <c r="G82" s="1275"/>
      <c r="H82" s="1275"/>
    </row>
    <row r="83" spans="1:8" ht="15" customHeight="1" x14ac:dyDescent="0.25">
      <c r="A83" s="1275"/>
      <c r="B83" s="1275"/>
      <c r="C83" s="1275"/>
      <c r="D83" s="1275"/>
      <c r="E83" s="1275"/>
      <c r="F83" s="1275"/>
      <c r="G83" s="1275"/>
      <c r="H83" s="1275"/>
    </row>
    <row r="84" spans="1:8" ht="15" customHeight="1" x14ac:dyDescent="0.25">
      <c r="A84" s="1275"/>
      <c r="B84" s="1275"/>
      <c r="C84" s="1275"/>
      <c r="D84" s="1275"/>
      <c r="E84" s="1275"/>
      <c r="F84" s="1275"/>
      <c r="G84" s="1275"/>
      <c r="H84" s="1275"/>
    </row>
    <row r="85" spans="1:8" ht="15" customHeight="1" x14ac:dyDescent="0.25">
      <c r="A85" s="1275"/>
      <c r="B85" s="1275"/>
      <c r="C85" s="1275"/>
      <c r="D85" s="1275"/>
      <c r="E85" s="1275"/>
      <c r="F85" s="1275"/>
      <c r="G85" s="1275"/>
      <c r="H85" s="1275"/>
    </row>
    <row r="86" spans="1:8" ht="15" customHeight="1" x14ac:dyDescent="0.25">
      <c r="A86" s="1275"/>
      <c r="B86" s="1275"/>
      <c r="C86" s="1275"/>
      <c r="D86" s="1275"/>
      <c r="E86" s="1275"/>
      <c r="F86" s="1275"/>
      <c r="G86" s="1275"/>
      <c r="H86" s="1275"/>
    </row>
    <row r="87" spans="1:8" ht="15" customHeight="1" x14ac:dyDescent="0.25">
      <c r="A87" s="1275"/>
      <c r="B87" s="1275"/>
      <c r="C87" s="1275"/>
      <c r="D87" s="1275"/>
      <c r="E87" s="1275"/>
      <c r="F87" s="1275"/>
      <c r="G87" s="1275"/>
      <c r="H87" s="1275"/>
    </row>
    <row r="88" spans="1:8" ht="15" customHeight="1" x14ac:dyDescent="0.25">
      <c r="A88" s="1275"/>
      <c r="B88" s="1275"/>
      <c r="C88" s="1275"/>
      <c r="D88" s="1275"/>
      <c r="E88" s="1275"/>
      <c r="F88" s="1275"/>
      <c r="G88" s="1275"/>
      <c r="H88" s="1275"/>
    </row>
    <row r="89" spans="1:8" ht="15" customHeight="1" x14ac:dyDescent="0.25">
      <c r="A89" s="1275"/>
      <c r="B89" s="1275"/>
      <c r="C89" s="1275"/>
      <c r="D89" s="1275"/>
      <c r="E89" s="1275"/>
      <c r="F89" s="1275"/>
      <c r="G89" s="1275"/>
      <c r="H89" s="1275"/>
    </row>
    <row r="90" spans="1:8" ht="15" customHeight="1" x14ac:dyDescent="0.25">
      <c r="A90" s="1275"/>
      <c r="B90" s="1275"/>
      <c r="C90" s="1275"/>
      <c r="D90" s="1275"/>
      <c r="E90" s="1275"/>
      <c r="F90" s="1275"/>
      <c r="G90" s="1275"/>
      <c r="H90" s="1275"/>
    </row>
    <row r="91" spans="1:8" ht="15" customHeight="1" x14ac:dyDescent="0.25">
      <c r="A91" s="1275"/>
      <c r="B91" s="1275"/>
      <c r="C91" s="1275"/>
      <c r="D91" s="1275"/>
      <c r="E91" s="1275"/>
      <c r="F91" s="1275"/>
      <c r="G91" s="1275"/>
      <c r="H91" s="1275"/>
    </row>
    <row r="92" spans="1:8" ht="15" customHeight="1" x14ac:dyDescent="0.25">
      <c r="A92" s="1275"/>
      <c r="B92" s="1275"/>
      <c r="C92" s="1275"/>
      <c r="D92" s="1275"/>
      <c r="E92" s="1275"/>
      <c r="F92" s="1275"/>
      <c r="G92" s="1275"/>
      <c r="H92" s="1275"/>
    </row>
    <row r="93" spans="1:8" ht="15" customHeight="1" x14ac:dyDescent="0.25">
      <c r="A93" s="1275"/>
      <c r="B93" s="1275"/>
      <c r="C93" s="1275"/>
      <c r="D93" s="1275"/>
      <c r="E93" s="1275"/>
      <c r="F93" s="1275"/>
      <c r="G93" s="1275"/>
      <c r="H93" s="1275"/>
    </row>
    <row r="94" spans="1:8" ht="15" customHeight="1" x14ac:dyDescent="0.25">
      <c r="A94" s="1275" t="s">
        <v>7079</v>
      </c>
      <c r="B94" s="1275"/>
      <c r="C94" s="1275"/>
      <c r="D94" s="1275"/>
      <c r="E94" s="1275"/>
      <c r="F94" s="1275"/>
      <c r="G94" s="1275"/>
      <c r="H94" s="1275"/>
    </row>
    <row r="95" spans="1:8" ht="15" customHeight="1" x14ac:dyDescent="0.25">
      <c r="A95" s="1275"/>
      <c r="B95" s="1275"/>
      <c r="C95" s="1275"/>
      <c r="D95" s="1275"/>
      <c r="E95" s="1275"/>
      <c r="F95" s="1275"/>
      <c r="G95" s="1275"/>
      <c r="H95" s="1275"/>
    </row>
    <row r="96" spans="1:8" ht="15" customHeight="1" x14ac:dyDescent="0.25">
      <c r="A96" s="1275"/>
      <c r="B96" s="1275"/>
      <c r="C96" s="1275"/>
      <c r="D96" s="1275"/>
      <c r="E96" s="1275"/>
      <c r="F96" s="1275"/>
      <c r="G96" s="1275"/>
      <c r="H96" s="1275"/>
    </row>
    <row r="97" spans="1:8" ht="15" customHeight="1" x14ac:dyDescent="0.25">
      <c r="A97" s="1275"/>
      <c r="B97" s="1275"/>
      <c r="C97" s="1275"/>
      <c r="D97" s="1275"/>
      <c r="E97" s="1275"/>
      <c r="F97" s="1275"/>
      <c r="G97" s="1275"/>
      <c r="H97" s="1275"/>
    </row>
    <row r="98" spans="1:8" ht="15" customHeight="1" x14ac:dyDescent="0.25">
      <c r="A98" s="1275"/>
      <c r="B98" s="1275"/>
      <c r="C98" s="1275"/>
      <c r="D98" s="1275"/>
      <c r="E98" s="1275"/>
      <c r="F98" s="1275"/>
      <c r="G98" s="1275"/>
      <c r="H98" s="1275"/>
    </row>
    <row r="99" spans="1:8" ht="15" customHeight="1" x14ac:dyDescent="0.25">
      <c r="A99" s="1275"/>
      <c r="B99" s="1275"/>
      <c r="C99" s="1275"/>
      <c r="D99" s="1275"/>
      <c r="E99" s="1275"/>
      <c r="F99" s="1275"/>
      <c r="G99" s="1275"/>
      <c r="H99" s="1275"/>
    </row>
    <row r="100" spans="1:8" ht="15" customHeight="1" x14ac:dyDescent="0.25">
      <c r="A100" s="1275"/>
      <c r="B100" s="1275"/>
      <c r="C100" s="1275"/>
      <c r="D100" s="1275"/>
      <c r="E100" s="1275"/>
      <c r="F100" s="1275"/>
      <c r="G100" s="1275"/>
      <c r="H100" s="1275"/>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75" t="s">
        <v>7169</v>
      </c>
      <c r="B103" s="1275"/>
      <c r="C103" s="1275"/>
      <c r="D103" s="1275"/>
      <c r="E103" s="1275"/>
      <c r="F103" s="1275"/>
      <c r="G103" s="1275"/>
      <c r="H103" s="1275"/>
    </row>
    <row r="104" spans="1:8" ht="15" customHeight="1" x14ac:dyDescent="0.25">
      <c r="A104" s="1275"/>
      <c r="B104" s="1275"/>
      <c r="C104" s="1275"/>
      <c r="D104" s="1275"/>
      <c r="E104" s="1275"/>
      <c r="F104" s="1275"/>
      <c r="G104" s="1275"/>
      <c r="H104" s="1275"/>
    </row>
    <row r="105" spans="1:8" ht="15" customHeight="1" x14ac:dyDescent="0.25">
      <c r="A105" s="1275"/>
      <c r="B105" s="1275"/>
      <c r="C105" s="1275"/>
      <c r="D105" s="1275"/>
      <c r="E105" s="1275"/>
      <c r="F105" s="1275"/>
      <c r="G105" s="1275"/>
      <c r="H105" s="1275"/>
    </row>
    <row r="106" spans="1:8" ht="15" customHeight="1" x14ac:dyDescent="0.25">
      <c r="A106" s="1275"/>
      <c r="B106" s="1275"/>
      <c r="C106" s="1275"/>
      <c r="D106" s="1275"/>
      <c r="E106" s="1275"/>
      <c r="F106" s="1275"/>
      <c r="G106" s="1275"/>
      <c r="H106" s="1275"/>
    </row>
    <row r="107" spans="1:8" ht="15" customHeight="1" x14ac:dyDescent="0.25">
      <c r="A107" s="1275"/>
      <c r="B107" s="1275"/>
      <c r="C107" s="1275"/>
      <c r="D107" s="1275"/>
      <c r="E107" s="1275"/>
      <c r="F107" s="1275"/>
      <c r="G107" s="1275"/>
      <c r="H107" s="1275"/>
    </row>
    <row r="108" spans="1:8" ht="15" customHeight="1" x14ac:dyDescent="0.25">
      <c r="A108" s="1275"/>
      <c r="B108" s="1275"/>
      <c r="C108" s="1275"/>
      <c r="D108" s="1275"/>
      <c r="E108" s="1275"/>
      <c r="F108" s="1275"/>
      <c r="G108" s="1275"/>
      <c r="H108" s="1275"/>
    </row>
    <row r="109" spans="1:8" ht="15" customHeight="1" x14ac:dyDescent="0.25">
      <c r="A109" s="1275"/>
      <c r="B109" s="1275"/>
      <c r="C109" s="1275"/>
      <c r="D109" s="1275"/>
      <c r="E109" s="1275"/>
      <c r="F109" s="1275"/>
      <c r="G109" s="1275"/>
      <c r="H109" s="1275"/>
    </row>
    <row r="110" spans="1:8" ht="15" customHeight="1" x14ac:dyDescent="0.25">
      <c r="A110" s="1275"/>
      <c r="B110" s="1275"/>
      <c r="C110" s="1275"/>
      <c r="D110" s="1275"/>
      <c r="E110" s="1275"/>
      <c r="F110" s="1275"/>
      <c r="G110" s="1275"/>
      <c r="H110" s="1275"/>
    </row>
    <row r="111" spans="1:8" ht="15" customHeight="1" x14ac:dyDescent="0.25">
      <c r="A111" s="1275"/>
      <c r="B111" s="1275"/>
      <c r="C111" s="1275"/>
      <c r="D111" s="1275"/>
      <c r="E111" s="1275"/>
      <c r="F111" s="1275"/>
      <c r="G111" s="1275"/>
      <c r="H111" s="1275"/>
    </row>
    <row r="112" spans="1:8" ht="15" customHeight="1" x14ac:dyDescent="0.25">
      <c r="A112" s="1275"/>
      <c r="B112" s="1275"/>
      <c r="C112" s="1275"/>
      <c r="D112" s="1275"/>
      <c r="E112" s="1275"/>
      <c r="F112" s="1275"/>
      <c r="G112" s="1275"/>
      <c r="H112" s="1275"/>
    </row>
    <row r="113" spans="1:8" ht="15" customHeight="1" x14ac:dyDescent="0.25">
      <c r="A113" s="1275"/>
      <c r="B113" s="1275"/>
      <c r="C113" s="1275"/>
      <c r="D113" s="1275"/>
      <c r="E113" s="1275"/>
      <c r="F113" s="1275"/>
      <c r="G113" s="1275"/>
      <c r="H113" s="1275"/>
    </row>
    <row r="114" spans="1:8" ht="15" customHeight="1" x14ac:dyDescent="0.25">
      <c r="A114" s="1275"/>
      <c r="B114" s="1275"/>
      <c r="C114" s="1275"/>
      <c r="D114" s="1275"/>
      <c r="E114" s="1275"/>
      <c r="F114" s="1275"/>
      <c r="G114" s="1275"/>
      <c r="H114" s="1275"/>
    </row>
    <row r="115" spans="1:8" ht="15" customHeight="1" x14ac:dyDescent="0.25">
      <c r="A115" s="1275"/>
      <c r="B115" s="1275"/>
      <c r="C115" s="1275"/>
      <c r="D115" s="1275"/>
      <c r="E115" s="1275"/>
      <c r="F115" s="1275"/>
      <c r="G115" s="1275"/>
      <c r="H115" s="1275"/>
    </row>
    <row r="116" spans="1:8" ht="15" customHeight="1" x14ac:dyDescent="0.25">
      <c r="A116" s="1275"/>
      <c r="B116" s="1275"/>
      <c r="C116" s="1275"/>
      <c r="D116" s="1275"/>
      <c r="E116" s="1275"/>
      <c r="F116" s="1275"/>
      <c r="G116" s="1275"/>
      <c r="H116" s="1275"/>
    </row>
    <row r="117" spans="1:8" ht="15" customHeight="1" x14ac:dyDescent="0.25">
      <c r="A117" s="1275"/>
      <c r="B117" s="1275"/>
      <c r="C117" s="1275"/>
      <c r="D117" s="1275"/>
      <c r="E117" s="1275"/>
      <c r="F117" s="1275"/>
      <c r="G117" s="1275"/>
      <c r="H117" s="1275"/>
    </row>
    <row r="118" spans="1:8" ht="15" customHeight="1" x14ac:dyDescent="0.25">
      <c r="A118" s="1275"/>
      <c r="B118" s="1275"/>
      <c r="C118" s="1275"/>
      <c r="D118" s="1275"/>
      <c r="E118" s="1275"/>
      <c r="F118" s="1275"/>
      <c r="G118" s="1275"/>
      <c r="H118" s="1275"/>
    </row>
    <row r="119" spans="1:8" ht="15" customHeight="1" x14ac:dyDescent="0.25">
      <c r="A119" s="1275"/>
      <c r="B119" s="1275"/>
      <c r="C119" s="1275"/>
      <c r="D119" s="1275"/>
      <c r="E119" s="1275"/>
      <c r="F119" s="1275"/>
      <c r="G119" s="1275"/>
      <c r="H119" s="1275"/>
    </row>
    <row r="120" spans="1:8" ht="15" customHeight="1" x14ac:dyDescent="0.25">
      <c r="A120" s="1275"/>
      <c r="B120" s="1275"/>
      <c r="C120" s="1275"/>
      <c r="D120" s="1275"/>
      <c r="E120" s="1275"/>
      <c r="F120" s="1275"/>
      <c r="G120" s="1275"/>
      <c r="H120" s="1275"/>
    </row>
    <row r="121" spans="1:8" ht="15" customHeight="1" x14ac:dyDescent="0.25">
      <c r="A121" s="1275"/>
      <c r="B121" s="1275"/>
      <c r="C121" s="1275"/>
      <c r="D121" s="1275"/>
      <c r="E121" s="1275"/>
      <c r="F121" s="1275"/>
      <c r="G121" s="1275"/>
      <c r="H121" s="1275"/>
    </row>
    <row r="122" spans="1:8" ht="15" customHeight="1" x14ac:dyDescent="0.25">
      <c r="A122" s="1275"/>
      <c r="B122" s="1275"/>
      <c r="C122" s="1275"/>
      <c r="D122" s="1275"/>
      <c r="E122" s="1275"/>
      <c r="F122" s="1275"/>
      <c r="G122" s="1275"/>
      <c r="H122" s="1275"/>
    </row>
    <row r="123" spans="1:8" ht="15" customHeight="1" x14ac:dyDescent="0.25">
      <c r="A123" s="1275"/>
      <c r="B123" s="1275"/>
      <c r="C123" s="1275"/>
      <c r="D123" s="1275"/>
      <c r="E123" s="1275"/>
      <c r="F123" s="1275"/>
      <c r="G123" s="1275"/>
      <c r="H123" s="1275"/>
    </row>
    <row r="124" spans="1:8" ht="15" customHeight="1" x14ac:dyDescent="0.25">
      <c r="A124" s="1275"/>
      <c r="B124" s="1275"/>
      <c r="C124" s="1275"/>
      <c r="D124" s="1275"/>
      <c r="E124" s="1275"/>
      <c r="F124" s="1275"/>
      <c r="G124" s="1275"/>
      <c r="H124" s="1275"/>
    </row>
    <row r="125" spans="1:8" ht="15" customHeight="1" x14ac:dyDescent="0.25">
      <c r="A125" s="1275"/>
      <c r="B125" s="1275"/>
      <c r="C125" s="1275"/>
      <c r="D125" s="1275"/>
      <c r="E125" s="1275"/>
      <c r="F125" s="1275"/>
      <c r="G125" s="1275"/>
      <c r="H125" s="1275"/>
    </row>
    <row r="126" spans="1:8" ht="15" customHeight="1" x14ac:dyDescent="0.25">
      <c r="A126" s="1275"/>
      <c r="B126" s="1275"/>
      <c r="C126" s="1275"/>
      <c r="D126" s="1275"/>
      <c r="E126" s="1275"/>
      <c r="F126" s="1275"/>
      <c r="G126" s="1275"/>
      <c r="H126" s="1275"/>
    </row>
    <row r="127" spans="1:8" ht="15" customHeight="1" x14ac:dyDescent="0.25">
      <c r="A127" s="1275"/>
      <c r="B127" s="1275"/>
      <c r="C127" s="1275"/>
      <c r="D127" s="1275"/>
      <c r="E127" s="1275"/>
      <c r="F127" s="1275"/>
      <c r="G127" s="1275"/>
      <c r="H127" s="1275"/>
    </row>
    <row r="128" spans="1:8" ht="15" customHeight="1" x14ac:dyDescent="0.25">
      <c r="A128" s="1275"/>
      <c r="B128" s="1275"/>
      <c r="C128" s="1275"/>
      <c r="D128" s="1275"/>
      <c r="E128" s="1275"/>
      <c r="F128" s="1275"/>
      <c r="G128" s="1275"/>
      <c r="H128" s="1275"/>
    </row>
    <row r="129" spans="1:8" ht="15" customHeight="1" x14ac:dyDescent="0.25">
      <c r="A129" s="1275"/>
      <c r="B129" s="1275"/>
      <c r="C129" s="1275"/>
      <c r="D129" s="1275"/>
      <c r="E129" s="1275"/>
      <c r="F129" s="1275"/>
      <c r="G129" s="1275"/>
      <c r="H129" s="1275"/>
    </row>
    <row r="130" spans="1:8" ht="16.5" customHeight="1" x14ac:dyDescent="0.25">
      <c r="A130" s="1275"/>
      <c r="B130" s="1275"/>
      <c r="C130" s="1275"/>
      <c r="D130" s="1275"/>
      <c r="E130" s="1275"/>
      <c r="F130" s="1275"/>
      <c r="G130" s="1275"/>
      <c r="H130" s="1275"/>
    </row>
    <row r="131" spans="1:8" ht="16.5" customHeight="1" x14ac:dyDescent="0.25">
      <c r="A131" s="1275"/>
      <c r="B131" s="1275"/>
      <c r="C131" s="1275"/>
      <c r="D131" s="1275"/>
      <c r="E131" s="1275"/>
      <c r="F131" s="1275"/>
      <c r="G131" s="1275"/>
      <c r="H131" s="1275"/>
    </row>
    <row r="132" spans="1:8" ht="16.5" customHeight="1" x14ac:dyDescent="0.25">
      <c r="A132" s="1275"/>
      <c r="B132" s="1275"/>
      <c r="C132" s="1275"/>
      <c r="D132" s="1275"/>
      <c r="E132" s="1275"/>
      <c r="F132" s="1275"/>
      <c r="G132" s="1275"/>
      <c r="H132" s="1275"/>
    </row>
    <row r="133" spans="1:8" ht="16.5" customHeight="1" x14ac:dyDescent="0.25">
      <c r="A133" s="1275"/>
      <c r="B133" s="1275"/>
      <c r="C133" s="1275"/>
      <c r="D133" s="1275"/>
      <c r="E133" s="1275"/>
      <c r="F133" s="1275"/>
      <c r="G133" s="1275"/>
      <c r="H133" s="1275"/>
    </row>
    <row r="134" spans="1:8" ht="16.5" customHeight="1" x14ac:dyDescent="0.25">
      <c r="A134" s="1275"/>
      <c r="B134" s="1275"/>
      <c r="C134" s="1275"/>
      <c r="D134" s="1275"/>
      <c r="E134" s="1275"/>
      <c r="F134" s="1275"/>
      <c r="G134" s="1275"/>
      <c r="H134" s="1275"/>
    </row>
    <row r="135" spans="1:8" ht="16.5" customHeight="1" x14ac:dyDescent="0.25">
      <c r="A135" s="1275"/>
      <c r="B135" s="1275"/>
      <c r="C135" s="1275"/>
      <c r="D135" s="1275"/>
      <c r="E135" s="1275"/>
      <c r="F135" s="1275"/>
      <c r="G135" s="1275"/>
      <c r="H135" s="1275"/>
    </row>
    <row r="136" spans="1:8" ht="16.5" customHeight="1" x14ac:dyDescent="0.25">
      <c r="A136" s="1275"/>
      <c r="B136" s="1275"/>
      <c r="C136" s="1275"/>
      <c r="D136" s="1275"/>
      <c r="E136" s="1275"/>
      <c r="F136" s="1275"/>
      <c r="G136" s="1275"/>
      <c r="H136" s="1275"/>
    </row>
    <row r="137" spans="1:8" ht="16.5" customHeight="1" x14ac:dyDescent="0.25">
      <c r="A137" s="1275"/>
      <c r="B137" s="1275"/>
      <c r="C137" s="1275"/>
      <c r="D137" s="1275"/>
      <c r="E137" s="1275"/>
      <c r="F137" s="1275"/>
      <c r="G137" s="1275"/>
      <c r="H137" s="1275"/>
    </row>
    <row r="138" spans="1:8" ht="16.5" customHeight="1" x14ac:dyDescent="0.25">
      <c r="A138" s="1275"/>
      <c r="B138" s="1275"/>
      <c r="C138" s="1275"/>
      <c r="D138" s="1275"/>
      <c r="E138" s="1275"/>
      <c r="F138" s="1275"/>
      <c r="G138" s="1275"/>
      <c r="H138" s="1275"/>
    </row>
    <row r="139" spans="1:8" x14ac:dyDescent="0.25">
      <c r="A139" s="1275" t="s">
        <v>7170</v>
      </c>
      <c r="B139" s="1275"/>
      <c r="C139" s="1275"/>
      <c r="D139" s="1275"/>
      <c r="E139" s="1275"/>
      <c r="F139" s="1275"/>
      <c r="G139" s="1275"/>
      <c r="H139" s="1275"/>
    </row>
    <row r="140" spans="1:8" x14ac:dyDescent="0.25">
      <c r="A140" s="1275"/>
      <c r="B140" s="1275"/>
      <c r="C140" s="1275"/>
      <c r="D140" s="1275"/>
      <c r="E140" s="1275"/>
      <c r="F140" s="1275"/>
      <c r="G140" s="1275"/>
      <c r="H140" s="1275"/>
    </row>
    <row r="141" spans="1:8" x14ac:dyDescent="0.25">
      <c r="A141" s="1275"/>
      <c r="B141" s="1275"/>
      <c r="C141" s="1275"/>
      <c r="D141" s="1275"/>
      <c r="E141" s="1275"/>
      <c r="F141" s="1275"/>
      <c r="G141" s="1275"/>
      <c r="H141" s="1275"/>
    </row>
    <row r="142" spans="1:8" x14ac:dyDescent="0.25">
      <c r="A142" s="1275"/>
      <c r="B142" s="1275"/>
      <c r="C142" s="1275"/>
      <c r="D142" s="1275"/>
      <c r="E142" s="1275"/>
      <c r="F142" s="1275"/>
      <c r="G142" s="1275"/>
      <c r="H142" s="1275"/>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83">
        <f ca="1">TODAY()</f>
        <v>46265</v>
      </c>
      <c r="B1" s="1283"/>
      <c r="C1" s="1283"/>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84" t="s">
        <v>7545</v>
      </c>
      <c r="B14" s="1284"/>
      <c r="C14" s="1284"/>
      <c r="D14" s="1284"/>
      <c r="E14" s="1284"/>
      <c r="F14" s="1284"/>
      <c r="G14" s="1284"/>
      <c r="H14" s="594"/>
    </row>
    <row r="15" spans="1:8" ht="16.5" customHeight="1" x14ac:dyDescent="0.25">
      <c r="A15" s="1284"/>
      <c r="B15" s="1284"/>
      <c r="C15" s="1284"/>
      <c r="D15" s="1284"/>
      <c r="E15" s="1284"/>
      <c r="F15" s="1284"/>
      <c r="G15" s="1284"/>
      <c r="H15" s="594"/>
    </row>
    <row r="16" spans="1:8" ht="16.5" customHeight="1" x14ac:dyDescent="0.25">
      <c r="A16" s="1284"/>
      <c r="B16" s="1284"/>
      <c r="C16" s="1284"/>
      <c r="D16" s="1284"/>
      <c r="E16" s="1284"/>
      <c r="F16" s="1284"/>
      <c r="G16" s="1284"/>
      <c r="H16" s="683"/>
    </row>
    <row r="17" spans="1:8" ht="16.5" customHeight="1" x14ac:dyDescent="0.3">
      <c r="A17" s="1284"/>
      <c r="B17" s="1284"/>
      <c r="C17" s="1284"/>
      <c r="D17" s="1284"/>
      <c r="E17" s="1284"/>
      <c r="F17" s="1284"/>
      <c r="G17" s="1284"/>
      <c r="H17" s="559"/>
    </row>
    <row r="18" spans="1:8" ht="16.5" customHeight="1" x14ac:dyDescent="0.3">
      <c r="A18" s="1284"/>
      <c r="B18" s="1284"/>
      <c r="C18" s="1284"/>
      <c r="D18" s="1284"/>
      <c r="E18" s="1284"/>
      <c r="F18" s="1284"/>
      <c r="G18" s="1284"/>
      <c r="H18" s="559"/>
    </row>
    <row r="19" spans="1:8" ht="16.5" customHeight="1" x14ac:dyDescent="0.3">
      <c r="A19" s="1284"/>
      <c r="B19" s="1284"/>
      <c r="C19" s="1284"/>
      <c r="D19" s="1284"/>
      <c r="E19" s="1284"/>
      <c r="F19" s="1284"/>
      <c r="G19" s="1284"/>
      <c r="H19" s="559"/>
    </row>
    <row r="20" spans="1:8" ht="35.25" customHeight="1" x14ac:dyDescent="0.3">
      <c r="A20" s="1284"/>
      <c r="B20" s="1284"/>
      <c r="C20" s="1284"/>
      <c r="D20" s="1284"/>
      <c r="E20" s="1284"/>
      <c r="F20" s="1284"/>
      <c r="G20" s="1284"/>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285">
        <f>FORMATOS!E15</f>
        <v>46158</v>
      </c>
      <c r="D24" s="1285"/>
      <c r="E24" s="627" t="s">
        <v>9125</v>
      </c>
      <c r="F24" s="649"/>
      <c r="G24" s="649"/>
      <c r="H24" s="682"/>
    </row>
    <row r="25" spans="1:8" ht="18" customHeight="1" x14ac:dyDescent="0.25">
      <c r="A25" s="688" t="s">
        <v>9126</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9127</v>
      </c>
      <c r="C27" s="686"/>
      <c r="D27" s="686"/>
      <c r="E27" s="686"/>
      <c r="F27" s="686"/>
      <c r="G27" s="686"/>
      <c r="H27" s="563"/>
    </row>
    <row r="28" spans="1:8" ht="15" customHeight="1" x14ac:dyDescent="0.3">
      <c r="A28" s="696" t="s">
        <v>9128</v>
      </c>
      <c r="B28" s="695"/>
      <c r="C28" s="686"/>
      <c r="D28" s="686"/>
      <c r="E28" s="686"/>
      <c r="F28" s="686"/>
      <c r="G28" s="686"/>
      <c r="H28" s="682"/>
    </row>
    <row r="29" spans="1:8" ht="18" customHeight="1" x14ac:dyDescent="0.25">
      <c r="A29" s="1285">
        <f>FORMATOS!E16</f>
        <v>46175</v>
      </c>
      <c r="B29" s="1285"/>
      <c r="C29" s="1285"/>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285">
        <f ca="1">FORMATOS!E3</f>
        <v>46265</v>
      </c>
      <c r="D31" s="1285"/>
      <c r="E31" s="688" t="s">
        <v>7546</v>
      </c>
      <c r="F31" s="686"/>
      <c r="G31" s="686"/>
      <c r="H31" s="682"/>
    </row>
    <row r="32" spans="1:8" ht="15" customHeight="1" x14ac:dyDescent="0.25">
      <c r="A32" s="1282" t="s">
        <v>9129</v>
      </c>
      <c r="B32" s="1282"/>
      <c r="C32" s="1282"/>
      <c r="D32" s="1282"/>
      <c r="E32" s="1282"/>
      <c r="F32" s="1282"/>
      <c r="G32" s="686"/>
      <c r="H32" s="682"/>
    </row>
    <row r="33" spans="1:8" ht="19.5" customHeight="1" x14ac:dyDescent="0.25">
      <c r="A33" s="1282"/>
      <c r="B33" s="1282"/>
      <c r="C33" s="1282"/>
      <c r="D33" s="1282"/>
      <c r="E33" s="1282"/>
      <c r="F33" s="1282"/>
      <c r="G33" s="686"/>
      <c r="H33" s="682"/>
    </row>
    <row r="34" spans="1:8" ht="18" customHeight="1" x14ac:dyDescent="0.25">
      <c r="A34" s="1282"/>
      <c r="B34" s="1282"/>
      <c r="C34" s="1282"/>
      <c r="D34" s="1282"/>
      <c r="E34" s="1282"/>
      <c r="F34" s="1282"/>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84" t="s">
        <v>7555</v>
      </c>
      <c r="B39" s="1284"/>
      <c r="C39" s="1284"/>
      <c r="D39" s="1284"/>
      <c r="E39" s="1284"/>
      <c r="F39" s="1284"/>
      <c r="G39" s="1284"/>
      <c r="H39" s="682"/>
    </row>
    <row r="40" spans="1:8" ht="15" customHeight="1" x14ac:dyDescent="0.25">
      <c r="A40" s="1284"/>
      <c r="B40" s="1284"/>
      <c r="C40" s="1284"/>
      <c r="D40" s="1284"/>
      <c r="E40" s="1284"/>
      <c r="F40" s="1284"/>
      <c r="G40" s="1284"/>
      <c r="H40" s="682"/>
    </row>
    <row r="41" spans="1:8" ht="15" customHeight="1" x14ac:dyDescent="0.25">
      <c r="A41" s="1284"/>
      <c r="B41" s="1284"/>
      <c r="C41" s="1284"/>
      <c r="D41" s="1284"/>
      <c r="E41" s="1284"/>
      <c r="F41" s="1284"/>
      <c r="G41" s="1284"/>
      <c r="H41" s="682"/>
    </row>
    <row r="42" spans="1:8" ht="15" customHeight="1" x14ac:dyDescent="0.25">
      <c r="A42" s="1284"/>
      <c r="B42" s="1284"/>
      <c r="C42" s="1284"/>
      <c r="D42" s="1284"/>
      <c r="E42" s="1284"/>
      <c r="F42" s="1284"/>
      <c r="G42" s="1284"/>
      <c r="H42" s="682"/>
    </row>
    <row r="43" spans="1:8" ht="20.25" customHeight="1" x14ac:dyDescent="0.25">
      <c r="A43" s="1284" t="s">
        <v>7554</v>
      </c>
      <c r="B43" s="1284"/>
      <c r="C43" s="1284"/>
      <c r="D43" s="1284"/>
      <c r="E43" s="1284"/>
      <c r="F43" s="1284"/>
      <c r="G43" s="1284"/>
      <c r="H43" s="1284"/>
    </row>
    <row r="44" spans="1:8" ht="20.25" customHeight="1" x14ac:dyDescent="0.25">
      <c r="A44" s="1284"/>
      <c r="B44" s="1284"/>
      <c r="C44" s="1284"/>
      <c r="D44" s="1284"/>
      <c r="E44" s="1284"/>
      <c r="F44" s="1284"/>
      <c r="G44" s="1284"/>
      <c r="H44" s="1284"/>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84" t="s">
        <v>7318</v>
      </c>
      <c r="B47" s="1284"/>
      <c r="C47" s="1284"/>
      <c r="D47" s="1284"/>
      <c r="E47" s="1284"/>
      <c r="F47" s="1284"/>
      <c r="G47" s="687"/>
      <c r="H47" s="682"/>
    </row>
    <row r="48" spans="1:8" ht="15" customHeight="1" x14ac:dyDescent="0.25">
      <c r="A48" s="1284"/>
      <c r="B48" s="1284"/>
      <c r="C48" s="1284"/>
      <c r="D48" s="1284"/>
      <c r="E48" s="1284"/>
      <c r="F48" s="1284"/>
      <c r="G48" s="686"/>
      <c r="H48" s="682"/>
    </row>
    <row r="49" spans="1:8" ht="15" customHeight="1" x14ac:dyDescent="0.25">
      <c r="A49" s="1284"/>
      <c r="B49" s="1284"/>
      <c r="C49" s="1284"/>
      <c r="D49" s="1284"/>
      <c r="E49" s="1284"/>
      <c r="F49" s="1284"/>
      <c r="G49" s="686"/>
      <c r="H49" s="682"/>
    </row>
    <row r="50" spans="1:8" ht="15" customHeight="1" x14ac:dyDescent="0.25">
      <c r="A50" s="1284"/>
      <c r="B50" s="1284"/>
      <c r="C50" s="1284"/>
      <c r="D50" s="1284"/>
      <c r="E50" s="1284"/>
      <c r="F50" s="1284"/>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84" t="s">
        <v>7548</v>
      </c>
      <c r="B53" s="1284"/>
      <c r="C53" s="1284"/>
      <c r="D53" s="1284"/>
      <c r="E53" s="1284"/>
      <c r="F53" s="1284"/>
      <c r="G53" s="686"/>
      <c r="H53" s="682"/>
    </row>
    <row r="54" spans="1:8" ht="22.5" customHeight="1" x14ac:dyDescent="0.25">
      <c r="A54" s="1284"/>
      <c r="B54" s="1284"/>
      <c r="C54" s="1284"/>
      <c r="D54" s="1284"/>
      <c r="E54" s="1284"/>
      <c r="F54" s="1284"/>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84" t="s">
        <v>7550</v>
      </c>
      <c r="B56" s="1284"/>
      <c r="C56" s="1284"/>
      <c r="D56" s="1284"/>
      <c r="E56" s="1284"/>
      <c r="F56" s="1284"/>
      <c r="G56" s="686"/>
      <c r="H56" s="682"/>
    </row>
    <row r="57" spans="1:8" ht="15.75" customHeight="1" x14ac:dyDescent="0.25">
      <c r="A57" s="1284"/>
      <c r="B57" s="1284"/>
      <c r="C57" s="1284"/>
      <c r="D57" s="1284"/>
      <c r="E57" s="1284"/>
      <c r="F57" s="1284"/>
      <c r="G57" s="686"/>
      <c r="H57" s="682"/>
    </row>
    <row r="58" spans="1:8" ht="20.25" customHeight="1" x14ac:dyDescent="0.25">
      <c r="A58" s="1284"/>
      <c r="B58" s="1284"/>
      <c r="C58" s="1284"/>
      <c r="D58" s="1284"/>
      <c r="E58" s="1284"/>
      <c r="F58" s="1284"/>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84" t="s">
        <v>7322</v>
      </c>
      <c r="B62" s="1284"/>
      <c r="C62" s="1284"/>
      <c r="D62" s="1284"/>
      <c r="E62" s="1284"/>
      <c r="F62" s="1284"/>
      <c r="G62" s="686"/>
      <c r="H62" s="682"/>
    </row>
    <row r="63" spans="1:8" ht="15" customHeight="1" x14ac:dyDescent="0.25">
      <c r="A63" s="1284"/>
      <c r="B63" s="1284"/>
      <c r="C63" s="1284"/>
      <c r="D63" s="1284"/>
      <c r="E63" s="1284"/>
      <c r="F63" s="1284"/>
      <c r="G63" s="686"/>
      <c r="H63" s="682"/>
    </row>
    <row r="64" spans="1:8" ht="21.75" customHeight="1" x14ac:dyDescent="0.25">
      <c r="A64" s="1284"/>
      <c r="B64" s="1284"/>
      <c r="C64" s="1284"/>
      <c r="D64" s="1284"/>
      <c r="E64" s="1284"/>
      <c r="F64" s="1284"/>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293" t="s">
        <v>7551</v>
      </c>
      <c r="B68" s="1293"/>
      <c r="C68" s="1293"/>
      <c r="D68" s="1293"/>
      <c r="E68" s="1293"/>
      <c r="F68" s="1293"/>
      <c r="G68" s="1293"/>
      <c r="H68" s="1293"/>
    </row>
    <row r="69" spans="1:8" ht="15" customHeight="1" x14ac:dyDescent="0.25">
      <c r="A69" s="1293"/>
      <c r="B69" s="1293"/>
      <c r="C69" s="1293"/>
      <c r="D69" s="1293"/>
      <c r="E69" s="1293"/>
      <c r="F69" s="1293"/>
      <c r="G69" s="1293"/>
      <c r="H69" s="1293"/>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88">
        <f>FORMATOS!E10</f>
        <v>1140908897</v>
      </c>
      <c r="C74" s="1288"/>
      <c r="D74" s="686"/>
      <c r="E74" s="686"/>
      <c r="F74" s="686"/>
      <c r="G74" s="686"/>
      <c r="H74" s="682"/>
    </row>
    <row r="75" spans="1:8" ht="15" customHeight="1" x14ac:dyDescent="0.25">
      <c r="A75" s="636" t="s">
        <v>7429</v>
      </c>
      <c r="B75" s="1291" t="s">
        <v>7333</v>
      </c>
      <c r="C75" s="1291"/>
      <c r="D75" s="686"/>
      <c r="E75" s="686"/>
      <c r="F75" s="686"/>
      <c r="G75" s="686"/>
      <c r="H75" s="682"/>
    </row>
    <row r="76" spans="1:8" ht="15" customHeight="1" x14ac:dyDescent="0.25">
      <c r="A76" s="636" t="s">
        <v>3894</v>
      </c>
      <c r="B76" s="1289">
        <v>3136668894</v>
      </c>
      <c r="C76" s="1289"/>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88">
        <f>IFERROR(VLOOKUP(B$81,Tabla27[#All],3,FALSE),"")</f>
        <v>6043394000</v>
      </c>
      <c r="C83" s="1288"/>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89" t="str">
        <f>IFERROR(VLOOKUP(B$81,Tabla27[#All],5,FALSE),"")</f>
        <v>890907106-5</v>
      </c>
      <c r="C85" s="1289"/>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0">
        <f>FORMATOS!E10</f>
        <v>1140908897</v>
      </c>
      <c r="B92" s="1290"/>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77">
        <f ca="1">TODAY()</f>
        <v>46265</v>
      </c>
      <c r="B1" s="1277"/>
      <c r="C1" s="1277"/>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78"/>
      <c r="D10" s="1278"/>
      <c r="E10" s="1278"/>
      <c r="F10" s="1278"/>
      <c r="G10" s="1278"/>
      <c r="H10" s="1278"/>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75" t="s">
        <v>7469</v>
      </c>
      <c r="B16" s="1275"/>
      <c r="C16" s="1275"/>
      <c r="D16" s="1275"/>
      <c r="E16" s="1275"/>
      <c r="F16" s="1275"/>
      <c r="G16" s="1275"/>
      <c r="H16" s="1275"/>
    </row>
    <row r="17" spans="1:8" ht="16.5" customHeight="1" x14ac:dyDescent="0.25">
      <c r="A17" s="1275"/>
      <c r="B17" s="1275"/>
      <c r="C17" s="1275"/>
      <c r="D17" s="1275"/>
      <c r="E17" s="1275"/>
      <c r="F17" s="1275"/>
      <c r="G17" s="1275"/>
      <c r="H17" s="1275"/>
    </row>
    <row r="18" spans="1:8" ht="16.5" customHeight="1" x14ac:dyDescent="0.25">
      <c r="A18" s="1275"/>
      <c r="B18" s="1275"/>
      <c r="C18" s="1275"/>
      <c r="D18" s="1275"/>
      <c r="E18" s="1275"/>
      <c r="F18" s="1275"/>
      <c r="G18" s="1275"/>
      <c r="H18" s="1275"/>
    </row>
    <row r="19" spans="1:8" ht="16.5" customHeight="1" x14ac:dyDescent="0.25">
      <c r="A19" s="1275"/>
      <c r="B19" s="1275"/>
      <c r="C19" s="1275"/>
      <c r="D19" s="1275"/>
      <c r="E19" s="1275"/>
      <c r="F19" s="1275"/>
      <c r="G19" s="1275"/>
      <c r="H19" s="1275"/>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75" t="s">
        <v>9145</v>
      </c>
      <c r="B22" s="1275"/>
      <c r="C22" s="1275"/>
      <c r="D22" s="1275"/>
      <c r="E22" s="1275"/>
      <c r="F22" s="1275"/>
      <c r="G22" s="1275"/>
      <c r="H22" s="1275"/>
    </row>
    <row r="23" spans="1:8" ht="15" customHeight="1" x14ac:dyDescent="0.25">
      <c r="A23" s="1011" t="s">
        <v>9146</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75" t="s">
        <v>7470</v>
      </c>
      <c r="B27" s="1275"/>
      <c r="C27" s="1275"/>
      <c r="D27" s="1275"/>
      <c r="E27" s="1275"/>
      <c r="F27" s="1275"/>
      <c r="G27" s="1275"/>
      <c r="H27" s="1275"/>
    </row>
    <row r="28" spans="1:8" ht="15" customHeight="1" x14ac:dyDescent="0.25">
      <c r="A28" s="1275"/>
      <c r="B28" s="1275"/>
      <c r="C28" s="1275"/>
      <c r="D28" s="1275"/>
      <c r="E28" s="1275"/>
      <c r="F28" s="1275"/>
      <c r="G28" s="1275"/>
      <c r="H28" s="1275"/>
    </row>
    <row r="29" spans="1:8" ht="15" customHeight="1" x14ac:dyDescent="0.25">
      <c r="A29" s="1275"/>
      <c r="B29" s="1275"/>
      <c r="C29" s="1275"/>
      <c r="D29" s="1275"/>
      <c r="E29" s="1275"/>
      <c r="F29" s="1275"/>
      <c r="G29" s="1275"/>
      <c r="H29" s="1275"/>
    </row>
    <row r="30" spans="1:8" ht="15" customHeight="1" x14ac:dyDescent="0.25">
      <c r="A30" s="1275"/>
      <c r="B30" s="1275"/>
      <c r="C30" s="1275"/>
      <c r="D30" s="1275"/>
      <c r="E30" s="1275"/>
      <c r="F30" s="1275"/>
      <c r="G30" s="1275"/>
      <c r="H30" s="1275"/>
    </row>
    <row r="31" spans="1:8" ht="15" customHeight="1" x14ac:dyDescent="0.25">
      <c r="A31" s="1294" t="s">
        <v>8146</v>
      </c>
      <c r="B31" s="1294"/>
      <c r="C31" s="1294"/>
      <c r="D31" s="1294"/>
      <c r="E31" s="1294"/>
      <c r="F31" s="1294"/>
      <c r="G31" s="1294"/>
      <c r="H31" s="1294"/>
    </row>
    <row r="32" spans="1:8" ht="16.5" customHeight="1" x14ac:dyDescent="0.25">
      <c r="A32" s="1294"/>
      <c r="B32" s="1294"/>
      <c r="C32" s="1294"/>
      <c r="D32" s="1294"/>
      <c r="E32" s="1294"/>
      <c r="F32" s="1294"/>
      <c r="G32" s="1294"/>
      <c r="H32" s="1294"/>
    </row>
    <row r="33" spans="1:8" ht="16.5" x14ac:dyDescent="0.25">
      <c r="A33" s="782"/>
      <c r="B33" s="782"/>
      <c r="C33" s="782"/>
      <c r="D33" s="782"/>
      <c r="E33" s="782"/>
      <c r="F33" s="782"/>
      <c r="G33" s="782"/>
      <c r="H33" s="782"/>
    </row>
    <row r="34" spans="1:8" ht="16.5" customHeight="1" x14ac:dyDescent="0.25">
      <c r="A34" s="1275" t="s">
        <v>8147</v>
      </c>
      <c r="B34" s="1275"/>
      <c r="C34" s="1275"/>
      <c r="D34" s="1275"/>
      <c r="E34" s="1275"/>
      <c r="F34" s="1275"/>
      <c r="G34" s="1275"/>
      <c r="H34" s="1275"/>
    </row>
    <row r="35" spans="1:8" ht="16.5" customHeight="1" x14ac:dyDescent="0.25">
      <c r="A35" s="1275"/>
      <c r="B35" s="1275"/>
      <c r="C35" s="1275"/>
      <c r="D35" s="1275"/>
      <c r="E35" s="1275"/>
      <c r="F35" s="1275"/>
      <c r="G35" s="1275"/>
      <c r="H35" s="1275"/>
    </row>
    <row r="36" spans="1:8" ht="16.5" customHeight="1" x14ac:dyDescent="0.25">
      <c r="A36" s="1275"/>
      <c r="B36" s="1275"/>
      <c r="C36" s="1275"/>
      <c r="D36" s="1275"/>
      <c r="E36" s="1275"/>
      <c r="F36" s="1275"/>
      <c r="G36" s="1275"/>
      <c r="H36" s="1275"/>
    </row>
    <row r="37" spans="1:8" ht="16.5" customHeight="1" x14ac:dyDescent="0.25">
      <c r="A37" s="1275"/>
      <c r="B37" s="1275"/>
      <c r="C37" s="1275"/>
      <c r="D37" s="1275"/>
      <c r="E37" s="1275"/>
      <c r="F37" s="1275"/>
      <c r="G37" s="1275"/>
      <c r="H37" s="1275"/>
    </row>
    <row r="38" spans="1:8" ht="16.5" customHeight="1" x14ac:dyDescent="0.25">
      <c r="A38" s="1275"/>
      <c r="B38" s="1275"/>
      <c r="C38" s="1275"/>
      <c r="D38" s="1275"/>
      <c r="E38" s="1275"/>
      <c r="F38" s="1275"/>
      <c r="G38" s="1275"/>
      <c r="H38" s="1275"/>
    </row>
    <row r="39" spans="1:8" ht="16.5" customHeight="1" x14ac:dyDescent="0.25">
      <c r="A39" s="1275"/>
      <c r="B39" s="1275"/>
      <c r="C39" s="1275"/>
      <c r="D39" s="1275"/>
      <c r="E39" s="1275"/>
      <c r="F39" s="1275"/>
      <c r="G39" s="1275"/>
      <c r="H39" s="1275"/>
    </row>
    <row r="40" spans="1:8" ht="16.5" customHeight="1" x14ac:dyDescent="0.25">
      <c r="A40" s="1275"/>
      <c r="B40" s="1275"/>
      <c r="C40" s="1275"/>
      <c r="D40" s="1275"/>
      <c r="E40" s="1275"/>
      <c r="F40" s="1275"/>
      <c r="G40" s="1275"/>
      <c r="H40" s="1275"/>
    </row>
    <row r="41" spans="1:8" ht="16.5" customHeight="1" x14ac:dyDescent="0.25">
      <c r="A41" s="1275"/>
      <c r="B41" s="1275"/>
      <c r="C41" s="1275"/>
      <c r="D41" s="1275"/>
      <c r="E41" s="1275"/>
      <c r="F41" s="1275"/>
      <c r="G41" s="1275"/>
      <c r="H41" s="1275"/>
    </row>
    <row r="42" spans="1:8" ht="16.5" customHeight="1" x14ac:dyDescent="0.25">
      <c r="A42" s="1275"/>
      <c r="B42" s="1275"/>
      <c r="C42" s="1275"/>
      <c r="D42" s="1275"/>
      <c r="E42" s="1275"/>
      <c r="F42" s="1275"/>
      <c r="G42" s="1275"/>
      <c r="H42" s="1275"/>
    </row>
    <row r="43" spans="1:8" ht="16.5" customHeight="1" x14ac:dyDescent="0.25">
      <c r="A43" s="1275"/>
      <c r="B43" s="1275"/>
      <c r="C43" s="1275"/>
      <c r="D43" s="1275"/>
      <c r="E43" s="1275"/>
      <c r="F43" s="1275"/>
      <c r="G43" s="1275"/>
      <c r="H43" s="1275"/>
    </row>
    <row r="44" spans="1:8" ht="16.5" customHeight="1" x14ac:dyDescent="0.25">
      <c r="A44" s="1275" t="s">
        <v>8148</v>
      </c>
      <c r="B44" s="1275"/>
      <c r="C44" s="1275"/>
      <c r="D44" s="1275"/>
      <c r="E44" s="1275"/>
      <c r="F44" s="1275"/>
      <c r="G44" s="1275"/>
      <c r="H44" s="1275"/>
    </row>
    <row r="45" spans="1:8" ht="16.5" customHeight="1" x14ac:dyDescent="0.25">
      <c r="A45" s="1275"/>
      <c r="B45" s="1275"/>
      <c r="C45" s="1275"/>
      <c r="D45" s="1275"/>
      <c r="E45" s="1275"/>
      <c r="F45" s="1275"/>
      <c r="G45" s="1275"/>
      <c r="H45" s="1275"/>
    </row>
    <row r="46" spans="1:8" ht="16.5" customHeight="1" x14ac:dyDescent="0.25">
      <c r="A46" s="1275"/>
      <c r="B46" s="1275"/>
      <c r="C46" s="1275"/>
      <c r="D46" s="1275"/>
      <c r="E46" s="1275"/>
      <c r="F46" s="1275"/>
      <c r="G46" s="1275"/>
      <c r="H46" s="1275"/>
    </row>
    <row r="47" spans="1:8" ht="16.5" customHeight="1" x14ac:dyDescent="0.25">
      <c r="A47" s="1275"/>
      <c r="B47" s="1275"/>
      <c r="C47" s="1275"/>
      <c r="D47" s="1275"/>
      <c r="E47" s="1275"/>
      <c r="F47" s="1275"/>
      <c r="G47" s="1275"/>
      <c r="H47" s="1275"/>
    </row>
    <row r="48" spans="1:8" ht="16.5" customHeight="1" x14ac:dyDescent="0.25">
      <c r="A48" s="1275"/>
      <c r="B48" s="1275"/>
      <c r="C48" s="1275"/>
      <c r="D48" s="1275"/>
      <c r="E48" s="1275"/>
      <c r="F48" s="1275"/>
      <c r="G48" s="1275"/>
      <c r="H48" s="1275"/>
    </row>
    <row r="49" spans="1:8" ht="16.5" customHeight="1" x14ac:dyDescent="0.25">
      <c r="A49" s="1275"/>
      <c r="B49" s="1275"/>
      <c r="C49" s="1275"/>
      <c r="D49" s="1275"/>
      <c r="E49" s="1275"/>
      <c r="F49" s="1275"/>
      <c r="G49" s="1275"/>
      <c r="H49" s="1275"/>
    </row>
    <row r="50" spans="1:8" ht="16.5" customHeight="1" x14ac:dyDescent="0.25">
      <c r="A50" s="1275"/>
      <c r="B50" s="1275"/>
      <c r="C50" s="1275"/>
      <c r="D50" s="1275"/>
      <c r="E50" s="1275"/>
      <c r="F50" s="1275"/>
      <c r="G50" s="1275"/>
      <c r="H50" s="1275"/>
    </row>
    <row r="51" spans="1:8" ht="16.5" customHeight="1" x14ac:dyDescent="0.25">
      <c r="A51" s="1275"/>
      <c r="B51" s="1275"/>
      <c r="C51" s="1275"/>
      <c r="D51" s="1275"/>
      <c r="E51" s="1275"/>
      <c r="F51" s="1275"/>
      <c r="G51" s="1275"/>
      <c r="H51" s="1275"/>
    </row>
    <row r="52" spans="1:8" ht="16.5" customHeight="1" x14ac:dyDescent="0.25">
      <c r="A52" s="1275"/>
      <c r="B52" s="1275"/>
      <c r="C52" s="1275"/>
      <c r="D52" s="1275"/>
      <c r="E52" s="1275"/>
      <c r="F52" s="1275"/>
      <c r="G52" s="1275"/>
      <c r="H52" s="1275"/>
    </row>
    <row r="53" spans="1:8" ht="16.5" customHeight="1" x14ac:dyDescent="0.25">
      <c r="A53" s="1275"/>
      <c r="B53" s="1275"/>
      <c r="C53" s="1275"/>
      <c r="D53" s="1275"/>
      <c r="E53" s="1275"/>
      <c r="F53" s="1275"/>
      <c r="G53" s="1275"/>
      <c r="H53" s="1275"/>
    </row>
    <row r="54" spans="1:8" ht="16.5" customHeight="1" x14ac:dyDescent="0.25">
      <c r="A54" s="1275"/>
      <c r="B54" s="1275"/>
      <c r="C54" s="1275"/>
      <c r="D54" s="1275"/>
      <c r="E54" s="1275"/>
      <c r="F54" s="1275"/>
      <c r="G54" s="1275"/>
      <c r="H54" s="1275"/>
    </row>
    <row r="55" spans="1:8" ht="16.5" customHeight="1" x14ac:dyDescent="0.25">
      <c r="A55" s="563"/>
      <c r="B55" s="563"/>
      <c r="C55" s="563"/>
      <c r="D55" s="563"/>
      <c r="E55" s="563"/>
      <c r="F55" s="563"/>
      <c r="G55" s="563"/>
      <c r="H55" s="563"/>
    </row>
    <row r="56" spans="1:8" ht="16.5" customHeight="1" x14ac:dyDescent="0.25">
      <c r="A56" s="1275" t="s">
        <v>9147</v>
      </c>
      <c r="B56" s="1275"/>
      <c r="C56" s="1275"/>
      <c r="D56" s="1275"/>
      <c r="E56" s="1275"/>
      <c r="F56" s="1275"/>
      <c r="G56" s="1275"/>
      <c r="H56" s="1275"/>
    </row>
    <row r="57" spans="1:8" ht="16.5" customHeight="1" x14ac:dyDescent="0.25">
      <c r="A57" s="1275"/>
      <c r="B57" s="1275"/>
      <c r="C57" s="1275"/>
      <c r="D57" s="1275"/>
      <c r="E57" s="1275"/>
      <c r="F57" s="1275"/>
      <c r="G57" s="1275"/>
      <c r="H57" s="1275"/>
    </row>
    <row r="58" spans="1:8" ht="16.5" customHeight="1" x14ac:dyDescent="0.25">
      <c r="A58" s="1275"/>
      <c r="B58" s="1275"/>
      <c r="C58" s="1275"/>
      <c r="D58" s="1275"/>
      <c r="E58" s="1275"/>
      <c r="F58" s="1275"/>
      <c r="G58" s="1275"/>
      <c r="H58" s="1275"/>
    </row>
    <row r="59" spans="1:8" ht="16.5" customHeight="1" x14ac:dyDescent="0.25">
      <c r="A59" s="1275"/>
      <c r="B59" s="1275"/>
      <c r="C59" s="1275"/>
      <c r="D59" s="1275"/>
      <c r="E59" s="1275"/>
      <c r="F59" s="1275"/>
      <c r="G59" s="1275"/>
      <c r="H59" s="1275"/>
    </row>
    <row r="60" spans="1:8" ht="16.5" customHeight="1" x14ac:dyDescent="0.25">
      <c r="A60" s="1275"/>
      <c r="B60" s="1275"/>
      <c r="C60" s="1275"/>
      <c r="D60" s="1275"/>
      <c r="E60" s="1275"/>
      <c r="F60" s="1275"/>
      <c r="G60" s="1275"/>
      <c r="H60" s="1275"/>
    </row>
    <row r="61" spans="1:8" ht="16.5" customHeight="1" x14ac:dyDescent="0.25">
      <c r="A61" s="1275"/>
      <c r="B61" s="1275"/>
      <c r="C61" s="1275"/>
      <c r="D61" s="1275"/>
      <c r="E61" s="1275"/>
      <c r="F61" s="1275"/>
      <c r="G61" s="1275"/>
      <c r="H61" s="1275"/>
    </row>
    <row r="62" spans="1:8" ht="16.5" customHeight="1" x14ac:dyDescent="0.25">
      <c r="A62" s="1275"/>
      <c r="B62" s="1275"/>
      <c r="C62" s="1275"/>
      <c r="D62" s="1275"/>
      <c r="E62" s="1275"/>
      <c r="F62" s="1275"/>
      <c r="G62" s="1275"/>
      <c r="H62" s="1275"/>
    </row>
    <row r="63" spans="1:8" ht="16.5" customHeight="1" x14ac:dyDescent="0.25">
      <c r="A63" s="1275"/>
      <c r="B63" s="1275"/>
      <c r="C63" s="1275"/>
      <c r="D63" s="1275"/>
      <c r="E63" s="1275"/>
      <c r="F63" s="1275"/>
      <c r="G63" s="1275"/>
      <c r="H63" s="1275"/>
    </row>
    <row r="64" spans="1:8" ht="16.5" customHeight="1" x14ac:dyDescent="0.25">
      <c r="A64" s="1275"/>
      <c r="B64" s="1275"/>
      <c r="C64" s="1275"/>
      <c r="D64" s="1275"/>
      <c r="E64" s="1275"/>
      <c r="F64" s="1275"/>
      <c r="G64" s="1275"/>
      <c r="H64" s="1275"/>
    </row>
    <row r="65" spans="1:8" ht="16.5" customHeight="1" x14ac:dyDescent="0.25">
      <c r="A65" s="1275"/>
      <c r="B65" s="1275"/>
      <c r="C65" s="1275"/>
      <c r="D65" s="1275"/>
      <c r="E65" s="1275"/>
      <c r="F65" s="1275"/>
      <c r="G65" s="1275"/>
      <c r="H65" s="1275"/>
    </row>
    <row r="66" spans="1:8" ht="16.5" customHeight="1" x14ac:dyDescent="0.25">
      <c r="A66" s="1275"/>
      <c r="B66" s="1275"/>
      <c r="C66" s="1275"/>
      <c r="D66" s="1275"/>
      <c r="E66" s="1275"/>
      <c r="F66" s="1275"/>
      <c r="G66" s="1275"/>
      <c r="H66" s="1275"/>
    </row>
    <row r="67" spans="1:8" ht="16.5" customHeight="1" x14ac:dyDescent="0.25">
      <c r="A67" s="1275"/>
      <c r="B67" s="1275"/>
      <c r="C67" s="1275"/>
      <c r="D67" s="1275"/>
      <c r="E67" s="1275"/>
      <c r="F67" s="1275"/>
      <c r="G67" s="1275"/>
      <c r="H67" s="1275"/>
    </row>
    <row r="68" spans="1:8" ht="16.5" customHeight="1" x14ac:dyDescent="0.25">
      <c r="A68" s="1275"/>
      <c r="B68" s="1275"/>
      <c r="C68" s="1275"/>
      <c r="D68" s="1275"/>
      <c r="E68" s="1275"/>
      <c r="F68" s="1275"/>
      <c r="G68" s="1275"/>
      <c r="H68" s="1275"/>
    </row>
    <row r="69" spans="1:8" ht="16.5" customHeight="1" x14ac:dyDescent="0.25">
      <c r="A69" s="1275"/>
      <c r="B69" s="1275"/>
      <c r="C69" s="1275"/>
      <c r="D69" s="1275"/>
      <c r="E69" s="1275"/>
      <c r="F69" s="1275"/>
      <c r="G69" s="1275"/>
      <c r="H69" s="1275"/>
    </row>
    <row r="70" spans="1:8" ht="16.5" customHeight="1" x14ac:dyDescent="0.25">
      <c r="A70" s="1275"/>
      <c r="B70" s="1275"/>
      <c r="C70" s="1275"/>
      <c r="D70" s="1275"/>
      <c r="E70" s="1275"/>
      <c r="F70" s="1275"/>
      <c r="G70" s="1275"/>
      <c r="H70" s="1275"/>
    </row>
    <row r="71" spans="1:8" ht="16.5" customHeight="1" x14ac:dyDescent="0.25">
      <c r="A71" s="1275"/>
      <c r="B71" s="1275"/>
      <c r="C71" s="1275"/>
      <c r="D71" s="1275"/>
      <c r="E71" s="1275"/>
      <c r="F71" s="1275"/>
      <c r="G71" s="1275"/>
      <c r="H71" s="1275"/>
    </row>
    <row r="72" spans="1:8" ht="16.5" customHeight="1" x14ac:dyDescent="0.25">
      <c r="A72" s="1275"/>
      <c r="B72" s="1275"/>
      <c r="C72" s="1275"/>
      <c r="D72" s="1275"/>
      <c r="E72" s="1275"/>
      <c r="F72" s="1275"/>
      <c r="G72" s="1275"/>
      <c r="H72" s="1275"/>
    </row>
    <row r="73" spans="1:8" ht="16.5" customHeight="1" x14ac:dyDescent="0.25">
      <c r="A73" s="1275"/>
      <c r="B73" s="1275"/>
      <c r="C73" s="1275"/>
      <c r="D73" s="1275"/>
      <c r="E73" s="1275"/>
      <c r="F73" s="1275"/>
      <c r="G73" s="1275"/>
      <c r="H73" s="1275"/>
    </row>
    <row r="74" spans="1:8" ht="16.5" customHeight="1" x14ac:dyDescent="0.25">
      <c r="A74" s="1275"/>
      <c r="B74" s="1275"/>
      <c r="C74" s="1275"/>
      <c r="D74" s="1275"/>
      <c r="E74" s="1275"/>
      <c r="F74" s="1275"/>
      <c r="G74" s="1275"/>
      <c r="H74" s="1275"/>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295" t="s">
        <v>356</v>
      </c>
      <c r="B1" s="1296" t="s">
        <v>195</v>
      </c>
      <c r="C1" s="1296"/>
      <c r="D1" s="1296"/>
      <c r="E1" s="1296"/>
      <c r="F1" s="1296"/>
      <c r="G1" s="1296"/>
      <c r="H1" s="1296"/>
      <c r="I1" s="1296"/>
      <c r="J1" s="1296"/>
      <c r="K1" s="141"/>
    </row>
    <row r="2" spans="1:11" ht="15" customHeight="1" x14ac:dyDescent="0.25">
      <c r="A2" s="1295"/>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297" t="s">
        <v>604</v>
      </c>
      <c r="B12" s="1298"/>
      <c r="C12" s="1298"/>
      <c r="D12" s="1298" t="s">
        <v>3899</v>
      </c>
      <c r="E12" s="1298"/>
      <c r="F12" s="1298"/>
      <c r="G12" s="1298"/>
      <c r="H12" s="344" t="s">
        <v>3900</v>
      </c>
    </row>
    <row r="13" spans="1:8" ht="18" customHeight="1" x14ac:dyDescent="0.2">
      <c r="A13" s="1299" t="s">
        <v>561</v>
      </c>
      <c r="B13" s="1300"/>
      <c r="C13" s="1301"/>
      <c r="D13" s="1302" t="s">
        <v>3901</v>
      </c>
      <c r="E13" s="1303"/>
      <c r="F13" s="1303"/>
      <c r="G13" s="1304"/>
      <c r="H13" s="345">
        <v>262000</v>
      </c>
    </row>
    <row r="14" spans="1:8" ht="18" customHeight="1" x14ac:dyDescent="0.2">
      <c r="A14" s="1305" t="s">
        <v>3902</v>
      </c>
      <c r="B14" s="1306"/>
      <c r="C14" s="1307"/>
      <c r="D14" s="1308" t="s">
        <v>3903</v>
      </c>
      <c r="E14" s="1309"/>
      <c r="F14" s="1309"/>
      <c r="G14" s="1310"/>
      <c r="H14" s="346">
        <v>93700</v>
      </c>
    </row>
    <row r="15" spans="1:8" ht="18" customHeight="1" x14ac:dyDescent="0.2">
      <c r="A15" s="1318" t="s">
        <v>3904</v>
      </c>
      <c r="B15" s="1319"/>
      <c r="C15" s="1320"/>
      <c r="D15" s="1321"/>
      <c r="E15" s="1322"/>
      <c r="F15" s="1322"/>
      <c r="G15" s="1323"/>
      <c r="H15" s="347">
        <v>170350</v>
      </c>
    </row>
    <row r="16" spans="1:8" ht="18" customHeight="1" x14ac:dyDescent="0.2">
      <c r="A16" s="1305" t="s">
        <v>3905</v>
      </c>
      <c r="B16" s="1306"/>
      <c r="C16" s="1307"/>
      <c r="D16" s="1308"/>
      <c r="E16" s="1309"/>
      <c r="F16" s="1309"/>
      <c r="G16" s="1310"/>
      <c r="H16" s="346">
        <v>156150</v>
      </c>
    </row>
    <row r="17" spans="1:8" ht="18" customHeight="1" x14ac:dyDescent="0.2">
      <c r="A17" s="348" t="s">
        <v>3906</v>
      </c>
      <c r="B17" s="349"/>
      <c r="C17" s="350"/>
      <c r="D17" s="351" t="s">
        <v>3907</v>
      </c>
      <c r="E17" s="352"/>
      <c r="F17" s="352"/>
      <c r="G17" s="353"/>
      <c r="H17" s="347">
        <v>24000</v>
      </c>
    </row>
    <row r="18" spans="1:8" ht="18" customHeight="1" x14ac:dyDescent="0.2">
      <c r="A18" s="1305" t="s">
        <v>3908</v>
      </c>
      <c r="B18" s="1306"/>
      <c r="C18" s="1307"/>
      <c r="D18" s="1308" t="s">
        <v>3909</v>
      </c>
      <c r="E18" s="1309"/>
      <c r="F18" s="1309"/>
      <c r="G18" s="1310"/>
      <c r="H18" s="346">
        <v>280000</v>
      </c>
    </row>
    <row r="19" spans="1:8" ht="22.5" customHeight="1" x14ac:dyDescent="0.2">
      <c r="A19" s="1311" t="s">
        <v>3910</v>
      </c>
      <c r="B19" s="1312"/>
      <c r="C19" s="1313"/>
      <c r="D19" s="1314" t="s">
        <v>3911</v>
      </c>
      <c r="E19" s="1315"/>
      <c r="F19" s="1315"/>
      <c r="G19" s="1316"/>
      <c r="H19" s="354">
        <v>343800</v>
      </c>
    </row>
    <row r="20" spans="1:8" ht="17.25" customHeight="1" x14ac:dyDescent="0.2">
      <c r="A20" s="1317"/>
      <c r="B20" s="1317"/>
      <c r="C20" s="1317"/>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24" t="s">
        <v>8385</v>
      </c>
      <c r="C17" s="1324"/>
      <c r="D17" s="1324"/>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295" t="s">
        <v>356</v>
      </c>
      <c r="C1" s="238">
        <f>SUM(D1+F1)</f>
        <v>639</v>
      </c>
      <c r="F1" s="238" t="str">
        <f>RIGHT(F3,3)</f>
        <v>639</v>
      </c>
    </row>
    <row r="2" spans="1:15" ht="16.5" customHeight="1" x14ac:dyDescent="0.25">
      <c r="A2" s="1295"/>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8879</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8550</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8880</v>
      </c>
      <c r="G17" s="261"/>
      <c r="H17" s="2">
        <v>2021</v>
      </c>
      <c r="I17" s="288">
        <v>178000</v>
      </c>
      <c r="K17" s="1325" t="s">
        <v>7714</v>
      </c>
      <c r="L17" s="1326"/>
      <c r="M17" s="1327"/>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95" t="s">
        <v>356</v>
      </c>
      <c r="B1"/>
      <c r="W1" s="502" t="s">
        <v>6528</v>
      </c>
    </row>
    <row r="2" spans="1:31" ht="15" customHeight="1" x14ac:dyDescent="0.25">
      <c r="A2" s="1295"/>
      <c r="B2"/>
      <c r="C2" t="s">
        <v>1473</v>
      </c>
      <c r="Q2" s="381" t="s">
        <v>6862</v>
      </c>
      <c r="S2" s="381" t="s">
        <v>3319</v>
      </c>
      <c r="U2" s="381" t="s">
        <v>3325</v>
      </c>
      <c r="W2" s="531" t="s">
        <v>10464</v>
      </c>
    </row>
    <row r="3" spans="1:31" x14ac:dyDescent="0.25">
      <c r="A3" s="144"/>
      <c r="B3"/>
      <c r="C3" t="s">
        <v>1110</v>
      </c>
      <c r="Q3" s="246" t="s">
        <v>6861</v>
      </c>
      <c r="S3" s="382">
        <f ca="1">TODAY()</f>
        <v>46265</v>
      </c>
      <c r="U3" s="383" t="s">
        <v>5440</v>
      </c>
      <c r="W3" s="458"/>
      <c r="AA3" t="s">
        <v>7350</v>
      </c>
      <c r="AD3" s="381" t="s">
        <v>8932</v>
      </c>
      <c r="AE3" s="381"/>
    </row>
    <row r="4" spans="1:31" x14ac:dyDescent="0.25">
      <c r="A4" s="144"/>
      <c r="B4"/>
      <c r="C4" t="s">
        <v>1474</v>
      </c>
      <c r="Q4" s="492" t="s">
        <v>6857</v>
      </c>
      <c r="S4" s="382">
        <f ca="1">TODAY()-1</f>
        <v>46264</v>
      </c>
      <c r="U4" s="383" t="s">
        <v>911</v>
      </c>
      <c r="W4" s="440"/>
      <c r="AA4" s="653" t="s">
        <v>124</v>
      </c>
      <c r="AB4" s="653" t="s">
        <v>7349</v>
      </c>
      <c r="AD4" t="s">
        <v>8740</v>
      </c>
      <c r="AE4" s="654"/>
    </row>
    <row r="5" spans="1:31" x14ac:dyDescent="0.25">
      <c r="A5" s="144"/>
      <c r="B5"/>
      <c r="Q5" s="492" t="s">
        <v>6858</v>
      </c>
      <c r="S5" s="382">
        <f ca="1">TODAY()-2</f>
        <v>46263</v>
      </c>
      <c r="U5" s="383" t="s">
        <v>1365</v>
      </c>
      <c r="W5" s="440"/>
      <c r="AA5" s="654">
        <v>45964</v>
      </c>
      <c r="AD5" t="s">
        <v>8931</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28" t="s">
        <v>1509</v>
      </c>
      <c r="D48" s="1328"/>
    </row>
    <row r="49" spans="1:7" x14ac:dyDescent="0.25">
      <c r="A49" s="144"/>
      <c r="B49"/>
      <c r="F49" s="381" t="s">
        <v>8821</v>
      </c>
      <c r="G49">
        <v>29000</v>
      </c>
    </row>
    <row r="50" spans="1:7" x14ac:dyDescent="0.25">
      <c r="A50" s="144"/>
      <c r="B50"/>
      <c r="C50" t="s">
        <v>1435</v>
      </c>
      <c r="D50" t="s">
        <v>1509</v>
      </c>
      <c r="G50">
        <v>0</v>
      </c>
    </row>
    <row r="51" spans="1:7" ht="15" customHeight="1" x14ac:dyDescent="0.25">
      <c r="A51" s="144"/>
      <c r="B51"/>
      <c r="C51" t="s">
        <v>1477</v>
      </c>
      <c r="D51" s="75" t="s">
        <v>1510</v>
      </c>
      <c r="F51" t="s">
        <v>8816</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8812</v>
      </c>
    </row>
    <row r="59" spans="1:7" ht="18" customHeight="1" x14ac:dyDescent="0.25">
      <c r="A59" s="144"/>
      <c r="B59"/>
      <c r="C59" t="s">
        <v>1481</v>
      </c>
      <c r="D59" s="75" t="s">
        <v>6474</v>
      </c>
      <c r="F59" t="s">
        <v>8813</v>
      </c>
    </row>
    <row r="60" spans="1:7" ht="15.75" customHeight="1" x14ac:dyDescent="0.25">
      <c r="A60" s="144"/>
      <c r="B60"/>
      <c r="C60" t="s">
        <v>1504</v>
      </c>
      <c r="D60" s="75" t="s">
        <v>6474</v>
      </c>
      <c r="F60" t="s">
        <v>1486</v>
      </c>
    </row>
    <row r="61" spans="1:7" ht="30" x14ac:dyDescent="0.25">
      <c r="A61" s="144"/>
      <c r="B61"/>
      <c r="C61" t="s">
        <v>1482</v>
      </c>
      <c r="D61" s="75" t="s">
        <v>6475</v>
      </c>
      <c r="F61" t="s">
        <v>8814</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8815</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28" t="s">
        <v>1513</v>
      </c>
      <c r="D79" s="1328"/>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28" t="s">
        <v>1521</v>
      </c>
      <c r="D103" s="1328"/>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8475</v>
      </c>
      <c r="D127" s="860">
        <v>1052381966</v>
      </c>
      <c r="E127" s="492">
        <v>3203876866</v>
      </c>
      <c r="F127" s="492" t="s">
        <v>8476</v>
      </c>
      <c r="G127" s="492"/>
      <c r="H127" s="492" t="s">
        <v>8477</v>
      </c>
    </row>
    <row r="128" spans="2:8" x14ac:dyDescent="0.25">
      <c r="C128" s="865" t="s">
        <v>3956</v>
      </c>
      <c r="D128" s="860">
        <v>1116551704</v>
      </c>
      <c r="E128" s="492">
        <v>3208349581</v>
      </c>
      <c r="F128" s="492" t="s">
        <v>8897</v>
      </c>
      <c r="G128" s="492" t="s">
        <v>8898</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8922</v>
      </c>
      <c r="F140" s="492" t="s">
        <v>8920</v>
      </c>
      <c r="G140" s="492" t="s">
        <v>8921</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8641</v>
      </c>
      <c r="D173" s="60">
        <v>1127947298</v>
      </c>
      <c r="E173" s="60">
        <v>3007154334</v>
      </c>
      <c r="F173" s="60" t="s">
        <v>8642</v>
      </c>
      <c r="G173" s="60" t="s">
        <v>8643</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8845</v>
      </c>
      <c r="D179" s="60">
        <v>1109421844</v>
      </c>
      <c r="E179" s="60">
        <v>3158807527</v>
      </c>
      <c r="F179" s="60" t="s">
        <v>8846</v>
      </c>
      <c r="G179" s="60"/>
      <c r="H179" s="60" t="s">
        <v>8847</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8865</v>
      </c>
      <c r="D183" s="523" t="s">
        <v>8866</v>
      </c>
      <c r="E183" s="523">
        <v>3147332718</v>
      </c>
      <c r="F183" s="523" t="s">
        <v>8867</v>
      </c>
      <c r="G183" s="523" t="s">
        <v>8868</v>
      </c>
      <c r="H183" s="523" t="s">
        <v>8869</v>
      </c>
    </row>
    <row r="184" spans="3:8" x14ac:dyDescent="0.25">
      <c r="C184" s="866" t="s">
        <v>3478</v>
      </c>
      <c r="D184" s="861"/>
      <c r="E184" s="863"/>
      <c r="F184" s="863"/>
      <c r="G184" s="863"/>
      <c r="H184" s="863"/>
    </row>
    <row r="185" spans="3:8" x14ac:dyDescent="0.25">
      <c r="C185" s="896" t="s">
        <v>8735</v>
      </c>
      <c r="D185" s="523">
        <v>1086921424</v>
      </c>
      <c r="E185" s="523" t="s">
        <v>8739</v>
      </c>
      <c r="F185" s="523" t="s">
        <v>8736</v>
      </c>
      <c r="G185" s="523" t="s">
        <v>8737</v>
      </c>
      <c r="H185" s="523" t="s">
        <v>8738</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8685</v>
      </c>
      <c r="D210" s="523"/>
      <c r="E210" s="523"/>
      <c r="F210" s="523"/>
      <c r="G210" s="523"/>
      <c r="H210" s="523"/>
    </row>
    <row r="211" spans="3:8" x14ac:dyDescent="0.25">
      <c r="C211" s="70" t="s">
        <v>8591</v>
      </c>
      <c r="D211" s="375">
        <v>1087193527</v>
      </c>
      <c r="E211" s="375">
        <v>3168711238</v>
      </c>
      <c r="F211" s="375"/>
      <c r="G211" s="375"/>
      <c r="H211" s="375" t="s">
        <v>8592</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8534</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8485</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8672</v>
      </c>
      <c r="D219" s="523">
        <v>1193522972</v>
      </c>
      <c r="E219" s="523">
        <v>3203098200</v>
      </c>
      <c r="F219" s="523" t="s">
        <v>8673</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9121</v>
      </c>
      <c r="D224" s="861">
        <v>98397660</v>
      </c>
      <c r="E224" s="863">
        <v>3117169066</v>
      </c>
      <c r="F224" s="863" t="s">
        <v>9122</v>
      </c>
      <c r="G224" s="863" t="s">
        <v>9123</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9097</v>
      </c>
      <c r="D227" s="523">
        <v>8264936</v>
      </c>
      <c r="E227" s="523">
        <v>3136219290</v>
      </c>
      <c r="F227" s="523" t="s">
        <v>9064</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8454</v>
      </c>
      <c r="D230" s="523"/>
      <c r="E230" s="523" t="s">
        <v>8458</v>
      </c>
      <c r="F230" s="523" t="s">
        <v>8455</v>
      </c>
      <c r="G230" s="523" t="s">
        <v>8456</v>
      </c>
      <c r="H230" s="523" t="s">
        <v>8457</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9160</v>
      </c>
      <c r="D249" s="523">
        <v>93136166</v>
      </c>
      <c r="E249" s="523">
        <v>3114916478</v>
      </c>
      <c r="F249" s="523" t="s">
        <v>9161</v>
      </c>
      <c r="G249" s="523" t="s">
        <v>9139</v>
      </c>
      <c r="H249" s="523" t="s">
        <v>9162</v>
      </c>
    </row>
    <row r="250" spans="3:8" x14ac:dyDescent="0.25">
      <c r="C250" s="866" t="s">
        <v>3336</v>
      </c>
      <c r="D250" s="863"/>
      <c r="E250" s="863"/>
      <c r="F250" s="863"/>
      <c r="G250" s="863"/>
      <c r="H250" s="863"/>
    </row>
    <row r="251" spans="3:8" x14ac:dyDescent="0.25">
      <c r="C251" s="896" t="s">
        <v>8597</v>
      </c>
      <c r="D251" s="523">
        <v>37688481</v>
      </c>
      <c r="E251" s="523" t="s">
        <v>8598</v>
      </c>
      <c r="F251" s="523" t="s">
        <v>8600</v>
      </c>
      <c r="G251" s="523" t="s">
        <v>8599</v>
      </c>
      <c r="H251" s="523" t="s">
        <v>8601</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8578</v>
      </c>
      <c r="D263" s="523">
        <v>1073503148</v>
      </c>
      <c r="E263" s="523" t="s">
        <v>8579</v>
      </c>
      <c r="F263" s="523" t="s">
        <v>8580</v>
      </c>
      <c r="G263" s="523" t="s">
        <v>5835</v>
      </c>
      <c r="H263" s="523" t="s">
        <v>8581</v>
      </c>
    </row>
    <row r="264" spans="3:8" x14ac:dyDescent="0.25">
      <c r="C264" s="866" t="s">
        <v>1636</v>
      </c>
      <c r="D264" s="863"/>
      <c r="E264" s="863"/>
      <c r="F264" s="863"/>
      <c r="G264" s="863"/>
      <c r="H264" s="863"/>
    </row>
    <row r="265" spans="3:8" x14ac:dyDescent="0.25">
      <c r="C265" s="866" t="s">
        <v>2650</v>
      </c>
      <c r="D265" s="863">
        <v>30737854</v>
      </c>
      <c r="E265" s="863">
        <v>3227314462</v>
      </c>
      <c r="F265" s="863" t="s">
        <v>8589</v>
      </c>
      <c r="G265" s="863" t="s">
        <v>8590</v>
      </c>
      <c r="H265" s="863" t="s">
        <v>8482</v>
      </c>
    </row>
    <row r="266" spans="3:8" x14ac:dyDescent="0.25">
      <c r="C266" s="866" t="s">
        <v>5633</v>
      </c>
      <c r="D266" s="861"/>
      <c r="E266" s="863"/>
      <c r="F266" s="863"/>
      <c r="G266" s="863"/>
      <c r="H266" s="863"/>
    </row>
    <row r="267" spans="3:8" x14ac:dyDescent="0.25">
      <c r="C267" s="896" t="s">
        <v>8990</v>
      </c>
      <c r="D267" s="523">
        <v>52359275</v>
      </c>
      <c r="E267" s="523">
        <v>3172493267</v>
      </c>
      <c r="F267" s="523" t="s">
        <v>9139</v>
      </c>
      <c r="G267" s="523" t="s">
        <v>8992</v>
      </c>
      <c r="H267" s="523" t="s">
        <v>8991</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8480</v>
      </c>
    </row>
    <row r="270" spans="3:8" x14ac:dyDescent="0.25">
      <c r="C270" s="896" t="s">
        <v>8665</v>
      </c>
      <c r="D270" s="523">
        <v>52342918</v>
      </c>
      <c r="E270" s="523">
        <v>3108805691</v>
      </c>
      <c r="F270" s="523" t="s">
        <v>8668</v>
      </c>
      <c r="G270" s="523" t="s">
        <v>8666</v>
      </c>
      <c r="H270" s="523" t="s">
        <v>8667</v>
      </c>
    </row>
    <row r="271" spans="3:8" x14ac:dyDescent="0.25">
      <c r="C271" s="896" t="s">
        <v>8585</v>
      </c>
      <c r="D271" s="523">
        <v>77142930</v>
      </c>
      <c r="E271" s="523" t="s">
        <v>8588</v>
      </c>
      <c r="F271" s="523" t="s">
        <v>8586</v>
      </c>
      <c r="G271" s="523"/>
      <c r="H271" s="523" t="s">
        <v>8587</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8481</v>
      </c>
    </row>
    <row r="274" spans="3:8" x14ac:dyDescent="0.25">
      <c r="C274" s="862" t="s">
        <v>8478</v>
      </c>
      <c r="D274" s="863">
        <v>16843476</v>
      </c>
      <c r="E274" s="863">
        <v>3117784019</v>
      </c>
      <c r="F274" s="863" t="s">
        <v>8479</v>
      </c>
      <c r="G274" s="863" t="s">
        <v>9049</v>
      </c>
      <c r="H274" s="863" t="s">
        <v>6875</v>
      </c>
    </row>
    <row r="275" spans="3:8" x14ac:dyDescent="0.25">
      <c r="C275" s="865" t="s">
        <v>3961</v>
      </c>
      <c r="D275" s="492">
        <v>1085253744</v>
      </c>
      <c r="E275" s="492">
        <v>3122559011</v>
      </c>
      <c r="F275" s="492" t="s">
        <v>6487</v>
      </c>
      <c r="G275" s="492"/>
      <c r="H275" s="492" t="s">
        <v>8482</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8996</v>
      </c>
      <c r="D279" s="60">
        <v>36724267</v>
      </c>
      <c r="E279" s="60">
        <v>3008801099</v>
      </c>
      <c r="F279" s="60" t="s">
        <v>8997</v>
      </c>
      <c r="G279" s="60" t="s">
        <v>8998</v>
      </c>
      <c r="H279" s="60" t="s">
        <v>8999</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8483</v>
      </c>
    </row>
    <row r="283" spans="3:8" x14ac:dyDescent="0.25">
      <c r="C283" s="60" t="s">
        <v>9212</v>
      </c>
      <c r="D283" s="60">
        <v>1021394402</v>
      </c>
      <c r="E283" s="60">
        <v>3213310872</v>
      </c>
      <c r="F283" s="60" t="s">
        <v>9213</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8461</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8682</v>
      </c>
      <c r="D311" s="523">
        <v>1017149410</v>
      </c>
      <c r="E311" s="523">
        <v>3053421000</v>
      </c>
      <c r="F311" s="523" t="s">
        <v>6801</v>
      </c>
      <c r="G311" s="523"/>
      <c r="H311" s="523" t="s">
        <v>455</v>
      </c>
    </row>
    <row r="312" spans="3:8" x14ac:dyDescent="0.25">
      <c r="C312" s="862" t="s">
        <v>8659</v>
      </c>
      <c r="D312" s="863" t="s">
        <v>8656</v>
      </c>
      <c r="E312" s="863">
        <v>3132725086</v>
      </c>
      <c r="F312" s="863" t="s">
        <v>8657</v>
      </c>
      <c r="G312" s="863" t="s">
        <v>8658</v>
      </c>
      <c r="H312" s="863" t="s">
        <v>8674</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8835</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29" t="s">
        <v>356</v>
      </c>
      <c r="C1" s="107" t="s">
        <v>97</v>
      </c>
      <c r="D1" s="107" t="s">
        <v>191</v>
      </c>
      <c r="E1" s="108" t="s">
        <v>96</v>
      </c>
      <c r="F1" s="122" t="s">
        <v>0</v>
      </c>
      <c r="G1" s="122" t="s">
        <v>3</v>
      </c>
      <c r="H1" s="140" t="s">
        <v>1</v>
      </c>
      <c r="I1" s="140" t="s">
        <v>9258</v>
      </c>
      <c r="J1" s="140" t="s">
        <v>2</v>
      </c>
      <c r="Y1" s="54" t="s">
        <v>179</v>
      </c>
    </row>
    <row r="2" spans="1:25" ht="15" customHeight="1" x14ac:dyDescent="0.25">
      <c r="A2" s="1329"/>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8751</v>
      </c>
      <c r="D13" s="613" t="s">
        <v>8752</v>
      </c>
      <c r="E13" s="613" t="s">
        <v>325</v>
      </c>
      <c r="F13" s="613">
        <v>1152699927</v>
      </c>
      <c r="G13" s="1024" t="s">
        <v>8753</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8572</v>
      </c>
      <c r="E18" s="613" t="s">
        <v>8573</v>
      </c>
      <c r="F18" s="613">
        <v>1116251201</v>
      </c>
      <c r="G18" s="1024">
        <v>3166303721</v>
      </c>
      <c r="H18" s="613" t="s">
        <v>8574</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8561</v>
      </c>
      <c r="E27" s="613" t="s">
        <v>8562</v>
      </c>
      <c r="F27" s="613">
        <v>1073506764</v>
      </c>
      <c r="G27" s="1024">
        <v>3196180764</v>
      </c>
      <c r="H27" s="613" t="s">
        <v>8563</v>
      </c>
      <c r="I27" s="613"/>
      <c r="J27" s="613" t="s">
        <v>8564</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8495</v>
      </c>
      <c r="D34" s="613" t="s">
        <v>8496</v>
      </c>
      <c r="E34" s="613" t="s">
        <v>8497</v>
      </c>
      <c r="F34" s="613">
        <v>1086578246</v>
      </c>
      <c r="G34" s="1024">
        <v>3236541280</v>
      </c>
      <c r="H34" s="613" t="s">
        <v>8498</v>
      </c>
      <c r="I34" s="613"/>
      <c r="J34" s="613" t="s">
        <v>8499</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8800</v>
      </c>
      <c r="D37" s="613" t="s">
        <v>1996</v>
      </c>
      <c r="E37" s="613" t="s">
        <v>2399</v>
      </c>
      <c r="F37" s="613">
        <v>1013583616</v>
      </c>
      <c r="G37" s="1024">
        <v>3125698787</v>
      </c>
      <c r="H37" s="613" t="s">
        <v>8801</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9035</v>
      </c>
      <c r="D46" s="613" t="s">
        <v>9036</v>
      </c>
      <c r="E46" s="613" t="s">
        <v>9037</v>
      </c>
      <c r="F46" s="613">
        <v>51751377</v>
      </c>
      <c r="G46" s="1024">
        <v>3132295975</v>
      </c>
      <c r="H46" s="613" t="s">
        <v>9038</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8984</v>
      </c>
      <c r="D56" s="613" t="s">
        <v>8985</v>
      </c>
      <c r="E56" s="613" t="s">
        <v>4353</v>
      </c>
      <c r="F56" s="613">
        <v>12263742</v>
      </c>
      <c r="G56" s="1024">
        <v>3103435692</v>
      </c>
      <c r="H56" s="613" t="s">
        <v>8986</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8803</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9255</v>
      </c>
      <c r="D66" s="613" t="s">
        <v>504</v>
      </c>
      <c r="E66" s="613" t="s">
        <v>9256</v>
      </c>
      <c r="F66" s="613">
        <v>1000122711</v>
      </c>
      <c r="G66" s="1024">
        <v>3212631665</v>
      </c>
      <c r="H66" s="613" t="s">
        <v>9257</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8628</v>
      </c>
      <c r="D77" s="613" t="s">
        <v>4582</v>
      </c>
      <c r="E77" s="613" t="s">
        <v>1572</v>
      </c>
      <c r="F77" s="613">
        <v>1128402520</v>
      </c>
      <c r="G77" s="1024">
        <v>3017392780</v>
      </c>
      <c r="H77" s="613" t="s">
        <v>8629</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9136</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9136</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8460</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8565</v>
      </c>
      <c r="D103" s="613" t="s">
        <v>6303</v>
      </c>
      <c r="E103" s="613" t="s">
        <v>2744</v>
      </c>
      <c r="F103" s="613">
        <v>80655524</v>
      </c>
      <c r="G103" s="1024">
        <v>3114492758</v>
      </c>
      <c r="H103" s="613" t="s">
        <v>8566</v>
      </c>
      <c r="I103" s="613"/>
      <c r="J103" s="613" t="s">
        <v>8567</v>
      </c>
    </row>
    <row r="104" spans="1:10" x14ac:dyDescent="0.25">
      <c r="A104" s="120"/>
      <c r="C104" s="697" t="s">
        <v>8522</v>
      </c>
      <c r="D104" s="698" t="s">
        <v>8523</v>
      </c>
      <c r="E104" s="698" t="s">
        <v>8524</v>
      </c>
      <c r="F104" s="698">
        <v>1127947298</v>
      </c>
      <c r="G104" s="1024">
        <v>3007154334</v>
      </c>
      <c r="H104" s="613" t="s">
        <v>8525</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9018</v>
      </c>
      <c r="D120" s="698" t="s">
        <v>9019</v>
      </c>
      <c r="E120" s="698"/>
      <c r="F120" s="698">
        <v>901275700</v>
      </c>
      <c r="G120" s="1031" t="s">
        <v>9013</v>
      </c>
      <c r="H120" s="698" t="s">
        <v>9012</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8859</v>
      </c>
      <c r="D129" s="698" t="s">
        <v>8860</v>
      </c>
      <c r="E129" s="698" t="s">
        <v>1586</v>
      </c>
      <c r="F129" s="698">
        <v>197031797</v>
      </c>
      <c r="G129" s="1031">
        <v>3007738275</v>
      </c>
      <c r="H129" s="698" t="s">
        <v>8861</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9225</v>
      </c>
      <c r="D144" s="616" t="s">
        <v>9226</v>
      </c>
      <c r="E144" s="616" t="s">
        <v>1541</v>
      </c>
      <c r="F144" s="616">
        <v>71725346</v>
      </c>
      <c r="G144" s="1032">
        <v>3227142242</v>
      </c>
      <c r="H144" s="616" t="s">
        <v>9227</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9252</v>
      </c>
      <c r="D150" s="616" t="s">
        <v>9253</v>
      </c>
      <c r="E150" s="616"/>
      <c r="F150" s="616">
        <v>79334002</v>
      </c>
      <c r="G150" s="1032">
        <v>3128157600</v>
      </c>
      <c r="H150" s="616" t="s">
        <v>9254</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8817</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8791</v>
      </c>
      <c r="D201" s="616" t="s">
        <v>5505</v>
      </c>
      <c r="E201" s="616" t="s">
        <v>4977</v>
      </c>
      <c r="F201" s="616">
        <v>1045489217</v>
      </c>
      <c r="G201" s="1032">
        <v>3117431056</v>
      </c>
      <c r="H201" s="616" t="s">
        <v>8792</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8804</v>
      </c>
      <c r="D207" s="616" t="s">
        <v>8805</v>
      </c>
      <c r="E207" s="616" t="s">
        <v>1720</v>
      </c>
      <c r="F207" s="616">
        <v>1099202624</v>
      </c>
      <c r="G207" s="1032">
        <v>3123399491</v>
      </c>
      <c r="H207" s="616" t="s">
        <v>8806</v>
      </c>
      <c r="I207" s="616"/>
      <c r="J207" s="616" t="s">
        <v>8807</v>
      </c>
    </row>
    <row r="208" spans="3:10" x14ac:dyDescent="0.25">
      <c r="C208" s="617" t="s">
        <v>9228</v>
      </c>
      <c r="D208" s="616" t="s">
        <v>248</v>
      </c>
      <c r="E208" s="616" t="s">
        <v>508</v>
      </c>
      <c r="F208" s="616">
        <v>1094935051</v>
      </c>
      <c r="G208" s="1032">
        <v>3107305871</v>
      </c>
      <c r="H208" s="616" t="s">
        <v>9229</v>
      </c>
      <c r="I208" s="616"/>
      <c r="J208" s="616" t="s">
        <v>2395</v>
      </c>
    </row>
    <row r="209" spans="3:10" x14ac:dyDescent="0.25">
      <c r="C209" s="617" t="s">
        <v>8500</v>
      </c>
      <c r="D209" s="616" t="s">
        <v>8497</v>
      </c>
      <c r="E209" s="616" t="s">
        <v>8501</v>
      </c>
      <c r="F209" s="616">
        <v>1004623976</v>
      </c>
      <c r="G209" s="1032">
        <v>3173272584</v>
      </c>
      <c r="H209" s="616" t="s">
        <v>8502</v>
      </c>
      <c r="I209" s="616"/>
      <c r="J209" s="616" t="s">
        <v>8499</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8958</v>
      </c>
      <c r="D222" s="616" t="s">
        <v>8959</v>
      </c>
      <c r="E222" s="616" t="s">
        <v>3686</v>
      </c>
      <c r="F222" s="616">
        <v>1007713829</v>
      </c>
      <c r="G222" s="1032" t="s">
        <v>8962</v>
      </c>
      <c r="H222" s="616" t="s">
        <v>8960</v>
      </c>
      <c r="I222" s="616"/>
      <c r="J222" s="616" t="s">
        <v>8961</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8623</v>
      </c>
      <c r="D227" s="616" t="s">
        <v>4894</v>
      </c>
      <c r="E227" s="616" t="s">
        <v>8624</v>
      </c>
      <c r="F227" s="616">
        <v>1086358220</v>
      </c>
      <c r="G227" s="1032">
        <v>3004213172</v>
      </c>
      <c r="H227" s="616" t="s">
        <v>8625</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8802</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8505</v>
      </c>
      <c r="D243" s="616" t="s">
        <v>8506</v>
      </c>
      <c r="E243" s="616" t="s">
        <v>4074</v>
      </c>
      <c r="F243" s="616">
        <v>1043669315</v>
      </c>
      <c r="G243" s="1032">
        <v>3106965063</v>
      </c>
      <c r="H243" s="616" t="s">
        <v>8507</v>
      </c>
      <c r="I243" s="616"/>
      <c r="J243" s="616" t="s">
        <v>5698</v>
      </c>
    </row>
    <row r="244" spans="3:10" x14ac:dyDescent="0.25">
      <c r="C244" s="617" t="s">
        <v>9063</v>
      </c>
      <c r="D244" s="616" t="s">
        <v>4838</v>
      </c>
      <c r="E244" s="616" t="s">
        <v>1908</v>
      </c>
      <c r="F244" s="616">
        <v>8264936</v>
      </c>
      <c r="G244" s="1032">
        <v>3136219290</v>
      </c>
      <c r="H244" s="616" t="s">
        <v>9064</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8519</v>
      </c>
      <c r="D268" s="616" t="s">
        <v>5163</v>
      </c>
      <c r="E268" s="616" t="s">
        <v>1586</v>
      </c>
      <c r="F268" s="616">
        <v>1010111103</v>
      </c>
      <c r="G268" s="1032">
        <v>3205878787</v>
      </c>
      <c r="H268" s="616" t="s">
        <v>218</v>
      </c>
      <c r="I268" s="616"/>
      <c r="J268" s="616" t="s">
        <v>214</v>
      </c>
    </row>
    <row r="269" spans="3:10" x14ac:dyDescent="0.25">
      <c r="C269" s="617" t="s">
        <v>8519</v>
      </c>
      <c r="D269" s="616" t="s">
        <v>8520</v>
      </c>
      <c r="E269" s="616" t="s">
        <v>8521</v>
      </c>
      <c r="F269" s="616">
        <v>1017175865</v>
      </c>
      <c r="G269" s="1032">
        <v>3022916939</v>
      </c>
      <c r="H269" s="616" t="s">
        <v>8518</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8909</v>
      </c>
      <c r="D272" s="616" t="s">
        <v>8910</v>
      </c>
      <c r="E272" s="616" t="s">
        <v>8911</v>
      </c>
      <c r="F272" s="616">
        <v>71790262</v>
      </c>
      <c r="G272" s="1032">
        <v>3146453280</v>
      </c>
      <c r="H272" s="616" t="s">
        <v>8908</v>
      </c>
      <c r="I272" s="616"/>
      <c r="J272" s="616" t="s">
        <v>214</v>
      </c>
    </row>
    <row r="273" spans="3:10" x14ac:dyDescent="0.25">
      <c r="C273" s="617" t="s">
        <v>9015</v>
      </c>
      <c r="D273" s="616" t="s">
        <v>8520</v>
      </c>
      <c r="E273" s="616" t="s">
        <v>2768</v>
      </c>
      <c r="F273" s="616">
        <v>71731403</v>
      </c>
      <c r="G273" s="1032" t="s">
        <v>9017</v>
      </c>
      <c r="H273" s="616" t="s">
        <v>9016</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8857</v>
      </c>
      <c r="D289" s="616" t="s">
        <v>475</v>
      </c>
      <c r="E289" s="616" t="s">
        <v>7249</v>
      </c>
      <c r="F289" s="616">
        <v>1020474786</v>
      </c>
      <c r="G289" s="1032">
        <v>3147332718</v>
      </c>
      <c r="H289" s="616" t="s">
        <v>8858</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8618</v>
      </c>
      <c r="D295" s="616" t="s">
        <v>3260</v>
      </c>
      <c r="E295" s="616" t="s">
        <v>209</v>
      </c>
      <c r="F295" s="616">
        <v>1080690956</v>
      </c>
      <c r="G295" s="1032">
        <v>3133670780</v>
      </c>
      <c r="H295" s="616" t="s">
        <v>8619</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9085</v>
      </c>
      <c r="D303" s="616" t="s">
        <v>5261</v>
      </c>
      <c r="E303" s="616" t="s">
        <v>445</v>
      </c>
      <c r="F303" s="616">
        <v>30739847</v>
      </c>
      <c r="G303" s="1032">
        <v>3135402410</v>
      </c>
      <c r="H303" s="616" t="s">
        <v>9086</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8615</v>
      </c>
      <c r="D306" s="616" t="s">
        <v>1762</v>
      </c>
      <c r="E306" s="616" t="s">
        <v>8616</v>
      </c>
      <c r="F306" s="616">
        <v>59833610</v>
      </c>
      <c r="G306" s="1032">
        <v>3158509905</v>
      </c>
      <c r="H306" s="616" t="s">
        <v>8617</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8783</v>
      </c>
      <c r="D336" s="616" t="s">
        <v>498</v>
      </c>
      <c r="E336" s="616" t="s">
        <v>8784</v>
      </c>
      <c r="F336" s="616">
        <v>19361069</v>
      </c>
      <c r="G336" s="1032">
        <v>3212249057</v>
      </c>
      <c r="H336" s="616" t="s">
        <v>8785</v>
      </c>
      <c r="I336" s="616"/>
      <c r="J336" s="616" t="s">
        <v>8786</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8955</v>
      </c>
      <c r="D349" s="616" t="s">
        <v>508</v>
      </c>
      <c r="E349" s="616" t="s">
        <v>8956</v>
      </c>
      <c r="F349" s="616">
        <v>1020461387</v>
      </c>
      <c r="G349" s="1032">
        <v>3014282209</v>
      </c>
      <c r="H349" s="616" t="s">
        <v>8957</v>
      </c>
      <c r="I349" s="616"/>
      <c r="J349" s="616" t="s">
        <v>455</v>
      </c>
    </row>
    <row r="350" spans="3:10" x14ac:dyDescent="0.25">
      <c r="C350" s="617" t="s">
        <v>8568</v>
      </c>
      <c r="D350" s="616" t="s">
        <v>4894</v>
      </c>
      <c r="E350" s="616" t="s">
        <v>2742</v>
      </c>
      <c r="F350" s="616">
        <v>1005134423</v>
      </c>
      <c r="G350" s="1032">
        <v>3106159139</v>
      </c>
      <c r="H350" s="616" t="s">
        <v>8569</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8939</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9060</v>
      </c>
      <c r="D360" s="616" t="s">
        <v>9061</v>
      </c>
      <c r="E360" s="616" t="s">
        <v>396</v>
      </c>
      <c r="F360" s="616">
        <v>1128271873</v>
      </c>
      <c r="G360" s="1032">
        <v>3216199448</v>
      </c>
      <c r="H360" s="616" t="s">
        <v>9062</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8787</v>
      </c>
      <c r="D375" s="616" t="s">
        <v>8788</v>
      </c>
      <c r="E375" s="616" t="s">
        <v>4196</v>
      </c>
      <c r="F375" s="616">
        <v>4236698</v>
      </c>
      <c r="G375" s="1032">
        <v>3106495552</v>
      </c>
      <c r="H375" s="616" t="s">
        <v>9232</v>
      </c>
      <c r="I375" s="616"/>
      <c r="J375" s="616" t="s">
        <v>9233</v>
      </c>
    </row>
    <row r="376" spans="3:10" x14ac:dyDescent="0.25">
      <c r="C376" s="617" t="s">
        <v>8787</v>
      </c>
      <c r="D376" s="616" t="s">
        <v>8788</v>
      </c>
      <c r="E376" s="616" t="s">
        <v>4196</v>
      </c>
      <c r="F376" s="616">
        <v>4236698</v>
      </c>
      <c r="G376" s="1032">
        <v>3106495552</v>
      </c>
      <c r="H376" s="616" t="s">
        <v>8789</v>
      </c>
      <c r="I376" s="616"/>
      <c r="J376" s="616" t="s">
        <v>8790</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8490</v>
      </c>
      <c r="D398" s="616" t="s">
        <v>8491</v>
      </c>
      <c r="E398" s="616" t="s">
        <v>1762</v>
      </c>
      <c r="F398" s="616">
        <v>1114149106</v>
      </c>
      <c r="G398" s="1032">
        <v>3235763558</v>
      </c>
      <c r="H398" s="616" t="s">
        <v>8494</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8626</v>
      </c>
      <c r="D401" s="616" t="s">
        <v>8627</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9039</v>
      </c>
      <c r="D404" s="616" t="s">
        <v>9040</v>
      </c>
      <c r="E404" s="616" t="s">
        <v>9041</v>
      </c>
      <c r="F404" s="616">
        <v>1122116635</v>
      </c>
      <c r="G404" s="1032">
        <v>3107693437</v>
      </c>
      <c r="H404" s="616" t="s">
        <v>9042</v>
      </c>
      <c r="I404" s="616"/>
      <c r="J404" s="616" t="s">
        <v>9043</v>
      </c>
    </row>
    <row r="405" spans="3:10" x14ac:dyDescent="0.25">
      <c r="C405" s="617" t="s">
        <v>8513</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8508</v>
      </c>
      <c r="D410" s="616" t="s">
        <v>6851</v>
      </c>
      <c r="E410" s="616" t="s">
        <v>2580</v>
      </c>
      <c r="F410" s="616">
        <v>1002156157</v>
      </c>
      <c r="G410" s="1032">
        <v>3013156927</v>
      </c>
      <c r="H410" s="616" t="s">
        <v>8509</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8818</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9089</v>
      </c>
      <c r="D422" s="616" t="s">
        <v>3119</v>
      </c>
      <c r="E422" s="616" t="s">
        <v>281</v>
      </c>
      <c r="F422" s="616">
        <v>1074132158</v>
      </c>
      <c r="G422" s="1032">
        <v>3115158283</v>
      </c>
      <c r="H422" s="616" t="s">
        <v>9090</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8764</v>
      </c>
      <c r="D452" s="616" t="s">
        <v>6367</v>
      </c>
      <c r="E452" s="616" t="s">
        <v>8765</v>
      </c>
      <c r="F452" s="616">
        <v>1032176412</v>
      </c>
      <c r="G452" s="1032">
        <v>3206430182</v>
      </c>
      <c r="H452" s="616" t="s">
        <v>8766</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8635</v>
      </c>
      <c r="D463" s="616" t="s">
        <v>8636</v>
      </c>
      <c r="E463" s="616" t="s">
        <v>553</v>
      </c>
      <c r="F463" s="616">
        <v>1017149410</v>
      </c>
      <c r="G463" s="1032">
        <v>3053421000</v>
      </c>
      <c r="H463" s="616" t="s">
        <v>8637</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9234</v>
      </c>
      <c r="D466" s="616" t="s">
        <v>9235</v>
      </c>
      <c r="E466" s="616" t="s">
        <v>1908</v>
      </c>
      <c r="F466" s="616">
        <v>1051954304</v>
      </c>
      <c r="G466" s="1032">
        <v>3219955900</v>
      </c>
      <c r="H466" s="616" t="s">
        <v>9236</v>
      </c>
      <c r="I466" s="616"/>
      <c r="J466" s="616" t="s">
        <v>9233</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8981</v>
      </c>
      <c r="D469" s="616" t="s">
        <v>1541</v>
      </c>
      <c r="E469" s="616" t="s">
        <v>1541</v>
      </c>
      <c r="F469" s="616">
        <v>5855075</v>
      </c>
      <c r="G469" s="1032">
        <v>3177886330</v>
      </c>
      <c r="H469" s="616" t="s">
        <v>8982</v>
      </c>
      <c r="I469" s="616"/>
      <c r="J469" s="616" t="s">
        <v>8983</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8917</v>
      </c>
      <c r="D474" s="616" t="s">
        <v>8918</v>
      </c>
      <c r="E474" s="616" t="s">
        <v>5189</v>
      </c>
      <c r="F474" s="616">
        <v>1152187394</v>
      </c>
      <c r="G474" s="1032">
        <v>3127910340</v>
      </c>
      <c r="H474" s="616" t="s">
        <v>8916</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9264</v>
      </c>
      <c r="D494" t="s">
        <v>9265</v>
      </c>
      <c r="E494" t="s">
        <v>9266</v>
      </c>
      <c r="F494" s="1036">
        <v>1052381966</v>
      </c>
      <c r="G494" s="1037">
        <v>3203876866</v>
      </c>
      <c r="H494" s="1037" t="s">
        <v>8476</v>
      </c>
      <c r="I494" s="1037"/>
      <c r="J494" s="1038" t="s">
        <v>8477</v>
      </c>
    </row>
    <row r="495" spans="3:10" x14ac:dyDescent="0.25">
      <c r="C495" s="865" t="s">
        <v>1524</v>
      </c>
      <c r="D495" t="s">
        <v>9267</v>
      </c>
      <c r="E495"/>
      <c r="F495" s="860">
        <v>1116551704</v>
      </c>
      <c r="G495" s="492">
        <v>3208349581</v>
      </c>
      <c r="H495" s="492" t="s">
        <v>8897</v>
      </c>
      <c r="I495" s="492" t="s">
        <v>8898</v>
      </c>
      <c r="J495" s="492" t="s">
        <v>6559</v>
      </c>
    </row>
    <row r="496" spans="3:10" x14ac:dyDescent="0.25">
      <c r="C496" s="492" t="s">
        <v>7162</v>
      </c>
      <c r="D496" t="s">
        <v>9268</v>
      </c>
      <c r="E496"/>
      <c r="F496" s="492">
        <v>26226856</v>
      </c>
      <c r="G496" s="492" t="s">
        <v>6581</v>
      </c>
      <c r="H496" s="492" t="s">
        <v>7167</v>
      </c>
      <c r="I496" s="492" t="s">
        <v>7166</v>
      </c>
      <c r="J496" s="492" t="s">
        <v>6582</v>
      </c>
    </row>
    <row r="497" spans="3:10" x14ac:dyDescent="0.25">
      <c r="C497" s="865" t="s">
        <v>9269</v>
      </c>
      <c r="D497" t="s">
        <v>9270</v>
      </c>
      <c r="E497"/>
      <c r="F497" s="860">
        <v>1151958363</v>
      </c>
      <c r="G497" s="492" t="s">
        <v>8922</v>
      </c>
      <c r="H497" s="492" t="s">
        <v>8920</v>
      </c>
      <c r="I497" s="492" t="s">
        <v>8921</v>
      </c>
      <c r="J497" s="492" t="s">
        <v>6875</v>
      </c>
    </row>
    <row r="498" spans="3:10" x14ac:dyDescent="0.25">
      <c r="C498" s="865" t="s">
        <v>9271</v>
      </c>
      <c r="D498" t="s">
        <v>9272</v>
      </c>
      <c r="E498"/>
      <c r="F498" s="492">
        <v>1004820436</v>
      </c>
      <c r="G498" s="492">
        <v>3102938001</v>
      </c>
      <c r="H498" s="492" t="s">
        <v>6483</v>
      </c>
      <c r="I498" s="492" t="s">
        <v>6485</v>
      </c>
      <c r="J498" s="492" t="s">
        <v>6486</v>
      </c>
    </row>
    <row r="499" spans="3:10" x14ac:dyDescent="0.25">
      <c r="C499" s="865" t="s">
        <v>9273</v>
      </c>
      <c r="D499" t="s">
        <v>9274</v>
      </c>
      <c r="E499"/>
      <c r="F499" s="492">
        <v>1040324301</v>
      </c>
      <c r="G499" s="492" t="s">
        <v>6493</v>
      </c>
      <c r="H499" s="492" t="s">
        <v>6494</v>
      </c>
      <c r="I499" s="492" t="s">
        <v>6495</v>
      </c>
      <c r="J499" s="492" t="s">
        <v>2576</v>
      </c>
    </row>
    <row r="500" spans="3:10" x14ac:dyDescent="0.25">
      <c r="C500" s="865" t="s">
        <v>4417</v>
      </c>
      <c r="D500" t="s">
        <v>9275</v>
      </c>
      <c r="E500"/>
      <c r="F500" s="860">
        <v>55065784</v>
      </c>
      <c r="G500" s="492">
        <v>3213211387</v>
      </c>
      <c r="H500" s="867" t="s">
        <v>6482</v>
      </c>
      <c r="I500" s="492"/>
      <c r="J500" s="492" t="s">
        <v>2346</v>
      </c>
    </row>
    <row r="501" spans="3:10" x14ac:dyDescent="0.25">
      <c r="C501" s="865" t="s">
        <v>9276</v>
      </c>
      <c r="D501" t="s">
        <v>9277</v>
      </c>
      <c r="E501"/>
      <c r="F501" s="492">
        <v>1093786439</v>
      </c>
      <c r="G501" s="492">
        <v>3118767427</v>
      </c>
      <c r="H501" s="492" t="s">
        <v>6947</v>
      </c>
      <c r="I501" s="492" t="s">
        <v>6656</v>
      </c>
      <c r="J501" s="492" t="s">
        <v>6948</v>
      </c>
    </row>
    <row r="502" spans="3:10" x14ac:dyDescent="0.25">
      <c r="C502" s="492" t="s">
        <v>9278</v>
      </c>
      <c r="D502" t="s">
        <v>9279</v>
      </c>
      <c r="E502"/>
      <c r="F502" s="492">
        <v>1050170118</v>
      </c>
      <c r="G502" s="1037">
        <v>3058337233</v>
      </c>
      <c r="H502" s="492" t="s">
        <v>6557</v>
      </c>
      <c r="I502" s="492" t="s">
        <v>6558</v>
      </c>
      <c r="J502" s="492" t="s">
        <v>6559</v>
      </c>
    </row>
    <row r="503" spans="3:10" x14ac:dyDescent="0.25">
      <c r="C503" s="492" t="s">
        <v>9280</v>
      </c>
      <c r="D503" t="s">
        <v>9281</v>
      </c>
      <c r="E503" t="s">
        <v>9282</v>
      </c>
      <c r="F503" s="492">
        <v>1152688279</v>
      </c>
      <c r="G503" s="1037">
        <v>3127353410</v>
      </c>
      <c r="H503" s="492" t="s">
        <v>7004</v>
      </c>
      <c r="I503" s="492" t="s">
        <v>7005</v>
      </c>
      <c r="J503" s="492" t="s">
        <v>214</v>
      </c>
    </row>
    <row r="504" spans="3:10" x14ac:dyDescent="0.25">
      <c r="C504" s="865" t="s">
        <v>9283</v>
      </c>
      <c r="D504" t="s">
        <v>9284</v>
      </c>
      <c r="E504"/>
      <c r="F504" s="860">
        <v>10143659</v>
      </c>
      <c r="G504" s="1037">
        <v>3108023377</v>
      </c>
      <c r="H504" s="492" t="s">
        <v>7820</v>
      </c>
      <c r="I504" s="492" t="s">
        <v>5835</v>
      </c>
      <c r="J504" s="492" t="s">
        <v>7819</v>
      </c>
    </row>
    <row r="505" spans="3:10" x14ac:dyDescent="0.25">
      <c r="C505" s="492" t="s">
        <v>9285</v>
      </c>
      <c r="D505" t="s">
        <v>1852</v>
      </c>
      <c r="E505" t="s">
        <v>9286</v>
      </c>
      <c r="F505" s="492">
        <v>1065639364</v>
      </c>
      <c r="G505" s="492">
        <v>3185211670</v>
      </c>
      <c r="H505" s="492" t="s">
        <v>6514</v>
      </c>
      <c r="I505" s="492" t="s">
        <v>6515</v>
      </c>
      <c r="J505" s="492" t="s">
        <v>6516</v>
      </c>
    </row>
    <row r="506" spans="3:10" x14ac:dyDescent="0.25">
      <c r="C506" s="598" t="s">
        <v>9403</v>
      </c>
      <c r="D506" s="492" t="s">
        <v>9287</v>
      </c>
      <c r="E506"/>
      <c r="F506" s="492"/>
      <c r="G506" s="492">
        <v>3204880944</v>
      </c>
      <c r="H506" s="492" t="s">
        <v>6550</v>
      </c>
      <c r="I506" s="492" t="s">
        <v>6551</v>
      </c>
      <c r="J506" s="492" t="s">
        <v>6552</v>
      </c>
    </row>
    <row r="507" spans="3:10" x14ac:dyDescent="0.25">
      <c r="C507" t="s">
        <v>9288</v>
      </c>
      <c r="D507" s="1044" t="s">
        <v>9289</v>
      </c>
      <c r="E507" s="60" t="s">
        <v>9290</v>
      </c>
      <c r="F507" s="60"/>
      <c r="G507" s="60">
        <v>3007154334</v>
      </c>
      <c r="H507" s="60" t="s">
        <v>8642</v>
      </c>
      <c r="I507" s="60" t="s">
        <v>8643</v>
      </c>
      <c r="J507" s="60" t="s">
        <v>1488</v>
      </c>
    </row>
    <row r="508" spans="3:10" x14ac:dyDescent="0.25">
      <c r="C508" t="s">
        <v>9291</v>
      </c>
      <c r="D508" s="1045" t="s">
        <v>9292</v>
      </c>
      <c r="E508"/>
      <c r="F508" s="60"/>
      <c r="G508" s="60">
        <v>3158807527</v>
      </c>
      <c r="H508" s="60" t="s">
        <v>8846</v>
      </c>
      <c r="I508" s="60"/>
      <c r="J508" s="60" t="s">
        <v>8847</v>
      </c>
    </row>
    <row r="509" spans="3:10" x14ac:dyDescent="0.25">
      <c r="C509" t="s">
        <v>9293</v>
      </c>
      <c r="D509" s="865" t="s">
        <v>9294</v>
      </c>
      <c r="E509" s="865" t="s">
        <v>9295</v>
      </c>
      <c r="F509" s="860"/>
      <c r="G509" s="492">
        <v>3137443853</v>
      </c>
      <c r="H509" s="492" t="s">
        <v>8408</v>
      </c>
      <c r="I509" s="492" t="s">
        <v>8407</v>
      </c>
      <c r="J509" s="492" t="s">
        <v>6547</v>
      </c>
    </row>
    <row r="510" spans="3:10" x14ac:dyDescent="0.25">
      <c r="C510" s="1045" t="s">
        <v>9404</v>
      </c>
      <c r="D510" s="60" t="s">
        <v>9296</v>
      </c>
      <c r="E510"/>
      <c r="F510" s="60"/>
      <c r="G510" s="60">
        <v>3147332718</v>
      </c>
      <c r="H510" s="60" t="s">
        <v>8867</v>
      </c>
      <c r="I510" s="60" t="s">
        <v>8868</v>
      </c>
      <c r="J510" s="60" t="s">
        <v>8869</v>
      </c>
    </row>
    <row r="511" spans="3:10" x14ac:dyDescent="0.25">
      <c r="C511" s="1046" t="s">
        <v>9405</v>
      </c>
      <c r="D511" s="896" t="s">
        <v>9297</v>
      </c>
      <c r="E511"/>
      <c r="F511" s="1039"/>
      <c r="G511" s="1039" t="s">
        <v>8739</v>
      </c>
      <c r="H511" s="1039" t="s">
        <v>8736</v>
      </c>
      <c r="I511" s="1039" t="s">
        <v>8737</v>
      </c>
      <c r="J511" s="1040" t="s">
        <v>8738</v>
      </c>
    </row>
    <row r="512" spans="3:10" x14ac:dyDescent="0.25">
      <c r="C512" t="s">
        <v>9298</v>
      </c>
      <c r="D512" s="1047" t="s">
        <v>9299</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9406</v>
      </c>
      <c r="D514" s="862" t="s">
        <v>9301</v>
      </c>
      <c r="E514" t="s">
        <v>9302</v>
      </c>
      <c r="F514" s="1037"/>
      <c r="G514" s="1037">
        <v>3105668378</v>
      </c>
      <c r="H514" s="1037" t="s">
        <v>6777</v>
      </c>
      <c r="I514" s="1037" t="s">
        <v>6778</v>
      </c>
      <c r="J514" s="1038" t="s">
        <v>6779</v>
      </c>
    </row>
    <row r="515" spans="3:10" x14ac:dyDescent="0.25">
      <c r="C515" s="598" t="s">
        <v>9407</v>
      </c>
      <c r="D515" s="492" t="s">
        <v>9303</v>
      </c>
      <c r="E515"/>
      <c r="F515" s="492"/>
      <c r="G515" s="492">
        <v>3112337325</v>
      </c>
      <c r="H515" s="492" t="s">
        <v>6997</v>
      </c>
      <c r="I515" s="492"/>
      <c r="J515" s="492" t="s">
        <v>6998</v>
      </c>
    </row>
    <row r="516" spans="3:10" x14ac:dyDescent="0.25">
      <c r="C516" t="s">
        <v>9304</v>
      </c>
      <c r="D516" s="1047" t="s">
        <v>9305</v>
      </c>
      <c r="E516"/>
      <c r="F516" s="1037"/>
      <c r="G516" s="1037">
        <v>3183073193</v>
      </c>
      <c r="H516" s="1037" t="s">
        <v>6946</v>
      </c>
      <c r="I516" s="1037" t="s">
        <v>6656</v>
      </c>
      <c r="J516" s="1038" t="s">
        <v>6945</v>
      </c>
    </row>
    <row r="517" spans="3:10" x14ac:dyDescent="0.25">
      <c r="C517" t="s">
        <v>9306</v>
      </c>
      <c r="D517" s="1047" t="s">
        <v>9307</v>
      </c>
      <c r="E517"/>
      <c r="F517" s="1037"/>
      <c r="G517" s="1037">
        <v>3187045257</v>
      </c>
      <c r="H517" s="1037" t="s">
        <v>6545</v>
      </c>
      <c r="I517" s="1037" t="s">
        <v>6546</v>
      </c>
      <c r="J517" s="1038" t="s">
        <v>6547</v>
      </c>
    </row>
    <row r="518" spans="3:10" x14ac:dyDescent="0.25">
      <c r="C518" s="1047" t="s">
        <v>9408</v>
      </c>
      <c r="D518" s="862" t="s">
        <v>9308</v>
      </c>
      <c r="E518" t="s">
        <v>3168</v>
      </c>
      <c r="F518" s="1037"/>
      <c r="G518" s="1037">
        <v>3133053583</v>
      </c>
      <c r="H518" s="1037" t="s">
        <v>9259</v>
      </c>
      <c r="I518" s="1037"/>
      <c r="J518" s="1038" t="s">
        <v>9260</v>
      </c>
    </row>
    <row r="519" spans="3:10" x14ac:dyDescent="0.25">
      <c r="C519" s="1044" t="s">
        <v>9409</v>
      </c>
      <c r="D519" s="60" t="s">
        <v>9309</v>
      </c>
      <c r="E519" t="s">
        <v>9310</v>
      </c>
      <c r="F519" s="60"/>
      <c r="G519" s="60">
        <v>3126206932</v>
      </c>
      <c r="H519" s="60" t="s">
        <v>8416</v>
      </c>
      <c r="I519" s="60" t="s">
        <v>8417</v>
      </c>
      <c r="J519" s="60" t="s">
        <v>8418</v>
      </c>
    </row>
    <row r="520" spans="3:10" x14ac:dyDescent="0.25">
      <c r="C520" t="s">
        <v>9311</v>
      </c>
      <c r="D520" s="865" t="s">
        <v>9290</v>
      </c>
      <c r="E520"/>
      <c r="F520" s="492"/>
      <c r="G520" s="492">
        <v>3118201043</v>
      </c>
      <c r="H520" s="492" t="s">
        <v>7816</v>
      </c>
      <c r="I520" s="492"/>
      <c r="J520" s="492" t="s">
        <v>7817</v>
      </c>
    </row>
    <row r="521" spans="3:10" x14ac:dyDescent="0.25">
      <c r="C521" t="s">
        <v>9312</v>
      </c>
      <c r="D521" s="865" t="s">
        <v>9313</v>
      </c>
      <c r="E521"/>
      <c r="F521" s="860"/>
      <c r="G521" s="492">
        <v>3242454050</v>
      </c>
      <c r="H521" s="492" t="s">
        <v>7818</v>
      </c>
      <c r="I521" s="492"/>
      <c r="J521" s="492" t="s">
        <v>7819</v>
      </c>
    </row>
    <row r="522" spans="3:10" x14ac:dyDescent="0.25">
      <c r="C522" t="s">
        <v>9314</v>
      </c>
      <c r="D522" s="1048" t="s">
        <v>9410</v>
      </c>
      <c r="E522"/>
      <c r="F522" s="1041"/>
      <c r="G522" s="1041">
        <v>3168711238</v>
      </c>
      <c r="H522" s="1041"/>
      <c r="I522" s="1041"/>
      <c r="J522" s="1042" t="s">
        <v>8592</v>
      </c>
    </row>
    <row r="523" spans="3:10" x14ac:dyDescent="0.25">
      <c r="C523" s="865" t="s">
        <v>9411</v>
      </c>
      <c r="D523" s="865" t="s">
        <v>9315</v>
      </c>
      <c r="E523" t="s">
        <v>9316</v>
      </c>
      <c r="F523" s="492"/>
      <c r="G523" s="492">
        <v>3192982415</v>
      </c>
      <c r="H523" s="492" t="s">
        <v>8251</v>
      </c>
      <c r="I523" s="492" t="s">
        <v>7651</v>
      </c>
      <c r="J523" s="492" t="s">
        <v>8252</v>
      </c>
    </row>
    <row r="524" spans="3:10" x14ac:dyDescent="0.25">
      <c r="C524" s="866" t="s">
        <v>9412</v>
      </c>
      <c r="D524" s="866" t="s">
        <v>9317</v>
      </c>
      <c r="E524"/>
      <c r="F524" s="1036"/>
      <c r="G524" s="1037">
        <v>3104214044</v>
      </c>
      <c r="H524" s="1037" t="s">
        <v>8338</v>
      </c>
      <c r="I524" s="1037"/>
      <c r="J524" s="1038" t="s">
        <v>8339</v>
      </c>
    </row>
    <row r="525" spans="3:10" x14ac:dyDescent="0.25">
      <c r="C525" t="s">
        <v>9318</v>
      </c>
      <c r="D525" s="1046" t="s">
        <v>9319</v>
      </c>
      <c r="E525"/>
      <c r="F525" s="1039"/>
      <c r="G525" s="1039">
        <v>3203098200</v>
      </c>
      <c r="H525" s="1039" t="s">
        <v>8673</v>
      </c>
      <c r="I525" s="1039" t="s">
        <v>6645</v>
      </c>
      <c r="J525" s="1040" t="s">
        <v>6079</v>
      </c>
    </row>
    <row r="526" spans="3:10" x14ac:dyDescent="0.25">
      <c r="C526" s="1047" t="s">
        <v>9413</v>
      </c>
      <c r="D526" s="862" t="s">
        <v>9321</v>
      </c>
      <c r="E526" t="s">
        <v>9295</v>
      </c>
      <c r="F526" s="1037"/>
      <c r="G526" s="1037"/>
      <c r="H526" s="1037"/>
      <c r="I526" s="1037"/>
      <c r="J526" s="1038"/>
    </row>
    <row r="527" spans="3:10" x14ac:dyDescent="0.25">
      <c r="C527" t="s">
        <v>9322</v>
      </c>
      <c r="D527" s="1047" t="s">
        <v>9323</v>
      </c>
      <c r="E527"/>
      <c r="F527" s="1037"/>
      <c r="G527" s="1037" t="s">
        <v>6758</v>
      </c>
      <c r="H527" s="1037" t="s">
        <v>6756</v>
      </c>
      <c r="I527" s="1037" t="s">
        <v>6757</v>
      </c>
      <c r="J527" s="1038" t="s">
        <v>6755</v>
      </c>
    </row>
    <row r="528" spans="3:10" x14ac:dyDescent="0.25">
      <c r="C528" t="s">
        <v>9324</v>
      </c>
      <c r="D528" s="1047" t="s">
        <v>9325</v>
      </c>
      <c r="E528"/>
      <c r="F528" s="1037"/>
      <c r="G528" s="1037">
        <v>3013047926</v>
      </c>
      <c r="H528" s="1037" t="s">
        <v>6510</v>
      </c>
      <c r="I528" s="1037"/>
      <c r="J528" s="1038" t="s">
        <v>6511</v>
      </c>
    </row>
    <row r="529" spans="3:10" x14ac:dyDescent="0.25">
      <c r="C529" s="866" t="s">
        <v>9414</v>
      </c>
      <c r="D529" s="866" t="s">
        <v>9290</v>
      </c>
      <c r="E529" t="s">
        <v>9326</v>
      </c>
      <c r="F529" s="1036"/>
      <c r="G529" s="1037">
        <v>3117169066</v>
      </c>
      <c r="H529" s="1037" t="s">
        <v>9122</v>
      </c>
      <c r="I529" s="1037" t="s">
        <v>9123</v>
      </c>
      <c r="J529" s="1038" t="s">
        <v>6547</v>
      </c>
    </row>
    <row r="530" spans="3:10" x14ac:dyDescent="0.25">
      <c r="C530" t="s">
        <v>9327</v>
      </c>
      <c r="D530" s="1047" t="s">
        <v>9328</v>
      </c>
      <c r="E530"/>
      <c r="F530" s="1037"/>
      <c r="G530" s="1037">
        <v>3167623233</v>
      </c>
      <c r="H530" s="1037" t="s">
        <v>7119</v>
      </c>
      <c r="I530" s="1037" t="s">
        <v>7120</v>
      </c>
      <c r="J530" s="1038" t="s">
        <v>7121</v>
      </c>
    </row>
    <row r="531" spans="3:10" x14ac:dyDescent="0.25">
      <c r="C531" s="1046" t="s">
        <v>9415</v>
      </c>
      <c r="D531" s="896" t="s">
        <v>9329</v>
      </c>
      <c r="E531" t="s">
        <v>9330</v>
      </c>
      <c r="F531" s="1039"/>
      <c r="G531" s="1039">
        <v>3136219290</v>
      </c>
      <c r="H531" s="1039" t="s">
        <v>9064</v>
      </c>
      <c r="I531" s="1039" t="s">
        <v>4417</v>
      </c>
      <c r="J531" s="1040" t="s">
        <v>214</v>
      </c>
    </row>
    <row r="532" spans="3:10" x14ac:dyDescent="0.25">
      <c r="C532" s="1047" t="s">
        <v>9416</v>
      </c>
      <c r="D532" s="862" t="s">
        <v>9331</v>
      </c>
      <c r="E532" t="s">
        <v>9332</v>
      </c>
      <c r="F532" s="1037"/>
      <c r="G532" s="1037">
        <v>3508228771</v>
      </c>
      <c r="H532" s="1037"/>
      <c r="I532" s="1037"/>
      <c r="J532" s="1038"/>
    </row>
    <row r="533" spans="3:10" x14ac:dyDescent="0.25">
      <c r="C533" s="1047" t="s">
        <v>9417</v>
      </c>
      <c r="D533" s="862" t="s">
        <v>9333</v>
      </c>
      <c r="E533" t="s">
        <v>9334</v>
      </c>
      <c r="F533" s="1037"/>
      <c r="G533" s="1037" t="s">
        <v>8102</v>
      </c>
      <c r="H533" s="1037"/>
      <c r="I533" s="1037"/>
      <c r="J533" s="1038"/>
    </row>
    <row r="534" spans="3:10" x14ac:dyDescent="0.25">
      <c r="C534" t="s">
        <v>9327</v>
      </c>
      <c r="D534" s="1049" t="s">
        <v>9335</v>
      </c>
      <c r="E534"/>
      <c r="F534" s="1039"/>
      <c r="G534" s="1039" t="s">
        <v>8458</v>
      </c>
      <c r="H534" s="1039" t="s">
        <v>8455</v>
      </c>
      <c r="I534" s="1039" t="s">
        <v>8456</v>
      </c>
      <c r="J534" s="1040" t="s">
        <v>8457</v>
      </c>
    </row>
    <row r="535" spans="3:10" x14ac:dyDescent="0.25">
      <c r="C535" s="866" t="s">
        <v>9418</v>
      </c>
      <c r="D535" s="866" t="s">
        <v>9274</v>
      </c>
      <c r="E535" t="s">
        <v>9336</v>
      </c>
      <c r="F535" s="1036"/>
      <c r="G535" s="1037"/>
      <c r="H535" s="1037"/>
      <c r="I535" s="1037"/>
      <c r="J535" s="1038"/>
    </row>
    <row r="536" spans="3:10" x14ac:dyDescent="0.25">
      <c r="C536" s="1049" t="s">
        <v>9419</v>
      </c>
      <c r="D536" s="896" t="s">
        <v>9268</v>
      </c>
      <c r="E536" t="s">
        <v>9337</v>
      </c>
      <c r="F536" s="1039"/>
      <c r="G536" s="1039" t="s">
        <v>8426</v>
      </c>
      <c r="H536" s="1039"/>
      <c r="I536" s="1039"/>
      <c r="J536" s="1040" t="s">
        <v>214</v>
      </c>
    </row>
    <row r="537" spans="3:10" x14ac:dyDescent="0.25">
      <c r="C537" s="866" t="s">
        <v>9420</v>
      </c>
      <c r="D537" s="866" t="s">
        <v>9338</v>
      </c>
      <c r="E537"/>
      <c r="F537" s="1036"/>
      <c r="G537" s="1037">
        <v>3013113641</v>
      </c>
      <c r="H537" s="1037" t="s">
        <v>7625</v>
      </c>
      <c r="I537" s="1037" t="s">
        <v>7626</v>
      </c>
      <c r="J537" s="1038" t="s">
        <v>7627</v>
      </c>
    </row>
    <row r="538" spans="3:10" x14ac:dyDescent="0.25">
      <c r="C538" s="866" t="s">
        <v>9421</v>
      </c>
      <c r="D538" s="866" t="s">
        <v>9339</v>
      </c>
      <c r="E538" t="s">
        <v>9274</v>
      </c>
      <c r="F538" s="1036"/>
      <c r="G538" s="1037">
        <v>3237201814</v>
      </c>
      <c r="H538" s="1037"/>
      <c r="I538" s="1037" t="s">
        <v>7787</v>
      </c>
      <c r="J538" s="1038" t="s">
        <v>214</v>
      </c>
    </row>
    <row r="539" spans="3:10" x14ac:dyDescent="0.25">
      <c r="C539" s="1047" t="s">
        <v>9422</v>
      </c>
      <c r="D539" s="862" t="s">
        <v>9340</v>
      </c>
      <c r="E539" t="s">
        <v>9341</v>
      </c>
      <c r="F539" s="1037"/>
      <c r="G539" s="1037">
        <v>3108132844</v>
      </c>
      <c r="H539" s="1037" t="s">
        <v>7112</v>
      </c>
      <c r="I539" s="1037" t="s">
        <v>7113</v>
      </c>
      <c r="J539" s="1038" t="s">
        <v>7114</v>
      </c>
    </row>
    <row r="540" spans="3:10" x14ac:dyDescent="0.25">
      <c r="C540" t="s">
        <v>9300</v>
      </c>
      <c r="D540" s="1049" t="s">
        <v>9342</v>
      </c>
      <c r="E540"/>
      <c r="F540" s="1039"/>
      <c r="G540" s="1039">
        <v>3108067331</v>
      </c>
      <c r="H540" s="1039" t="s">
        <v>8428</v>
      </c>
      <c r="I540" s="1039" t="s">
        <v>8429</v>
      </c>
      <c r="J540" s="1040" t="s">
        <v>8430</v>
      </c>
    </row>
    <row r="541" spans="3:10" x14ac:dyDescent="0.25">
      <c r="C541" s="1047" t="s">
        <v>3130</v>
      </c>
      <c r="D541" s="862" t="s">
        <v>9343</v>
      </c>
      <c r="E541" t="s">
        <v>9344</v>
      </c>
      <c r="F541" s="1037"/>
      <c r="G541" s="1037">
        <v>3216216596</v>
      </c>
      <c r="H541" s="1037" t="s">
        <v>6801</v>
      </c>
      <c r="I541" s="1037"/>
      <c r="J541" s="1038" t="s">
        <v>6802</v>
      </c>
    </row>
    <row r="542" spans="3:10" x14ac:dyDescent="0.25">
      <c r="C542" t="s">
        <v>7721</v>
      </c>
      <c r="D542" s="866" t="s">
        <v>9332</v>
      </c>
      <c r="E542"/>
      <c r="F542" s="1037"/>
      <c r="G542" s="1037">
        <v>3207464393</v>
      </c>
      <c r="H542" s="1037" t="s">
        <v>8040</v>
      </c>
      <c r="I542" s="1037" t="s">
        <v>8041</v>
      </c>
      <c r="J542" s="1038" t="s">
        <v>6802</v>
      </c>
    </row>
    <row r="543" spans="3:10" x14ac:dyDescent="0.25">
      <c r="C543" s="866" t="s">
        <v>9423</v>
      </c>
      <c r="D543" s="866" t="s">
        <v>9345</v>
      </c>
      <c r="E543" t="s">
        <v>9330</v>
      </c>
      <c r="F543" s="1036"/>
      <c r="G543" s="1037" t="s">
        <v>8358</v>
      </c>
      <c r="H543" s="1037" t="s">
        <v>8356</v>
      </c>
      <c r="I543" s="1037" t="s">
        <v>8357</v>
      </c>
      <c r="J543" s="1038" t="s">
        <v>6556</v>
      </c>
    </row>
    <row r="544" spans="3:10" x14ac:dyDescent="0.25">
      <c r="C544" s="1049" t="s">
        <v>9424</v>
      </c>
      <c r="D544" s="896" t="s">
        <v>9346</v>
      </c>
      <c r="E544"/>
      <c r="F544" s="1039"/>
      <c r="G544" s="1039">
        <v>3114916478</v>
      </c>
      <c r="H544" s="1039" t="s">
        <v>9161</v>
      </c>
      <c r="I544" s="1039" t="s">
        <v>9139</v>
      </c>
      <c r="J544" s="1040" t="s">
        <v>9162</v>
      </c>
    </row>
    <row r="545" spans="3:10" x14ac:dyDescent="0.25">
      <c r="C545" s="1046" t="s">
        <v>9425</v>
      </c>
      <c r="D545" s="896" t="s">
        <v>9347</v>
      </c>
      <c r="E545"/>
      <c r="F545" s="1039"/>
      <c r="G545" s="1039" t="s">
        <v>8598</v>
      </c>
      <c r="H545" s="1039" t="s">
        <v>8600</v>
      </c>
      <c r="I545" s="1039" t="s">
        <v>8599</v>
      </c>
      <c r="J545" s="1040" t="s">
        <v>8601</v>
      </c>
    </row>
    <row r="546" spans="3:10" x14ac:dyDescent="0.25">
      <c r="C546" s="1049" t="s">
        <v>9426</v>
      </c>
      <c r="D546" s="896" t="s">
        <v>9348</v>
      </c>
      <c r="E546"/>
      <c r="F546" s="1039"/>
      <c r="G546" s="1039">
        <v>3116010701</v>
      </c>
      <c r="H546" s="1039" t="s">
        <v>8423</v>
      </c>
      <c r="I546" s="1039" t="s">
        <v>8424</v>
      </c>
      <c r="J546" s="1040" t="s">
        <v>6802</v>
      </c>
    </row>
    <row r="547" spans="3:10" x14ac:dyDescent="0.25">
      <c r="C547" s="1047" t="s">
        <v>9427</v>
      </c>
      <c r="D547" s="862" t="s">
        <v>9349</v>
      </c>
      <c r="E547" t="s">
        <v>9350</v>
      </c>
      <c r="F547" s="1037"/>
      <c r="G547" s="1037">
        <v>3134136223</v>
      </c>
      <c r="H547" s="1037" t="s">
        <v>8193</v>
      </c>
      <c r="I547" s="1037" t="s">
        <v>8194</v>
      </c>
      <c r="J547" s="1038" t="s">
        <v>8195</v>
      </c>
    </row>
    <row r="548" spans="3:10" x14ac:dyDescent="0.25">
      <c r="C548" s="1047" t="s">
        <v>9428</v>
      </c>
      <c r="D548" s="862" t="s">
        <v>9351</v>
      </c>
      <c r="E548"/>
      <c r="F548" s="1037"/>
      <c r="G548" s="1037">
        <v>3104429804</v>
      </c>
      <c r="H548" s="1037" t="s">
        <v>8045</v>
      </c>
      <c r="I548" s="1037" t="s">
        <v>8044</v>
      </c>
      <c r="J548" s="1038" t="s">
        <v>8043</v>
      </c>
    </row>
    <row r="549" spans="3:10" x14ac:dyDescent="0.25">
      <c r="C549" t="s">
        <v>9352</v>
      </c>
      <c r="D549" s="865" t="s">
        <v>9353</v>
      </c>
      <c r="E549"/>
      <c r="F549" s="492"/>
      <c r="G549" s="492" t="s">
        <v>7615</v>
      </c>
      <c r="H549" s="492" t="s">
        <v>7616</v>
      </c>
      <c r="I549" s="492" t="s">
        <v>7617</v>
      </c>
      <c r="J549" s="492" t="s">
        <v>6948</v>
      </c>
    </row>
    <row r="550" spans="3:10" x14ac:dyDescent="0.25">
      <c r="C550" t="s">
        <v>9354</v>
      </c>
      <c r="D550" s="1047" t="s">
        <v>9355</v>
      </c>
      <c r="E550" t="s">
        <v>9356</v>
      </c>
      <c r="F550" s="1037" t="s">
        <v>9357</v>
      </c>
      <c r="G550" s="1037" t="s">
        <v>6657</v>
      </c>
      <c r="H550" s="1037" t="s">
        <v>6644</v>
      </c>
      <c r="I550" s="1037" t="s">
        <v>6645</v>
      </c>
      <c r="J550" s="1038" t="s">
        <v>6658</v>
      </c>
    </row>
    <row r="551" spans="3:10" x14ac:dyDescent="0.25">
      <c r="C551" s="1046" t="s">
        <v>9429</v>
      </c>
      <c r="D551" s="896" t="s">
        <v>536</v>
      </c>
      <c r="E551" t="s">
        <v>4774</v>
      </c>
      <c r="F551" s="1039"/>
      <c r="G551" s="1039" t="s">
        <v>8579</v>
      </c>
      <c r="H551" s="1039" t="s">
        <v>8580</v>
      </c>
      <c r="I551" s="1039" t="s">
        <v>5835</v>
      </c>
      <c r="J551" s="1040" t="s">
        <v>8581</v>
      </c>
    </row>
    <row r="552" spans="3:10" x14ac:dyDescent="0.25">
      <c r="C552" s="866" t="s">
        <v>9430</v>
      </c>
      <c r="D552" s="866" t="s">
        <v>9358</v>
      </c>
      <c r="E552"/>
      <c r="F552" s="1037"/>
      <c r="G552" s="1037">
        <v>3227314462</v>
      </c>
      <c r="H552" s="1037" t="s">
        <v>8589</v>
      </c>
      <c r="I552" s="1037" t="s">
        <v>8590</v>
      </c>
      <c r="J552" s="1038" t="s">
        <v>8482</v>
      </c>
    </row>
    <row r="553" spans="3:10" x14ac:dyDescent="0.25">
      <c r="C553" t="s">
        <v>9359</v>
      </c>
      <c r="D553" s="1046" t="s">
        <v>9360</v>
      </c>
      <c r="E553" s="896" t="s">
        <v>9361</v>
      </c>
      <c r="F553" s="1039"/>
      <c r="G553" s="1039">
        <v>3172493267</v>
      </c>
      <c r="H553" s="1039" t="s">
        <v>9139</v>
      </c>
      <c r="I553" s="1039" t="s">
        <v>8992</v>
      </c>
      <c r="J553" s="1040" t="s">
        <v>8991</v>
      </c>
    </row>
    <row r="554" spans="3:10" x14ac:dyDescent="0.25">
      <c r="C554" s="1047" t="s">
        <v>9431</v>
      </c>
      <c r="D554" s="862" t="s">
        <v>9362</v>
      </c>
      <c r="E554"/>
      <c r="F554" s="1037"/>
      <c r="G554" s="1037">
        <v>3166425549</v>
      </c>
      <c r="H554" s="1037" t="s">
        <v>6878</v>
      </c>
      <c r="I554" s="1037" t="s">
        <v>6879</v>
      </c>
      <c r="J554" s="1038" t="s">
        <v>6875</v>
      </c>
    </row>
    <row r="555" spans="3:10" x14ac:dyDescent="0.25">
      <c r="C555" s="1047" t="s">
        <v>9432</v>
      </c>
      <c r="D555" s="862" t="s">
        <v>9363</v>
      </c>
      <c r="E555"/>
      <c r="F555" s="1037"/>
      <c r="G555" s="1037">
        <v>3148128297</v>
      </c>
      <c r="H555" s="1037" t="s">
        <v>7623</v>
      </c>
      <c r="I555" s="1037" t="s">
        <v>7624</v>
      </c>
      <c r="J555" s="1038" t="s">
        <v>8480</v>
      </c>
    </row>
    <row r="556" spans="3:10" x14ac:dyDescent="0.25">
      <c r="C556" s="1049" t="s">
        <v>9432</v>
      </c>
      <c r="D556" s="896" t="s">
        <v>9364</v>
      </c>
      <c r="E556"/>
      <c r="F556" s="1039"/>
      <c r="G556" s="1039">
        <v>3108805691</v>
      </c>
      <c r="H556" s="1039" t="s">
        <v>8668</v>
      </c>
      <c r="I556" s="1039" t="s">
        <v>8666</v>
      </c>
      <c r="J556" s="1040" t="s">
        <v>8667</v>
      </c>
    </row>
    <row r="557" spans="3:10" x14ac:dyDescent="0.25">
      <c r="C557" t="s">
        <v>3324</v>
      </c>
      <c r="D557" s="1046" t="s">
        <v>9290</v>
      </c>
      <c r="E557"/>
      <c r="F557" s="1039"/>
      <c r="G557" s="1039" t="s">
        <v>8588</v>
      </c>
      <c r="H557" s="1039" t="s">
        <v>8586</v>
      </c>
      <c r="I557" s="1039"/>
      <c r="J557" s="1040" t="s">
        <v>8587</v>
      </c>
    </row>
    <row r="558" spans="3:10" x14ac:dyDescent="0.25">
      <c r="C558" t="s">
        <v>9365</v>
      </c>
      <c r="D558" s="866" t="s">
        <v>9366</v>
      </c>
      <c r="E558" s="866" t="s">
        <v>9367</v>
      </c>
      <c r="F558" s="1036"/>
      <c r="G558" s="1037">
        <v>3113098527</v>
      </c>
      <c r="H558" s="1037" t="s">
        <v>6498</v>
      </c>
      <c r="I558" s="1037" t="s">
        <v>6499</v>
      </c>
      <c r="J558" s="1038" t="s">
        <v>8481</v>
      </c>
    </row>
    <row r="559" spans="3:10" x14ac:dyDescent="0.25">
      <c r="C559" t="s">
        <v>9365</v>
      </c>
      <c r="D559" s="1047" t="s">
        <v>9368</v>
      </c>
      <c r="E559" s="862" t="s">
        <v>9369</v>
      </c>
      <c r="F559" s="1037"/>
      <c r="G559" s="1037">
        <v>3117784019</v>
      </c>
      <c r="H559" s="1037" t="s">
        <v>8479</v>
      </c>
      <c r="I559" s="1037" t="s">
        <v>9049</v>
      </c>
      <c r="J559" s="1038" t="s">
        <v>6875</v>
      </c>
    </row>
    <row r="560" spans="3:10" x14ac:dyDescent="0.25">
      <c r="C560" t="s">
        <v>9370</v>
      </c>
      <c r="D560" s="866" t="s">
        <v>9371</v>
      </c>
      <c r="E560" s="866"/>
      <c r="F560" s="1037"/>
      <c r="G560" s="1037">
        <v>3122559011</v>
      </c>
      <c r="H560" s="1037" t="s">
        <v>6487</v>
      </c>
      <c r="I560" s="1037"/>
      <c r="J560" s="1038" t="s">
        <v>8482</v>
      </c>
    </row>
    <row r="561" spans="3:10" x14ac:dyDescent="0.25">
      <c r="C561" t="s">
        <v>9372</v>
      </c>
      <c r="D561" s="1044" t="s">
        <v>9373</v>
      </c>
      <c r="E561" s="60" t="s">
        <v>1996</v>
      </c>
      <c r="F561" s="60"/>
      <c r="G561" s="60">
        <v>3008801099</v>
      </c>
      <c r="H561" s="60" t="s">
        <v>8997</v>
      </c>
      <c r="I561" s="60" t="s">
        <v>8998</v>
      </c>
      <c r="J561" s="60" t="s">
        <v>8999</v>
      </c>
    </row>
    <row r="562" spans="3:10" x14ac:dyDescent="0.25">
      <c r="C562" t="s">
        <v>9374</v>
      </c>
      <c r="D562" s="598" t="s">
        <v>5253</v>
      </c>
      <c r="E562" s="492"/>
      <c r="F562" s="492"/>
      <c r="G562" s="492">
        <v>3506468957</v>
      </c>
      <c r="H562" s="492" t="s">
        <v>6805</v>
      </c>
      <c r="I562" s="492" t="s">
        <v>6806</v>
      </c>
      <c r="J562" s="492" t="s">
        <v>8483</v>
      </c>
    </row>
    <row r="563" spans="3:10" x14ac:dyDescent="0.25">
      <c r="C563" s="1044" t="s">
        <v>9433</v>
      </c>
      <c r="D563" s="60" t="s">
        <v>9375</v>
      </c>
      <c r="E563"/>
      <c r="F563" s="60"/>
      <c r="G563" s="60">
        <v>3213310872</v>
      </c>
      <c r="H563" s="60" t="s">
        <v>9213</v>
      </c>
      <c r="I563" s="60" t="s">
        <v>6645</v>
      </c>
      <c r="J563" s="60" t="s">
        <v>513</v>
      </c>
    </row>
    <row r="564" spans="3:10" x14ac:dyDescent="0.25">
      <c r="C564" t="s">
        <v>9376</v>
      </c>
      <c r="D564" s="598" t="s">
        <v>9377</v>
      </c>
      <c r="E564" s="492" t="s">
        <v>9378</v>
      </c>
      <c r="F564" s="492"/>
      <c r="G564" s="492">
        <v>3503547311</v>
      </c>
      <c r="H564" s="492" t="s">
        <v>7366</v>
      </c>
      <c r="I564" s="492" t="s">
        <v>7365</v>
      </c>
      <c r="J564" s="492" t="s">
        <v>7367</v>
      </c>
    </row>
    <row r="565" spans="3:10" x14ac:dyDescent="0.25">
      <c r="C565" s="1047" t="s">
        <v>9434</v>
      </c>
      <c r="D565" s="862" t="s">
        <v>9379</v>
      </c>
      <c r="E565" t="s">
        <v>9380</v>
      </c>
      <c r="F565" s="1037"/>
      <c r="G565" s="1037">
        <v>3106102931</v>
      </c>
      <c r="H565" s="1037"/>
      <c r="I565" s="1037"/>
      <c r="J565" s="1038" t="s">
        <v>6890</v>
      </c>
    </row>
    <row r="566" spans="3:10" x14ac:dyDescent="0.25">
      <c r="C566" t="s">
        <v>9381</v>
      </c>
      <c r="D566" s="1049" t="s">
        <v>9382</v>
      </c>
      <c r="E566"/>
      <c r="F566" s="1039"/>
      <c r="G566" s="1039">
        <v>3107463755</v>
      </c>
      <c r="H566" s="1039" t="s">
        <v>9261</v>
      </c>
      <c r="I566" s="1039" t="s">
        <v>9233</v>
      </c>
      <c r="J566" s="1040" t="s">
        <v>9262</v>
      </c>
    </row>
    <row r="567" spans="3:10" x14ac:dyDescent="0.25">
      <c r="C567" t="s">
        <v>9383</v>
      </c>
      <c r="D567" s="866" t="s">
        <v>9384</v>
      </c>
      <c r="E567"/>
      <c r="F567" s="1037"/>
      <c r="G567" s="1037">
        <v>3123454730</v>
      </c>
      <c r="H567" s="1037" t="s">
        <v>6488</v>
      </c>
      <c r="I567" s="1037"/>
      <c r="J567" s="1038" t="s">
        <v>6489</v>
      </c>
    </row>
    <row r="568" spans="3:10" x14ac:dyDescent="0.25">
      <c r="C568" s="1047" t="s">
        <v>9439</v>
      </c>
      <c r="D568" s="862" t="s">
        <v>9329</v>
      </c>
      <c r="E568"/>
      <c r="F568" s="1037"/>
      <c r="G568" s="1037">
        <v>3162926288</v>
      </c>
      <c r="H568" s="1037" t="s">
        <v>7987</v>
      </c>
      <c r="I568" s="1037" t="s">
        <v>7988</v>
      </c>
      <c r="J568" s="1038" t="s">
        <v>7976</v>
      </c>
    </row>
    <row r="569" spans="3:10" x14ac:dyDescent="0.25">
      <c r="C569" t="s">
        <v>9320</v>
      </c>
      <c r="D569" s="866" t="s">
        <v>9385</v>
      </c>
      <c r="E569"/>
      <c r="F569" s="1037"/>
      <c r="G569" s="1037">
        <v>3158164134</v>
      </c>
      <c r="H569" s="1037" t="s">
        <v>8055</v>
      </c>
      <c r="I569" s="1037"/>
      <c r="J569" s="1038" t="s">
        <v>8056</v>
      </c>
    </row>
    <row r="570" spans="3:10" x14ac:dyDescent="0.25">
      <c r="C570" t="s">
        <v>9386</v>
      </c>
      <c r="D570" s="1047" t="s">
        <v>9387</v>
      </c>
      <c r="E570" s="862" t="s">
        <v>9366</v>
      </c>
      <c r="F570" s="1037"/>
      <c r="G570" s="1037" t="s">
        <v>6812</v>
      </c>
      <c r="H570" s="1037" t="s">
        <v>8461</v>
      </c>
      <c r="I570" s="1037" t="s">
        <v>6656</v>
      </c>
      <c r="J570" s="1038" t="s">
        <v>6811</v>
      </c>
    </row>
    <row r="571" spans="3:10" x14ac:dyDescent="0.25">
      <c r="C571" s="1047" t="s">
        <v>9435</v>
      </c>
      <c r="D571" s="862" t="s">
        <v>9388</v>
      </c>
      <c r="E571" t="s">
        <v>9344</v>
      </c>
      <c r="F571" s="1037"/>
      <c r="G571" s="1037">
        <v>3012475758</v>
      </c>
      <c r="H571" s="1037" t="s">
        <v>7123</v>
      </c>
      <c r="I571" s="1037"/>
      <c r="J571" s="1038" t="s">
        <v>7124</v>
      </c>
    </row>
    <row r="572" spans="3:10" x14ac:dyDescent="0.25">
      <c r="C572" s="1049" t="s">
        <v>9436</v>
      </c>
      <c r="D572" s="896" t="s">
        <v>9389</v>
      </c>
      <c r="E572" t="s">
        <v>9292</v>
      </c>
      <c r="F572" s="1039"/>
      <c r="G572" s="1039">
        <v>3053421000</v>
      </c>
      <c r="H572" s="1039" t="s">
        <v>6801</v>
      </c>
      <c r="I572" s="1039"/>
      <c r="J572" s="1040" t="s">
        <v>455</v>
      </c>
    </row>
    <row r="573" spans="3:10" x14ac:dyDescent="0.25">
      <c r="C573" t="s">
        <v>9390</v>
      </c>
      <c r="D573" s="1047" t="s">
        <v>9391</v>
      </c>
      <c r="E573"/>
      <c r="F573" s="1037"/>
      <c r="G573" s="1037">
        <v>3132725086</v>
      </c>
      <c r="H573" s="1037" t="s">
        <v>8657</v>
      </c>
      <c r="I573" s="1037" t="s">
        <v>8658</v>
      </c>
      <c r="J573" s="1038" t="s">
        <v>8674</v>
      </c>
    </row>
    <row r="574" spans="3:10" x14ac:dyDescent="0.25">
      <c r="C574" s="1047" t="s">
        <v>9437</v>
      </c>
      <c r="D574" s="862" t="s">
        <v>9392</v>
      </c>
      <c r="E574" t="s">
        <v>3168</v>
      </c>
      <c r="F574" s="1037"/>
      <c r="G574" s="1037">
        <v>3162962481</v>
      </c>
      <c r="H574" s="1037" t="s">
        <v>6655</v>
      </c>
      <c r="I574" s="1037" t="s">
        <v>6656</v>
      </c>
      <c r="J574" s="1038" t="s">
        <v>6547</v>
      </c>
    </row>
    <row r="575" spans="3:10" x14ac:dyDescent="0.25">
      <c r="C575" t="s">
        <v>9393</v>
      </c>
      <c r="D575" s="866" t="s">
        <v>9337</v>
      </c>
      <c r="E575" s="866" t="s">
        <v>9394</v>
      </c>
      <c r="F575" s="1037"/>
      <c r="G575" s="1037" t="s">
        <v>7619</v>
      </c>
      <c r="H575" s="1037" t="s">
        <v>7620</v>
      </c>
      <c r="I575" s="1037" t="s">
        <v>7621</v>
      </c>
      <c r="J575" s="1038" t="s">
        <v>7622</v>
      </c>
    </row>
    <row r="576" spans="3:10" x14ac:dyDescent="0.25">
      <c r="C576" t="s">
        <v>9393</v>
      </c>
      <c r="D576" s="1049" t="s">
        <v>9341</v>
      </c>
      <c r="E576"/>
      <c r="F576" s="1039"/>
      <c r="G576" s="1039">
        <v>3003495134</v>
      </c>
      <c r="H576" s="1039"/>
      <c r="I576" s="1039"/>
      <c r="J576" s="1040"/>
    </row>
    <row r="577" spans="3:10" x14ac:dyDescent="0.25">
      <c r="C577" t="s">
        <v>9395</v>
      </c>
      <c r="D577" s="1047" t="s">
        <v>9289</v>
      </c>
      <c r="E577"/>
      <c r="F577" s="1037"/>
      <c r="G577" s="1037">
        <v>3152756700</v>
      </c>
      <c r="H577" s="1037" t="s">
        <v>6507</v>
      </c>
      <c r="I577" s="1037"/>
      <c r="J577" s="1038" t="s">
        <v>4693</v>
      </c>
    </row>
    <row r="578" spans="3:10" x14ac:dyDescent="0.25">
      <c r="C578" s="1047" t="s">
        <v>9438</v>
      </c>
      <c r="D578" s="862" t="s">
        <v>9396</v>
      </c>
      <c r="E578" t="s">
        <v>9397</v>
      </c>
      <c r="F578" s="1037"/>
      <c r="G578" s="1037">
        <v>3102247583</v>
      </c>
      <c r="H578" s="1037" t="s">
        <v>6994</v>
      </c>
      <c r="I578" s="1037" t="s">
        <v>6993</v>
      </c>
      <c r="J578" s="1038" t="s">
        <v>6079</v>
      </c>
    </row>
    <row r="579" spans="3:10" x14ac:dyDescent="0.25">
      <c r="C579" t="s">
        <v>9398</v>
      </c>
      <c r="D579" s="1047" t="s">
        <v>9399</v>
      </c>
      <c r="E579" s="862" t="s">
        <v>9400</v>
      </c>
      <c r="F579" s="1037"/>
      <c r="G579" s="1037" t="s">
        <v>6876</v>
      </c>
      <c r="H579" s="1037" t="s">
        <v>6873</v>
      </c>
      <c r="I579" s="1037" t="s">
        <v>6874</v>
      </c>
      <c r="J579" s="1038" t="s">
        <v>6875</v>
      </c>
    </row>
    <row r="580" spans="3:10" x14ac:dyDescent="0.25">
      <c r="C580" t="s">
        <v>9401</v>
      </c>
      <c r="D580" s="1047" t="s">
        <v>9287</v>
      </c>
      <c r="E580"/>
      <c r="F580" s="1037"/>
      <c r="G580" s="1037">
        <v>3153057542</v>
      </c>
      <c r="H580" s="1037" t="s">
        <v>6647</v>
      </c>
      <c r="I580" s="1037" t="s">
        <v>6648</v>
      </c>
      <c r="J580" s="1038" t="s">
        <v>6649</v>
      </c>
    </row>
    <row r="581" spans="3:10" x14ac:dyDescent="0.25">
      <c r="C581" t="s">
        <v>9401</v>
      </c>
      <c r="D581" s="866" t="s">
        <v>9402</v>
      </c>
      <c r="E581"/>
      <c r="F581" s="1036"/>
      <c r="G581" s="1037">
        <v>3204595524</v>
      </c>
      <c r="H581" s="1037" t="s">
        <v>9263</v>
      </c>
      <c r="I581" s="1037" t="s">
        <v>6645</v>
      </c>
      <c r="J581" s="1038" t="s">
        <v>9260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29" t="s">
        <v>356</v>
      </c>
      <c r="B1" s="33"/>
    </row>
    <row r="2" spans="1:21" s="33" customFormat="1" ht="15" customHeight="1" x14ac:dyDescent="0.25">
      <c r="A2" s="1329"/>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8936</v>
      </c>
      <c r="D11" s="1020" t="s">
        <v>167</v>
      </c>
      <c r="E11" t="s">
        <v>10</v>
      </c>
      <c r="F11" t="s">
        <v>1723</v>
      </c>
      <c r="G11" t="s">
        <v>1724</v>
      </c>
      <c r="H11">
        <v>2013</v>
      </c>
      <c r="I11" t="s">
        <v>222</v>
      </c>
      <c r="J11" t="s">
        <v>8937</v>
      </c>
      <c r="K11" t="s">
        <v>8938</v>
      </c>
      <c r="L11" t="s">
        <v>8937</v>
      </c>
      <c r="M11" t="s">
        <v>8937</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8912</v>
      </c>
      <c r="D13" s="1020" t="s">
        <v>167</v>
      </c>
      <c r="E13" t="s">
        <v>10</v>
      </c>
      <c r="F13" t="s">
        <v>2830</v>
      </c>
      <c r="G13" t="s">
        <v>2831</v>
      </c>
      <c r="H13">
        <v>2013</v>
      </c>
      <c r="I13" t="s">
        <v>8913</v>
      </c>
      <c r="J13" t="s">
        <v>414</v>
      </c>
      <c r="K13">
        <v>8811954</v>
      </c>
      <c r="L13" t="s">
        <v>8914</v>
      </c>
      <c r="M13" t="s">
        <v>8914</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8630</v>
      </c>
      <c r="D21" s="1020" t="s">
        <v>167</v>
      </c>
      <c r="E21" t="s">
        <v>74</v>
      </c>
      <c r="F21" t="s">
        <v>374</v>
      </c>
      <c r="G21" t="s">
        <v>2278</v>
      </c>
      <c r="H21">
        <v>2007</v>
      </c>
      <c r="I21" t="s">
        <v>8631</v>
      </c>
      <c r="J21" t="s">
        <v>8632</v>
      </c>
      <c r="K21" t="s">
        <v>8633</v>
      </c>
      <c r="L21" t="s">
        <v>8632</v>
      </c>
      <c r="M21" t="s">
        <v>414</v>
      </c>
      <c r="N21">
        <v>1800</v>
      </c>
      <c r="O21" t="s">
        <v>261</v>
      </c>
      <c r="P21" t="s">
        <v>21</v>
      </c>
      <c r="Q21">
        <v>39122</v>
      </c>
      <c r="R21" t="s">
        <v>8634</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8748</v>
      </c>
      <c r="D24" s="1020" t="s">
        <v>167</v>
      </c>
      <c r="E24" t="s">
        <v>10</v>
      </c>
      <c r="F24" t="s">
        <v>315</v>
      </c>
      <c r="G24" t="s">
        <v>460</v>
      </c>
      <c r="H24">
        <v>2023</v>
      </c>
      <c r="I24" t="s">
        <v>1753</v>
      </c>
      <c r="J24" t="s">
        <v>414</v>
      </c>
      <c r="K24" t="s">
        <v>8749</v>
      </c>
      <c r="L24" t="s">
        <v>8750</v>
      </c>
      <c r="M24" t="s">
        <v>8750</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8779</v>
      </c>
      <c r="D26" s="1020" t="s">
        <v>167</v>
      </c>
      <c r="E26" t="s">
        <v>79</v>
      </c>
      <c r="F26" t="s">
        <v>1687</v>
      </c>
      <c r="G26" t="s">
        <v>8780</v>
      </c>
      <c r="H26">
        <v>1995</v>
      </c>
      <c r="I26" t="s">
        <v>2193</v>
      </c>
      <c r="J26" t="s">
        <v>8781</v>
      </c>
      <c r="K26" t="s">
        <v>8782</v>
      </c>
      <c r="L26" t="s">
        <v>8781</v>
      </c>
      <c r="M26" t="s">
        <v>414</v>
      </c>
      <c r="N26">
        <v>2000</v>
      </c>
      <c r="O26" t="s">
        <v>236</v>
      </c>
      <c r="P26" t="s">
        <v>21</v>
      </c>
      <c r="Q26">
        <v>36739</v>
      </c>
      <c r="R26" t="s">
        <v>245</v>
      </c>
      <c r="S26" t="s">
        <v>6064</v>
      </c>
      <c r="T26">
        <v>5</v>
      </c>
    </row>
    <row r="27" spans="1:20" ht="16.5" customHeight="1" x14ac:dyDescent="0.25">
      <c r="A27" s="120"/>
      <c r="C27" s="1014" t="s">
        <v>8779</v>
      </c>
      <c r="D27" s="1013" t="s">
        <v>167</v>
      </c>
      <c r="E27" t="s">
        <v>79</v>
      </c>
      <c r="F27" t="s">
        <v>1687</v>
      </c>
      <c r="G27" t="s">
        <v>8780</v>
      </c>
      <c r="H27">
        <v>1995</v>
      </c>
      <c r="I27" t="s">
        <v>2193</v>
      </c>
      <c r="J27" t="s">
        <v>8781</v>
      </c>
      <c r="K27" t="s">
        <v>8782</v>
      </c>
      <c r="L27" t="s">
        <v>8781</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9132</v>
      </c>
      <c r="D39" s="1020" t="s">
        <v>167</v>
      </c>
      <c r="E39" t="s">
        <v>10</v>
      </c>
      <c r="F39" t="s">
        <v>482</v>
      </c>
      <c r="G39" t="s">
        <v>9133</v>
      </c>
      <c r="H39">
        <v>2026</v>
      </c>
      <c r="I39" t="s">
        <v>1604</v>
      </c>
      <c r="J39" t="s">
        <v>414</v>
      </c>
      <c r="K39" t="s">
        <v>9134</v>
      </c>
      <c r="L39" t="s">
        <v>9135</v>
      </c>
      <c r="M39" t="s">
        <v>9135</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8726</v>
      </c>
      <c r="D61" s="1020" t="s">
        <v>167</v>
      </c>
      <c r="E61" t="s">
        <v>74</v>
      </c>
      <c r="F61" t="s">
        <v>8795</v>
      </c>
      <c r="G61" t="s">
        <v>8796</v>
      </c>
      <c r="H61">
        <v>2002</v>
      </c>
      <c r="I61" t="s">
        <v>8797</v>
      </c>
      <c r="J61" t="s">
        <v>8798</v>
      </c>
      <c r="K61" t="s">
        <v>8799</v>
      </c>
      <c r="L61" t="s">
        <v>8798</v>
      </c>
      <c r="M61" t="s">
        <v>8798</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8503</v>
      </c>
      <c r="K72" s="375" t="s">
        <v>8504</v>
      </c>
      <c r="L72" s="375" t="s">
        <v>8503</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8970</v>
      </c>
      <c r="D100" s="1020" t="s">
        <v>167</v>
      </c>
      <c r="E100" t="s">
        <v>74</v>
      </c>
      <c r="F100" t="s">
        <v>270</v>
      </c>
      <c r="G100" t="s">
        <v>8987</v>
      </c>
      <c r="H100">
        <v>2020</v>
      </c>
      <c r="I100" t="s">
        <v>2057</v>
      </c>
      <c r="J100" t="s">
        <v>8988</v>
      </c>
      <c r="K100" t="s">
        <v>8989</v>
      </c>
      <c r="L100" t="s">
        <v>8988</v>
      </c>
      <c r="M100" t="s">
        <v>8988</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8819</v>
      </c>
      <c r="D105" s="1013" t="s">
        <v>167</v>
      </c>
      <c r="E105" t="s">
        <v>74</v>
      </c>
      <c r="F105" t="s">
        <v>374</v>
      </c>
      <c r="G105" t="s">
        <v>375</v>
      </c>
      <c r="H105">
        <v>2020</v>
      </c>
      <c r="I105" t="s">
        <v>8854</v>
      </c>
      <c r="J105" t="s">
        <v>8855</v>
      </c>
      <c r="K105" t="s">
        <v>8856</v>
      </c>
      <c r="L105" t="s">
        <v>8855</v>
      </c>
      <c r="M105" t="s">
        <v>8855</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8515</v>
      </c>
      <c r="D109" s="1008" t="s">
        <v>167</v>
      </c>
      <c r="E109" t="s">
        <v>74</v>
      </c>
      <c r="F109" t="s">
        <v>2639</v>
      </c>
      <c r="G109" t="s">
        <v>2640</v>
      </c>
      <c r="H109">
        <v>2014</v>
      </c>
      <c r="I109" t="s">
        <v>5175</v>
      </c>
      <c r="J109" t="s">
        <v>8516</v>
      </c>
      <c r="K109" t="s">
        <v>8517</v>
      </c>
      <c r="L109" t="s">
        <v>8517</v>
      </c>
      <c r="M109" t="s">
        <v>8516</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9247</v>
      </c>
      <c r="D118" s="1020" t="s">
        <v>167</v>
      </c>
      <c r="E118" t="s">
        <v>79</v>
      </c>
      <c r="F118" t="s">
        <v>2830</v>
      </c>
      <c r="G118" t="s">
        <v>9248</v>
      </c>
      <c r="H118">
        <v>2015</v>
      </c>
      <c r="I118" t="s">
        <v>9249</v>
      </c>
      <c r="J118" t="s">
        <v>414</v>
      </c>
      <c r="K118" t="s">
        <v>9250</v>
      </c>
      <c r="L118" t="s">
        <v>9251</v>
      </c>
      <c r="M118" t="s">
        <v>9251</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9008</v>
      </c>
      <c r="D130" s="1013" t="s">
        <v>167</v>
      </c>
      <c r="E130" t="s">
        <v>10</v>
      </c>
      <c r="F130" t="s">
        <v>315</v>
      </c>
      <c r="G130" t="s">
        <v>460</v>
      </c>
      <c r="H130">
        <v>2023</v>
      </c>
      <c r="I130" t="s">
        <v>9009</v>
      </c>
      <c r="J130" t="s">
        <v>414</v>
      </c>
      <c r="K130" t="s">
        <v>9010</v>
      </c>
      <c r="L130" t="s">
        <v>9011</v>
      </c>
      <c r="M130" t="s">
        <v>9011</v>
      </c>
      <c r="N130">
        <v>155</v>
      </c>
      <c r="O130" t="s">
        <v>225</v>
      </c>
      <c r="P130" t="s">
        <v>21</v>
      </c>
      <c r="Q130" t="s">
        <v>9014</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8761</v>
      </c>
      <c r="H154">
        <v>2014</v>
      </c>
      <c r="I154" t="s">
        <v>222</v>
      </c>
      <c r="J154" t="s">
        <v>8762</v>
      </c>
      <c r="K154" t="s">
        <v>8763</v>
      </c>
      <c r="L154" t="s">
        <v>8762</v>
      </c>
      <c r="M154" t="s">
        <v>8762</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8543</v>
      </c>
      <c r="D156" s="1013" t="s">
        <v>167</v>
      </c>
      <c r="E156" t="s">
        <v>74</v>
      </c>
      <c r="F156" t="s">
        <v>374</v>
      </c>
      <c r="G156" t="s">
        <v>2535</v>
      </c>
      <c r="H156">
        <v>2011</v>
      </c>
      <c r="I156" t="s">
        <v>6307</v>
      </c>
      <c r="J156" t="s">
        <v>414</v>
      </c>
      <c r="K156" t="s">
        <v>8570</v>
      </c>
      <c r="L156" t="s">
        <v>8571</v>
      </c>
      <c r="M156" t="s">
        <v>8571</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8510</v>
      </c>
      <c r="D164" s="1013" t="s">
        <v>167</v>
      </c>
      <c r="E164" t="s">
        <v>78</v>
      </c>
      <c r="F164" t="s">
        <v>1687</v>
      </c>
      <c r="G164" t="s">
        <v>2186</v>
      </c>
      <c r="H164">
        <v>2022</v>
      </c>
      <c r="I164" t="s">
        <v>334</v>
      </c>
      <c r="J164" t="s">
        <v>414</v>
      </c>
      <c r="K164" t="s">
        <v>8511</v>
      </c>
      <c r="L164" t="s">
        <v>8512</v>
      </c>
      <c r="M164" t="s">
        <v>8512</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8557</v>
      </c>
      <c r="D179" s="1013" t="s">
        <v>167</v>
      </c>
      <c r="E179" t="s">
        <v>79</v>
      </c>
      <c r="F179" t="s">
        <v>231</v>
      </c>
      <c r="G179" t="s">
        <v>5425</v>
      </c>
      <c r="H179">
        <v>2013</v>
      </c>
      <c r="I179" t="s">
        <v>8558</v>
      </c>
      <c r="J179" t="s">
        <v>414</v>
      </c>
      <c r="K179" t="s">
        <v>8559</v>
      </c>
      <c r="L179" t="s">
        <v>8560</v>
      </c>
      <c r="M179" t="s">
        <v>8560</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8611</v>
      </c>
      <c r="D186" s="1013" t="s">
        <v>167</v>
      </c>
      <c r="E186" t="s">
        <v>74</v>
      </c>
      <c r="F186" t="s">
        <v>374</v>
      </c>
      <c r="G186" t="s">
        <v>2535</v>
      </c>
      <c r="H186">
        <v>2013</v>
      </c>
      <c r="I186" t="s">
        <v>8612</v>
      </c>
      <c r="J186" t="s">
        <v>8613</v>
      </c>
      <c r="K186" t="s">
        <v>8614</v>
      </c>
      <c r="L186" t="s">
        <v>8613</v>
      </c>
      <c r="M186" t="s">
        <v>8613</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9030</v>
      </c>
      <c r="D196" s="1008" t="s">
        <v>167</v>
      </c>
      <c r="E196" t="s">
        <v>74</v>
      </c>
      <c r="F196" t="s">
        <v>270</v>
      </c>
      <c r="G196" t="s">
        <v>9031</v>
      </c>
      <c r="H196">
        <v>2004</v>
      </c>
      <c r="I196" t="s">
        <v>9032</v>
      </c>
      <c r="J196" t="s">
        <v>414</v>
      </c>
      <c r="K196" t="s">
        <v>9033</v>
      </c>
      <c r="L196" t="s">
        <v>9034</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8621</v>
      </c>
      <c r="K208" t="s">
        <v>8622</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8951</v>
      </c>
      <c r="D226" s="1013" t="s">
        <v>167</v>
      </c>
      <c r="E226" t="s">
        <v>10</v>
      </c>
      <c r="F226" t="s">
        <v>482</v>
      </c>
      <c r="G226" t="s">
        <v>8952</v>
      </c>
      <c r="H226">
        <v>2019</v>
      </c>
      <c r="I226" t="s">
        <v>328</v>
      </c>
      <c r="J226" t="s">
        <v>414</v>
      </c>
      <c r="K226" t="s">
        <v>8953</v>
      </c>
      <c r="L226" t="s">
        <v>8954</v>
      </c>
      <c r="M226" t="s">
        <v>8954</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8450</v>
      </c>
      <c r="D250" s="1013" t="s">
        <v>167</v>
      </c>
      <c r="E250" t="s">
        <v>10</v>
      </c>
      <c r="F250" t="s">
        <v>6097</v>
      </c>
      <c r="G250" t="s">
        <v>8451</v>
      </c>
      <c r="H250">
        <v>2021</v>
      </c>
      <c r="I250" t="s">
        <v>328</v>
      </c>
      <c r="J250" t="s">
        <v>414</v>
      </c>
      <c r="K250" t="s">
        <v>8452</v>
      </c>
      <c r="L250" t="s">
        <v>8453</v>
      </c>
      <c r="M250" t="s">
        <v>8453</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8486</v>
      </c>
      <c r="D263" s="1013" t="s">
        <v>286</v>
      </c>
      <c r="E263" t="s">
        <v>2107</v>
      </c>
      <c r="F263" t="s">
        <v>374</v>
      </c>
      <c r="G263" t="s">
        <v>8492</v>
      </c>
      <c r="H263">
        <v>2007</v>
      </c>
      <c r="I263" t="s">
        <v>6307</v>
      </c>
      <c r="J263" t="s">
        <v>8493</v>
      </c>
      <c r="K263">
        <v>427133</v>
      </c>
      <c r="L263" t="s">
        <v>8493</v>
      </c>
      <c r="M263" t="s">
        <v>8493</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9083</v>
      </c>
      <c r="D272" s="1013" t="s">
        <v>167</v>
      </c>
      <c r="E272" t="s">
        <v>74</v>
      </c>
      <c r="F272" t="s">
        <v>2830</v>
      </c>
      <c r="G272" t="s">
        <v>9084</v>
      </c>
      <c r="H272">
        <v>2015</v>
      </c>
      <c r="I272" t="s">
        <v>9087</v>
      </c>
      <c r="J272" t="s">
        <v>414</v>
      </c>
      <c r="K272">
        <v>3799090</v>
      </c>
      <c r="L272" t="s">
        <v>9088</v>
      </c>
      <c r="M272" t="s">
        <v>9088</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9056</v>
      </c>
      <c r="D287" s="1013" t="s">
        <v>167</v>
      </c>
      <c r="E287" t="s">
        <v>10</v>
      </c>
      <c r="F287" t="s">
        <v>315</v>
      </c>
      <c r="G287" t="s">
        <v>6913</v>
      </c>
      <c r="H287">
        <v>2016</v>
      </c>
      <c r="I287" t="s">
        <v>1847</v>
      </c>
      <c r="J287" t="s">
        <v>414</v>
      </c>
      <c r="K287" t="s">
        <v>9223</v>
      </c>
      <c r="L287" t="s">
        <v>9224</v>
      </c>
      <c r="M287" t="s">
        <v>9224</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1" t="s">
        <v>26</v>
      </c>
      <c r="B1" s="1542"/>
      <c r="C1" s="1542"/>
      <c r="D1" s="1542"/>
      <c r="E1" s="1542"/>
      <c r="F1" s="1542"/>
      <c r="G1" s="1542"/>
      <c r="H1" s="1542"/>
      <c r="I1" s="1542"/>
      <c r="J1" s="1542"/>
      <c r="K1" s="1542"/>
      <c r="L1" s="1542"/>
      <c r="M1" s="1542"/>
      <c r="N1" s="1542"/>
      <c r="O1" s="1542"/>
      <c r="P1" s="1542"/>
      <c r="Q1" s="1542"/>
      <c r="R1" s="1542"/>
      <c r="S1" s="1543"/>
      <c r="T1" s="1559" t="s">
        <v>27</v>
      </c>
      <c r="U1" s="1560"/>
      <c r="V1" s="1560"/>
      <c r="W1" s="1560"/>
      <c r="X1" s="1560"/>
      <c r="Y1" s="1561"/>
      <c r="Z1" s="1061"/>
      <c r="AA1" s="1544" t="s">
        <v>28</v>
      </c>
      <c r="AB1" s="1545"/>
      <c r="AC1" s="1545"/>
      <c r="AD1" s="1545"/>
      <c r="AE1" s="1545"/>
      <c r="AF1" s="1545"/>
      <c r="AG1" s="1545"/>
      <c r="AH1" s="1546"/>
      <c r="AJ1" s="1336" t="s">
        <v>29</v>
      </c>
      <c r="AK1" s="1338"/>
    </row>
    <row r="2" spans="1:51" ht="9" customHeight="1" x14ac:dyDescent="0.25">
      <c r="A2" s="1573"/>
      <c r="B2" s="1574"/>
      <c r="C2" s="1574"/>
      <c r="D2" s="1574"/>
      <c r="E2" s="1574"/>
      <c r="F2" s="1574"/>
      <c r="G2" s="1574"/>
      <c r="H2" s="1574"/>
      <c r="I2" s="1574"/>
      <c r="J2" s="1574"/>
      <c r="K2" s="1574"/>
      <c r="L2" s="1574"/>
      <c r="M2" s="1574"/>
      <c r="N2" s="1574"/>
      <c r="O2" s="1574"/>
      <c r="P2" s="1574"/>
      <c r="Q2" s="1574"/>
      <c r="R2" s="1574"/>
      <c r="S2" s="1575"/>
      <c r="T2" s="1562"/>
      <c r="U2" s="1563"/>
      <c r="V2" s="1563"/>
      <c r="W2" s="1563"/>
      <c r="X2" s="1563"/>
      <c r="Y2" s="1564"/>
      <c r="Z2" s="1060"/>
      <c r="AA2" s="1349" t="s">
        <v>30</v>
      </c>
      <c r="AB2" s="1350"/>
      <c r="AC2" s="1351"/>
      <c r="AD2" s="1351"/>
      <c r="AE2" s="1351"/>
      <c r="AF2" s="1351"/>
      <c r="AG2" s="1351"/>
      <c r="AH2" s="1352"/>
      <c r="AI2" s="3"/>
      <c r="AJ2" s="1353" t="s">
        <v>31</v>
      </c>
      <c r="AK2" s="1355" t="s">
        <v>32</v>
      </c>
    </row>
    <row r="3" spans="1:51" ht="9" customHeight="1" x14ac:dyDescent="0.25">
      <c r="A3" s="1573"/>
      <c r="B3" s="1574"/>
      <c r="C3" s="1574"/>
      <c r="D3" s="1574"/>
      <c r="E3" s="1574"/>
      <c r="F3" s="1574"/>
      <c r="G3" s="1574"/>
      <c r="H3" s="1574"/>
      <c r="I3" s="1574"/>
      <c r="J3" s="1574"/>
      <c r="K3" s="1574"/>
      <c r="L3" s="1574"/>
      <c r="M3" s="1574"/>
      <c r="N3" s="1574"/>
      <c r="O3" s="1574"/>
      <c r="P3" s="1574"/>
      <c r="Q3" s="1574"/>
      <c r="R3" s="1574"/>
      <c r="S3" s="1575"/>
      <c r="T3" s="1562"/>
      <c r="U3" s="1563"/>
      <c r="V3" s="1563"/>
      <c r="W3" s="1563"/>
      <c r="X3" s="1563"/>
      <c r="Y3" s="1564"/>
      <c r="Z3" s="1060"/>
      <c r="AA3" s="1568" t="s">
        <v>1489</v>
      </c>
      <c r="AB3" s="1569"/>
      <c r="AC3" s="1569"/>
      <c r="AD3" s="1569"/>
      <c r="AE3" s="1569"/>
      <c r="AF3" s="1569"/>
      <c r="AG3" s="1569"/>
      <c r="AH3" s="1570"/>
      <c r="AI3" s="3"/>
      <c r="AJ3" s="1571"/>
      <c r="AK3" s="1572"/>
    </row>
    <row r="4" spans="1:51" ht="9.75" customHeight="1" x14ac:dyDescent="0.25">
      <c r="A4" s="1573"/>
      <c r="B4" s="1574"/>
      <c r="C4" s="1574"/>
      <c r="D4" s="1574"/>
      <c r="E4" s="1574"/>
      <c r="F4" s="1574"/>
      <c r="G4" s="1574"/>
      <c r="H4" s="1574"/>
      <c r="I4" s="1574"/>
      <c r="J4" s="1574"/>
      <c r="K4" s="1574"/>
      <c r="L4" s="1574"/>
      <c r="M4" s="1574"/>
      <c r="N4" s="1574"/>
      <c r="O4" s="1574"/>
      <c r="P4" s="1574"/>
      <c r="Q4" s="1574"/>
      <c r="R4" s="1574"/>
      <c r="S4" s="1575"/>
      <c r="T4" s="1562"/>
      <c r="U4" s="1563"/>
      <c r="V4" s="1563"/>
      <c r="W4" s="1563"/>
      <c r="X4" s="1563"/>
      <c r="Y4" s="1564"/>
      <c r="Z4" s="1062"/>
      <c r="AA4" s="1395" t="s">
        <v>2</v>
      </c>
      <c r="AB4" s="1396"/>
      <c r="AC4" s="1397" t="s">
        <v>33</v>
      </c>
      <c r="AD4" s="1398"/>
      <c r="AE4" s="1399"/>
      <c r="AF4" s="1579" t="s">
        <v>34</v>
      </c>
      <c r="AG4" s="1579"/>
      <c r="AH4" s="1579"/>
      <c r="AI4" s="3"/>
      <c r="AJ4" s="1580">
        <f>EXPORTAR!D27</f>
        <v>0</v>
      </c>
      <c r="AK4" s="1581"/>
    </row>
    <row r="5" spans="1:51" ht="16.5" customHeight="1" x14ac:dyDescent="0.25">
      <c r="A5" s="1576"/>
      <c r="B5" s="1577"/>
      <c r="C5" s="1577"/>
      <c r="D5" s="1577"/>
      <c r="E5" s="1577"/>
      <c r="F5" s="1577"/>
      <c r="G5" s="1577"/>
      <c r="H5" s="1577"/>
      <c r="I5" s="1577"/>
      <c r="J5" s="1577"/>
      <c r="K5" s="1577"/>
      <c r="L5" s="1577"/>
      <c r="M5" s="1577"/>
      <c r="N5" s="1577"/>
      <c r="O5" s="1577"/>
      <c r="P5" s="1577"/>
      <c r="Q5" s="1577"/>
      <c r="R5" s="1577"/>
      <c r="S5" s="1578"/>
      <c r="T5" s="1565"/>
      <c r="U5" s="1566"/>
      <c r="V5" s="1566"/>
      <c r="W5" s="1566"/>
      <c r="X5" s="1566"/>
      <c r="Y5" s="1567"/>
      <c r="Z5" s="1063"/>
      <c r="AA5" s="1584"/>
      <c r="AB5" s="1585"/>
      <c r="AC5" s="1586"/>
      <c r="AD5" s="1587"/>
      <c r="AE5" s="1588"/>
      <c r="AF5" s="5" t="s">
        <v>35</v>
      </c>
      <c r="AG5" s="5" t="s">
        <v>36</v>
      </c>
      <c r="AH5" s="5" t="s">
        <v>37</v>
      </c>
      <c r="AI5" s="3"/>
      <c r="AJ5" s="1582"/>
      <c r="AK5" s="1583"/>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28" t="s">
        <v>38</v>
      </c>
      <c r="B7" s="1529"/>
      <c r="C7" s="1529"/>
      <c r="D7" s="1529"/>
      <c r="E7" s="1529"/>
      <c r="F7" s="1529"/>
      <c r="G7" s="1529"/>
      <c r="H7" s="1529"/>
      <c r="I7" s="1529"/>
      <c r="J7" s="1529"/>
      <c r="K7" s="1529"/>
      <c r="L7" s="1529"/>
      <c r="M7" s="1529"/>
      <c r="N7" s="1529"/>
      <c r="O7" s="1529"/>
      <c r="P7" s="1542"/>
      <c r="Q7" s="1529"/>
      <c r="R7" s="1529"/>
      <c r="S7" s="1542"/>
      <c r="T7" s="1529"/>
      <c r="U7" s="1530"/>
      <c r="V7" s="3"/>
      <c r="W7" s="1589" t="s">
        <v>39</v>
      </c>
      <c r="X7" s="1589"/>
      <c r="Y7" s="1589"/>
      <c r="Z7" s="6" t="s">
        <v>40</v>
      </c>
      <c r="AA7" s="7"/>
      <c r="AB7" s="7"/>
      <c r="AC7" s="1391" t="s">
        <v>41</v>
      </c>
      <c r="AD7" s="1391"/>
      <c r="AE7" s="1391"/>
      <c r="AF7" s="1391"/>
      <c r="AG7" s="1391"/>
      <c r="AH7" s="1391"/>
      <c r="AI7" s="1391"/>
      <c r="AJ7" s="1391"/>
      <c r="AK7" s="1391"/>
    </row>
    <row r="8" spans="1:51" ht="10.5" customHeight="1" x14ac:dyDescent="0.25">
      <c r="A8" s="1495">
        <v>1</v>
      </c>
      <c r="B8" s="1495" t="s">
        <v>162</v>
      </c>
      <c r="C8" s="1495"/>
      <c r="D8" s="1531"/>
      <c r="E8" s="1495">
        <v>2</v>
      </c>
      <c r="F8" s="1505" t="s">
        <v>25</v>
      </c>
      <c r="G8" s="1505"/>
      <c r="H8" s="1531"/>
      <c r="I8" s="1495">
        <v>3</v>
      </c>
      <c r="J8" s="1533" t="s">
        <v>42</v>
      </c>
      <c r="K8" s="1533"/>
      <c r="L8" s="1533"/>
      <c r="M8" s="1534"/>
      <c r="N8" s="1505">
        <v>4</v>
      </c>
      <c r="O8" s="1505" t="s">
        <v>43</v>
      </c>
      <c r="P8" s="1558"/>
      <c r="Q8" s="1505">
        <v>5</v>
      </c>
      <c r="R8" s="1505" t="s">
        <v>44</v>
      </c>
      <c r="S8" s="1558"/>
      <c r="T8" s="1505">
        <v>6</v>
      </c>
      <c r="U8" s="1505" t="s">
        <v>45</v>
      </c>
      <c r="V8" s="3"/>
      <c r="W8" s="1596" t="str">
        <f>EXPORTAR!D30</f>
        <v/>
      </c>
      <c r="X8" s="1596"/>
      <c r="Y8" s="1596"/>
      <c r="Z8" s="1516" t="str">
        <f>EXPORTAR!D31</f>
        <v/>
      </c>
      <c r="AA8" s="1517"/>
      <c r="AB8" s="1518"/>
      <c r="AC8" s="1522" t="s">
        <v>21</v>
      </c>
      <c r="AD8" s="1523"/>
      <c r="AE8" s="8" t="s">
        <v>46</v>
      </c>
      <c r="AF8" s="8" t="s">
        <v>47</v>
      </c>
      <c r="AG8" s="8" t="s">
        <v>48</v>
      </c>
      <c r="AH8" s="8" t="s">
        <v>49</v>
      </c>
      <c r="AI8" s="8" t="s">
        <v>50</v>
      </c>
      <c r="AJ8" s="8" t="s">
        <v>51</v>
      </c>
      <c r="AK8" s="8" t="s">
        <v>52</v>
      </c>
    </row>
    <row r="9" spans="1:51" ht="16.5" customHeight="1" x14ac:dyDescent="0.25">
      <c r="A9" s="1495"/>
      <c r="B9" s="1495"/>
      <c r="C9" s="1495"/>
      <c r="D9" s="1532"/>
      <c r="E9" s="1495"/>
      <c r="F9" s="1505"/>
      <c r="G9" s="1505"/>
      <c r="H9" s="1532"/>
      <c r="I9" s="1495"/>
      <c r="J9" s="1533"/>
      <c r="K9" s="1533"/>
      <c r="L9" s="1533"/>
      <c r="M9" s="1535"/>
      <c r="N9" s="1505"/>
      <c r="O9" s="1505"/>
      <c r="P9" s="1558"/>
      <c r="Q9" s="1505"/>
      <c r="R9" s="1505"/>
      <c r="S9" s="1558"/>
      <c r="T9" s="1505"/>
      <c r="U9" s="1505"/>
      <c r="V9" s="3"/>
      <c r="W9" s="1596"/>
      <c r="X9" s="1596"/>
      <c r="Y9" s="1596"/>
      <c r="Z9" s="1519"/>
      <c r="AA9" s="1520"/>
      <c r="AB9" s="1521"/>
      <c r="AC9" s="1508">
        <v>1</v>
      </c>
      <c r="AD9" s="1508"/>
      <c r="AE9" s="9">
        <v>2</v>
      </c>
      <c r="AF9" s="9">
        <v>3</v>
      </c>
      <c r="AG9" s="9">
        <v>4</v>
      </c>
      <c r="AH9" s="9">
        <v>5</v>
      </c>
      <c r="AI9" s="9">
        <v>6</v>
      </c>
      <c r="AJ9" s="9">
        <v>7</v>
      </c>
      <c r="AK9" s="9">
        <v>8</v>
      </c>
      <c r="AU9" s="10"/>
      <c r="AV9" s="10"/>
      <c r="AW9" s="10"/>
      <c r="AX9" s="10"/>
      <c r="AY9" s="10"/>
    </row>
    <row r="10" spans="1:51" ht="9.75" customHeight="1" x14ac:dyDescent="0.25">
      <c r="A10" s="1526">
        <v>7</v>
      </c>
      <c r="B10" s="1509" t="s">
        <v>53</v>
      </c>
      <c r="C10" s="1511"/>
      <c r="D10" s="1532"/>
      <c r="E10" s="1526">
        <v>8</v>
      </c>
      <c r="F10" s="1509" t="s">
        <v>54</v>
      </c>
      <c r="G10" s="1511"/>
      <c r="H10" s="1532"/>
      <c r="I10" s="1526">
        <v>9</v>
      </c>
      <c r="J10" s="1509" t="s">
        <v>55</v>
      </c>
      <c r="K10" s="1510"/>
      <c r="L10" s="1511"/>
      <c r="M10" s="1535"/>
      <c r="N10" s="1506">
        <v>10</v>
      </c>
      <c r="O10" s="1505" t="s">
        <v>56</v>
      </c>
      <c r="P10" s="1558"/>
      <c r="Q10" s="1505">
        <v>11</v>
      </c>
      <c r="R10" s="1505" t="s">
        <v>57</v>
      </c>
      <c r="S10" s="1558"/>
      <c r="T10" s="1505">
        <v>12</v>
      </c>
      <c r="U10" s="1505" t="s">
        <v>58</v>
      </c>
      <c r="V10" s="3"/>
      <c r="W10" s="6" t="s">
        <v>59</v>
      </c>
      <c r="X10" s="7"/>
      <c r="Y10" s="7"/>
      <c r="Z10" s="7"/>
      <c r="AA10" s="7"/>
      <c r="AB10" s="7"/>
      <c r="AC10" s="7"/>
      <c r="AD10" s="7"/>
      <c r="AE10" s="7"/>
      <c r="AF10" s="7"/>
      <c r="AG10" s="1391" t="s">
        <v>60</v>
      </c>
      <c r="AH10" s="1391"/>
      <c r="AI10" s="1419" t="s">
        <v>61</v>
      </c>
      <c r="AJ10" s="1420"/>
      <c r="AK10" s="1421"/>
    </row>
    <row r="11" spans="1:51" ht="9" customHeight="1" x14ac:dyDescent="0.25">
      <c r="A11" s="1554"/>
      <c r="B11" s="1555"/>
      <c r="C11" s="1557"/>
      <c r="D11" s="1532"/>
      <c r="E11" s="1554"/>
      <c r="F11" s="1555"/>
      <c r="G11" s="1557"/>
      <c r="H11" s="1532"/>
      <c r="I11" s="1554"/>
      <c r="J11" s="1555"/>
      <c r="K11" s="1556"/>
      <c r="L11" s="1557"/>
      <c r="M11" s="1535"/>
      <c r="N11" s="1515"/>
      <c r="O11" s="1505"/>
      <c r="P11" s="1558"/>
      <c r="Q11" s="1505"/>
      <c r="R11" s="1505"/>
      <c r="S11" s="1558"/>
      <c r="T11" s="1505"/>
      <c r="U11" s="1505"/>
      <c r="V11" s="3"/>
      <c r="W11" s="1590" t="str">
        <f>EXPORTAR!D33</f>
        <v/>
      </c>
      <c r="X11" s="1591"/>
      <c r="Y11" s="1591"/>
      <c r="Z11" s="1591"/>
      <c r="AA11" s="1591"/>
      <c r="AB11" s="1591"/>
      <c r="AC11" s="1591"/>
      <c r="AD11" s="1591"/>
      <c r="AE11" s="1591"/>
      <c r="AF11" s="1592"/>
      <c r="AG11" s="1547" t="str">
        <f>EXPORTAR!D32</f>
        <v/>
      </c>
      <c r="AH11" s="1547"/>
      <c r="AI11" s="1547" t="str">
        <f>EXPORTAR!D37</f>
        <v/>
      </c>
      <c r="AJ11" s="1547"/>
      <c r="AK11" s="1547"/>
    </row>
    <row r="12" spans="1:51" ht="9" customHeight="1" x14ac:dyDescent="0.25">
      <c r="A12" s="1527"/>
      <c r="B12" s="1512"/>
      <c r="C12" s="1514"/>
      <c r="D12" s="1532"/>
      <c r="E12" s="1527"/>
      <c r="F12" s="1512"/>
      <c r="G12" s="1514"/>
      <c r="H12" s="1532"/>
      <c r="I12" s="1527"/>
      <c r="J12" s="1512"/>
      <c r="K12" s="1513"/>
      <c r="L12" s="1514"/>
      <c r="M12" s="1535"/>
      <c r="N12" s="1507"/>
      <c r="O12" s="1505"/>
      <c r="P12" s="1558"/>
      <c r="Q12" s="1505"/>
      <c r="R12" s="1505"/>
      <c r="S12" s="1558"/>
      <c r="T12" s="1505"/>
      <c r="U12" s="1505"/>
      <c r="V12" s="3"/>
      <c r="W12" s="1593"/>
      <c r="X12" s="1594"/>
      <c r="Y12" s="1594"/>
      <c r="Z12" s="1594"/>
      <c r="AA12" s="1594"/>
      <c r="AB12" s="1594"/>
      <c r="AC12" s="1594"/>
      <c r="AD12" s="1594"/>
      <c r="AE12" s="1594"/>
      <c r="AF12" s="1595"/>
      <c r="AG12" s="1547"/>
      <c r="AH12" s="1547"/>
      <c r="AI12" s="1547"/>
      <c r="AJ12" s="1547"/>
      <c r="AK12" s="1547"/>
    </row>
    <row r="13" spans="1:51" ht="12" customHeight="1" x14ac:dyDescent="0.25">
      <c r="A13" s="1524">
        <v>13</v>
      </c>
      <c r="B13" s="1509" t="s">
        <v>62</v>
      </c>
      <c r="C13" s="1511"/>
      <c r="D13" s="1532"/>
      <c r="E13" s="1526">
        <v>14</v>
      </c>
      <c r="F13" s="1509" t="s">
        <v>63</v>
      </c>
      <c r="G13" s="1511"/>
      <c r="H13" s="1532"/>
      <c r="I13" s="1526">
        <v>15</v>
      </c>
      <c r="J13" s="1509" t="s">
        <v>64</v>
      </c>
      <c r="K13" s="1510"/>
      <c r="L13" s="1511"/>
      <c r="M13" s="1535"/>
      <c r="N13" s="1506">
        <v>16</v>
      </c>
      <c r="O13" s="1505" t="s">
        <v>65</v>
      </c>
      <c r="P13" s="44"/>
      <c r="Q13" s="1506">
        <v>17</v>
      </c>
      <c r="R13" s="1505" t="s">
        <v>66</v>
      </c>
      <c r="S13" s="44"/>
      <c r="T13" s="1506">
        <v>18</v>
      </c>
      <c r="U13" s="1597" t="s">
        <v>67</v>
      </c>
      <c r="V13" s="3"/>
      <c r="W13" s="1336" t="s">
        <v>68</v>
      </c>
      <c r="X13" s="1337"/>
      <c r="Y13" s="1338"/>
      <c r="Z13" s="1528" t="s">
        <v>163</v>
      </c>
      <c r="AA13" s="1529"/>
      <c r="AB13" s="1529"/>
      <c r="AC13" s="1529"/>
      <c r="AD13" s="1530"/>
      <c r="AE13" s="1528" t="s">
        <v>164</v>
      </c>
      <c r="AF13" s="1529"/>
      <c r="AG13" s="1529"/>
      <c r="AH13" s="1530"/>
      <c r="AI13" s="1536" t="s">
        <v>69</v>
      </c>
      <c r="AJ13" s="1536"/>
      <c r="AK13" s="1536"/>
    </row>
    <row r="14" spans="1:51" ht="19.5" customHeight="1" x14ac:dyDescent="0.25">
      <c r="A14" s="1525"/>
      <c r="B14" s="1512"/>
      <c r="C14" s="1514"/>
      <c r="D14" s="1532"/>
      <c r="E14" s="1527"/>
      <c r="F14" s="1512"/>
      <c r="G14" s="1514"/>
      <c r="H14" s="1532"/>
      <c r="I14" s="1527"/>
      <c r="J14" s="1512"/>
      <c r="K14" s="1513"/>
      <c r="L14" s="1514"/>
      <c r="M14" s="1535"/>
      <c r="N14" s="1507"/>
      <c r="O14" s="1505"/>
      <c r="P14" s="45"/>
      <c r="Q14" s="1507"/>
      <c r="R14" s="1505"/>
      <c r="S14" s="45"/>
      <c r="T14" s="1507"/>
      <c r="U14" s="1598"/>
      <c r="V14" s="3"/>
      <c r="W14" s="1537" t="str">
        <f>EXPORTAR!D41</f>
        <v/>
      </c>
      <c r="X14" s="1537"/>
      <c r="Y14" s="1537"/>
      <c r="Z14" s="1472" t="s">
        <v>70</v>
      </c>
      <c r="AA14" s="1538"/>
      <c r="AB14" s="1538"/>
      <c r="AC14" s="1538"/>
      <c r="AD14" s="1539"/>
      <c r="AE14" s="1472" t="s">
        <v>70</v>
      </c>
      <c r="AF14" s="1538"/>
      <c r="AG14" s="1538"/>
      <c r="AH14" s="1539"/>
      <c r="AI14" s="1504"/>
      <c r="AJ14" s="1504"/>
      <c r="AK14" s="150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48" t="s">
        <v>71</v>
      </c>
      <c r="B16" s="1549"/>
      <c r="C16" s="1549"/>
      <c r="D16" s="1549"/>
      <c r="E16" s="1549"/>
      <c r="F16" s="1549"/>
      <c r="G16" s="1549"/>
      <c r="H16" s="1549"/>
      <c r="I16" s="1549"/>
      <c r="J16" s="1549"/>
      <c r="K16" s="1549"/>
      <c r="L16" s="1549"/>
      <c r="M16" s="1549"/>
      <c r="N16" s="1549"/>
      <c r="O16" s="1549"/>
      <c r="P16" s="1549"/>
      <c r="Q16" s="1549"/>
      <c r="R16" s="1549"/>
      <c r="S16" s="1549"/>
      <c r="T16" s="1549"/>
      <c r="U16" s="1550"/>
      <c r="V16" s="3"/>
      <c r="W16" s="1536" t="s">
        <v>72</v>
      </c>
      <c r="X16" s="1536"/>
      <c r="Y16" s="1536"/>
      <c r="Z16" s="1536"/>
      <c r="AA16" s="1536"/>
      <c r="AB16" s="1536"/>
      <c r="AC16" s="1536"/>
      <c r="AD16" s="12"/>
      <c r="AE16" s="1551" t="s">
        <v>73</v>
      </c>
      <c r="AF16" s="1552"/>
      <c r="AG16" s="1552"/>
      <c r="AH16" s="1552"/>
      <c r="AI16" s="1552"/>
      <c r="AJ16" s="1337"/>
      <c r="AK16" s="1338"/>
    </row>
    <row r="17" spans="1:37" ht="9" customHeight="1" x14ac:dyDescent="0.25">
      <c r="A17" s="1497" t="s">
        <v>74</v>
      </c>
      <c r="B17" s="1497"/>
      <c r="C17" s="1497"/>
      <c r="D17" s="1497" t="s">
        <v>75</v>
      </c>
      <c r="E17" s="1497"/>
      <c r="F17" s="1497"/>
      <c r="G17" s="1497"/>
      <c r="H17" s="1497" t="s">
        <v>76</v>
      </c>
      <c r="I17" s="1497"/>
      <c r="J17" s="1497"/>
      <c r="K17" s="1497"/>
      <c r="L17" s="1497" t="s">
        <v>77</v>
      </c>
      <c r="M17" s="1497"/>
      <c r="N17" s="1497"/>
      <c r="O17" s="13" t="s">
        <v>78</v>
      </c>
      <c r="P17" s="1497" t="s">
        <v>79</v>
      </c>
      <c r="Q17" s="1497"/>
      <c r="R17" s="1497"/>
      <c r="S17" s="1497" t="s">
        <v>80</v>
      </c>
      <c r="T17" s="1497"/>
      <c r="U17" s="1497"/>
      <c r="V17" s="3"/>
      <c r="W17" s="1553" t="s">
        <v>33</v>
      </c>
      <c r="X17" s="1553"/>
      <c r="Y17" s="1553"/>
      <c r="Z17" s="1553"/>
      <c r="AA17" s="1553"/>
      <c r="AB17" s="1553"/>
      <c r="AC17" s="1553"/>
      <c r="AD17" s="3"/>
      <c r="AE17" s="1462" t="s">
        <v>81</v>
      </c>
      <c r="AF17" s="1463"/>
      <c r="AG17" s="1463"/>
      <c r="AH17" s="1463"/>
      <c r="AI17" s="1464"/>
      <c r="AJ17" s="1468" t="s">
        <v>82</v>
      </c>
      <c r="AK17" s="1373"/>
    </row>
    <row r="18" spans="1:37" ht="15" customHeight="1" x14ac:dyDescent="0.25">
      <c r="A18" s="1495"/>
      <c r="B18" s="1495"/>
      <c r="C18" s="1495"/>
      <c r="D18" s="1495"/>
      <c r="E18" s="1495"/>
      <c r="F18" s="1495"/>
      <c r="G18" s="1495"/>
      <c r="H18" s="1495"/>
      <c r="I18" s="1495"/>
      <c r="J18" s="1495"/>
      <c r="K18" s="1495"/>
      <c r="L18" s="1495"/>
      <c r="M18" s="1495"/>
      <c r="N18" s="1495"/>
      <c r="O18" s="13"/>
      <c r="P18" s="1497"/>
      <c r="Q18" s="1497"/>
      <c r="R18" s="1497"/>
      <c r="S18" s="1497"/>
      <c r="T18" s="1497"/>
      <c r="U18" s="1497"/>
      <c r="V18" s="3"/>
      <c r="W18" s="1508"/>
      <c r="X18" s="1508"/>
      <c r="Y18" s="1508"/>
      <c r="Z18" s="1508"/>
      <c r="AA18" s="1508"/>
      <c r="AB18" s="1508"/>
      <c r="AC18" s="1508"/>
      <c r="AD18" s="3"/>
      <c r="AE18" s="1469" t="str">
        <f>EXPORTAR!D35</f>
        <v/>
      </c>
      <c r="AF18" s="1470"/>
      <c r="AG18" s="1470"/>
      <c r="AH18" s="1470"/>
      <c r="AI18" s="1471"/>
      <c r="AJ18" s="1472" t="s">
        <v>165</v>
      </c>
      <c r="AK18" s="1473"/>
    </row>
    <row r="19" spans="1:37" ht="9" customHeight="1" x14ac:dyDescent="0.25">
      <c r="A19" s="1495" t="s">
        <v>83</v>
      </c>
      <c r="B19" s="1495"/>
      <c r="C19" s="1495"/>
      <c r="D19" s="1495" t="s">
        <v>10</v>
      </c>
      <c r="E19" s="1495"/>
      <c r="F19" s="1495"/>
      <c r="G19" s="1495"/>
      <c r="H19" s="1409" t="s">
        <v>84</v>
      </c>
      <c r="I19" s="1410"/>
      <c r="J19" s="1410"/>
      <c r="K19" s="1411"/>
      <c r="L19" s="1496" t="s">
        <v>85</v>
      </c>
      <c r="M19" s="1496"/>
      <c r="N19" s="1496"/>
      <c r="O19" s="13" t="s">
        <v>86</v>
      </c>
      <c r="P19" s="1497" t="s">
        <v>87</v>
      </c>
      <c r="Q19" s="1497"/>
      <c r="R19" s="1497"/>
      <c r="S19" s="1497" t="s">
        <v>88</v>
      </c>
      <c r="T19" s="1497"/>
      <c r="U19" s="1497"/>
      <c r="V19" s="3"/>
      <c r="W19" s="1498" t="s">
        <v>89</v>
      </c>
      <c r="X19" s="1499"/>
      <c r="Y19" s="1499"/>
      <c r="Z19" s="1499"/>
      <c r="AA19" s="1499"/>
      <c r="AB19" s="1499"/>
      <c r="AC19" s="1500"/>
      <c r="AD19" s="3"/>
      <c r="AE19" s="1501" t="s">
        <v>90</v>
      </c>
      <c r="AF19" s="1502"/>
      <c r="AG19" s="1502"/>
      <c r="AH19" s="1502"/>
      <c r="AI19" s="1503"/>
      <c r="AJ19" s="1468" t="s">
        <v>82</v>
      </c>
      <c r="AK19" s="1373"/>
    </row>
    <row r="20" spans="1:37" ht="10.5" customHeight="1" x14ac:dyDescent="0.25">
      <c r="A20" s="1492"/>
      <c r="B20" s="1493"/>
      <c r="C20" s="1494"/>
      <c r="D20" s="1492"/>
      <c r="E20" s="1493"/>
      <c r="F20" s="1493"/>
      <c r="G20" s="1494"/>
      <c r="H20" s="1492"/>
      <c r="I20" s="1493"/>
      <c r="J20" s="1493"/>
      <c r="K20" s="1494"/>
      <c r="L20" s="1492"/>
      <c r="M20" s="1493"/>
      <c r="N20" s="1494"/>
      <c r="O20" s="13"/>
      <c r="P20" s="1492"/>
      <c r="Q20" s="1493"/>
      <c r="R20" s="1494"/>
      <c r="S20" s="1492"/>
      <c r="T20" s="1493"/>
      <c r="U20" s="1494"/>
      <c r="V20" s="3"/>
      <c r="W20" s="1474" t="str">
        <f>EXPORTAR!D38</f>
        <v/>
      </c>
      <c r="X20" s="1475"/>
      <c r="Y20" s="1475"/>
      <c r="Z20" s="1475"/>
      <c r="AA20" s="1475"/>
      <c r="AB20" s="1475"/>
      <c r="AC20" s="1476"/>
      <c r="AD20" s="3"/>
      <c r="AE20" s="1480" t="str">
        <f>EXPORTAR!D36</f>
        <v/>
      </c>
      <c r="AF20" s="1481"/>
      <c r="AG20" s="1481"/>
      <c r="AH20" s="1481"/>
      <c r="AI20" s="1482"/>
      <c r="AJ20" s="1486" t="s">
        <v>94</v>
      </c>
      <c r="AK20" s="1487"/>
    </row>
    <row r="21" spans="1:37" ht="12.75" customHeight="1" x14ac:dyDescent="0.25">
      <c r="A21" s="1490"/>
      <c r="B21" s="1490"/>
      <c r="C21" s="1490"/>
      <c r="D21" s="1490"/>
      <c r="E21" s="1490"/>
      <c r="F21" s="1490"/>
      <c r="G21" s="1490"/>
      <c r="H21" s="1406"/>
      <c r="I21" s="1406"/>
      <c r="J21" s="1406"/>
      <c r="K21" s="1406"/>
      <c r="L21" s="1491"/>
      <c r="M21" s="1491"/>
      <c r="N21" s="1491"/>
      <c r="O21" s="1491"/>
      <c r="P21" s="1491"/>
      <c r="Q21" s="1491"/>
      <c r="R21" s="1491"/>
      <c r="S21" s="1491"/>
      <c r="T21" s="1491"/>
      <c r="U21" s="1491"/>
      <c r="V21" s="3"/>
      <c r="W21" s="1477"/>
      <c r="X21" s="1478"/>
      <c r="Y21" s="1478"/>
      <c r="Z21" s="1478"/>
      <c r="AA21" s="1478"/>
      <c r="AB21" s="1478"/>
      <c r="AC21" s="1479"/>
      <c r="AD21" s="3"/>
      <c r="AE21" s="1483"/>
      <c r="AF21" s="1484"/>
      <c r="AG21" s="1484"/>
      <c r="AH21" s="1484"/>
      <c r="AI21" s="1485"/>
      <c r="AJ21" s="1488"/>
      <c r="AK21" s="1489"/>
    </row>
    <row r="22" spans="1:37" ht="9.75" customHeight="1" x14ac:dyDescent="0.25">
      <c r="A22" s="1465" t="s">
        <v>91</v>
      </c>
      <c r="B22" s="1465"/>
      <c r="C22" s="1465"/>
      <c r="D22" s="1465"/>
      <c r="E22" s="1465"/>
      <c r="F22" s="1465"/>
      <c r="G22" s="1465"/>
      <c r="H22" s="1465"/>
      <c r="I22" s="1465"/>
      <c r="J22" s="1465"/>
      <c r="K22" s="1465"/>
      <c r="L22" s="1465"/>
      <c r="M22" s="1465"/>
      <c r="N22" s="1465"/>
      <c r="O22" s="1465"/>
      <c r="P22" s="1465"/>
      <c r="Q22" s="1465"/>
      <c r="R22" s="1465"/>
      <c r="S22" s="1465"/>
      <c r="T22" s="1465"/>
      <c r="U22" s="1465"/>
      <c r="V22" s="3"/>
      <c r="W22" s="14"/>
      <c r="X22" s="14"/>
      <c r="Y22" s="14"/>
      <c r="Z22" s="14"/>
      <c r="AA22" s="14"/>
      <c r="AB22" s="14"/>
      <c r="AC22" s="3"/>
      <c r="AD22" s="3"/>
      <c r="AE22" s="1466" t="s">
        <v>92</v>
      </c>
      <c r="AF22" s="1467"/>
      <c r="AG22" s="1467"/>
      <c r="AH22" s="1467"/>
      <c r="AI22" s="1467"/>
      <c r="AJ22" s="1468" t="s">
        <v>82</v>
      </c>
      <c r="AK22" s="1373"/>
    </row>
    <row r="23" spans="1:37" ht="18" customHeight="1" x14ac:dyDescent="0.25">
      <c r="A23" s="1465"/>
      <c r="B23" s="1465"/>
      <c r="C23" s="1465"/>
      <c r="D23" s="1465"/>
      <c r="E23" s="1465"/>
      <c r="F23" s="1465"/>
      <c r="G23" s="1465"/>
      <c r="H23" s="1465"/>
      <c r="I23" s="1465"/>
      <c r="J23" s="1465"/>
      <c r="K23" s="1465"/>
      <c r="L23" s="1465"/>
      <c r="M23" s="1465"/>
      <c r="N23" s="1465"/>
      <c r="O23" s="1465"/>
      <c r="P23" s="1465"/>
      <c r="Q23" s="1465"/>
      <c r="R23" s="1465"/>
      <c r="S23" s="1465"/>
      <c r="T23" s="1465"/>
      <c r="U23" s="1465"/>
      <c r="V23" s="3"/>
      <c r="W23" s="1419" t="s">
        <v>93</v>
      </c>
      <c r="X23" s="1420"/>
      <c r="Y23" s="1420"/>
      <c r="Z23" s="1420"/>
      <c r="AA23" s="1420"/>
      <c r="AB23" s="1420"/>
      <c r="AC23" s="1421"/>
      <c r="AD23" s="3"/>
      <c r="AE23" s="1469" t="str">
        <f>EXPORTAR!D34</f>
        <v/>
      </c>
      <c r="AF23" s="1470"/>
      <c r="AG23" s="1470"/>
      <c r="AH23" s="1470"/>
      <c r="AI23" s="1471"/>
      <c r="AJ23" s="1472" t="s">
        <v>165</v>
      </c>
      <c r="AK23" s="1473"/>
    </row>
    <row r="24" spans="1:37" ht="10.5" customHeight="1" x14ac:dyDescent="0.25">
      <c r="A24" s="1409" t="s">
        <v>95</v>
      </c>
      <c r="B24" s="1410"/>
      <c r="C24" s="1410"/>
      <c r="D24" s="1410"/>
      <c r="E24" s="1410"/>
      <c r="F24" s="1410"/>
      <c r="G24" s="1410"/>
      <c r="H24" s="1411"/>
      <c r="I24" s="1409" t="s">
        <v>96</v>
      </c>
      <c r="J24" s="1410"/>
      <c r="K24" s="1410"/>
      <c r="L24" s="1410"/>
      <c r="M24" s="1410"/>
      <c r="N24" s="1410"/>
      <c r="O24" s="1411"/>
      <c r="P24" s="1409" t="s">
        <v>97</v>
      </c>
      <c r="Q24" s="1410"/>
      <c r="R24" s="1410"/>
      <c r="S24" s="1410"/>
      <c r="T24" s="1410"/>
      <c r="U24" s="1411"/>
      <c r="V24" s="3"/>
      <c r="W24" s="1414" t="s">
        <v>98</v>
      </c>
      <c r="X24" s="1414"/>
      <c r="Y24" s="1446" t="s">
        <v>99</v>
      </c>
      <c r="Z24" s="1461"/>
      <c r="AA24" s="1461"/>
      <c r="AB24" s="1461"/>
      <c r="AC24" s="1447"/>
      <c r="AD24" s="3"/>
      <c r="AE24" s="1462" t="s">
        <v>100</v>
      </c>
      <c r="AF24" s="1463"/>
      <c r="AG24" s="1463"/>
      <c r="AH24" s="1463"/>
      <c r="AI24" s="1463"/>
      <c r="AJ24" s="1463"/>
      <c r="AK24" s="1464"/>
    </row>
    <row r="25" spans="1:37" ht="24" customHeight="1" x14ac:dyDescent="0.25">
      <c r="A25" s="1458" t="str">
        <f>EXPORTAR!D9</f>
        <v/>
      </c>
      <c r="B25" s="1459"/>
      <c r="C25" s="1459"/>
      <c r="D25" s="1459"/>
      <c r="E25" s="1459"/>
      <c r="F25" s="1459"/>
      <c r="G25" s="1459"/>
      <c r="H25" s="49"/>
      <c r="I25" s="1458" t="str">
        <f>EXPORTAR!D10</f>
        <v/>
      </c>
      <c r="J25" s="1459"/>
      <c r="K25" s="1459"/>
      <c r="L25" s="1459"/>
      <c r="M25" s="1459"/>
      <c r="N25" s="1459"/>
      <c r="O25" s="1459"/>
      <c r="P25" s="1458">
        <f>EXPORTAR!D8</f>
        <v>0</v>
      </c>
      <c r="Q25" s="1459"/>
      <c r="R25" s="1459"/>
      <c r="S25" s="1459"/>
      <c r="T25" s="1459"/>
      <c r="U25" s="1460"/>
      <c r="V25" s="3"/>
      <c r="W25" s="1448" t="s">
        <v>101</v>
      </c>
      <c r="X25" s="1448" t="s">
        <v>102</v>
      </c>
      <c r="Y25" s="1448" t="s">
        <v>103</v>
      </c>
      <c r="Z25" s="1448" t="s">
        <v>104</v>
      </c>
      <c r="AA25" s="1449" t="s">
        <v>105</v>
      </c>
      <c r="AB25" s="1448" t="s">
        <v>106</v>
      </c>
      <c r="AC25" s="1451"/>
      <c r="AD25" s="15"/>
      <c r="AE25" s="1452" t="str">
        <f>IF(OR(ISBLANK(EXPORTAR!D42),EXPORTAR!D42=""),"",EXPORTAR!D42)</f>
        <v/>
      </c>
      <c r="AF25" s="1453"/>
      <c r="AG25" s="1453"/>
      <c r="AH25" s="1453"/>
      <c r="AI25" s="1453"/>
      <c r="AJ25" s="1453"/>
      <c r="AK25" s="1454"/>
    </row>
    <row r="26" spans="1:37" ht="9" customHeight="1" x14ac:dyDescent="0.25">
      <c r="A26" s="1395" t="s">
        <v>107</v>
      </c>
      <c r="B26" s="1396"/>
      <c r="C26" s="16" t="s">
        <v>108</v>
      </c>
      <c r="D26" s="1397" t="s">
        <v>109</v>
      </c>
      <c r="E26" s="1398"/>
      <c r="F26" s="1399"/>
      <c r="G26" s="1397" t="s">
        <v>110</v>
      </c>
      <c r="H26" s="1397"/>
      <c r="I26" s="1397"/>
      <c r="J26" s="1397" t="s">
        <v>111</v>
      </c>
      <c r="K26" s="1399"/>
      <c r="L26" s="1397" t="s">
        <v>112</v>
      </c>
      <c r="M26" s="1398"/>
      <c r="N26" s="1399"/>
      <c r="O26" s="17" t="s">
        <v>113</v>
      </c>
      <c r="P26" s="1397" t="s">
        <v>114</v>
      </c>
      <c r="Q26" s="1398"/>
      <c r="R26" s="1399"/>
      <c r="S26" s="1397" t="s">
        <v>115</v>
      </c>
      <c r="T26" s="1398"/>
      <c r="U26" s="1399"/>
      <c r="V26" s="3"/>
      <c r="W26" s="1448"/>
      <c r="X26" s="1451"/>
      <c r="Y26" s="1451"/>
      <c r="Z26" s="1448"/>
      <c r="AA26" s="1450"/>
      <c r="AB26" s="1451"/>
      <c r="AC26" s="1451"/>
      <c r="AD26" s="18"/>
      <c r="AE26" s="1455"/>
      <c r="AF26" s="1456"/>
      <c r="AG26" s="1456"/>
      <c r="AH26" s="1456"/>
      <c r="AI26" s="1456"/>
      <c r="AJ26" s="1456"/>
      <c r="AK26" s="1457"/>
    </row>
    <row r="27" spans="1:37" ht="9" customHeight="1" x14ac:dyDescent="0.25">
      <c r="A27" s="1374" t="s">
        <v>116</v>
      </c>
      <c r="B27" s="1375"/>
      <c r="C27" s="1378" t="s">
        <v>117</v>
      </c>
      <c r="D27" s="1374" t="s">
        <v>118</v>
      </c>
      <c r="E27" s="1380"/>
      <c r="F27" s="1375"/>
      <c r="G27" s="1374" t="s">
        <v>119</v>
      </c>
      <c r="H27" s="1374"/>
      <c r="I27" s="1374"/>
      <c r="J27" s="1374" t="s">
        <v>120</v>
      </c>
      <c r="K27" s="1375"/>
      <c r="L27" s="1374" t="s">
        <v>121</v>
      </c>
      <c r="M27" s="1380"/>
      <c r="N27" s="1375"/>
      <c r="O27" s="1378" t="s">
        <v>122</v>
      </c>
      <c r="P27" s="1374" t="s">
        <v>123</v>
      </c>
      <c r="Q27" s="1380"/>
      <c r="R27" s="1375"/>
      <c r="S27" s="1361" t="str">
        <f>EXPORTAR!D11</f>
        <v/>
      </c>
      <c r="T27" s="1362"/>
      <c r="U27" s="1363"/>
      <c r="V27" s="3"/>
      <c r="W27" s="1441" t="s">
        <v>115</v>
      </c>
      <c r="X27" s="1441"/>
      <c r="Y27" s="1441"/>
      <c r="Z27" s="1414" t="s">
        <v>124</v>
      </c>
      <c r="AA27" s="1414"/>
      <c r="AB27" s="1414"/>
      <c r="AC27" s="1414"/>
      <c r="AD27" s="19"/>
      <c r="AE27" s="1442"/>
      <c r="AF27" s="1442"/>
      <c r="AG27" s="1442"/>
      <c r="AH27" s="1442"/>
      <c r="AI27" s="1442"/>
      <c r="AJ27" s="1442"/>
      <c r="AK27" s="1442"/>
    </row>
    <row r="28" spans="1:37" ht="10.5" customHeight="1" x14ac:dyDescent="0.25">
      <c r="A28" s="1376"/>
      <c r="B28" s="1377"/>
      <c r="C28" s="1379"/>
      <c r="D28" s="1376"/>
      <c r="E28" s="1381"/>
      <c r="F28" s="1377"/>
      <c r="G28" s="1374"/>
      <c r="H28" s="1374"/>
      <c r="I28" s="1374"/>
      <c r="J28" s="1376"/>
      <c r="K28" s="1377"/>
      <c r="L28" s="1376"/>
      <c r="M28" s="1381"/>
      <c r="N28" s="1377"/>
      <c r="O28" s="1379"/>
      <c r="P28" s="1376"/>
      <c r="Q28" s="1381"/>
      <c r="R28" s="1377"/>
      <c r="S28" s="1364"/>
      <c r="T28" s="1365"/>
      <c r="U28" s="1366"/>
      <c r="V28" s="3"/>
      <c r="W28" s="1438"/>
      <c r="X28" s="1443"/>
      <c r="Y28" s="1416"/>
      <c r="Z28" s="20" t="s">
        <v>35</v>
      </c>
      <c r="AA28" s="20" t="s">
        <v>36</v>
      </c>
      <c r="AB28" s="1446" t="s">
        <v>37</v>
      </c>
      <c r="AC28" s="1447"/>
      <c r="AD28" s="19"/>
      <c r="AE28" s="1336" t="s">
        <v>125</v>
      </c>
      <c r="AF28" s="1337"/>
      <c r="AG28" s="1337"/>
      <c r="AH28" s="1337"/>
      <c r="AI28" s="1337"/>
      <c r="AJ28" s="1337"/>
      <c r="AK28" s="1338"/>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32"/>
      <c r="X29" s="1444"/>
      <c r="Y29" s="1433"/>
      <c r="Z29" s="1436"/>
      <c r="AA29" s="1436"/>
      <c r="AB29" s="1438"/>
      <c r="AC29" s="1416"/>
      <c r="AD29" s="24"/>
      <c r="AE29" s="25" t="s">
        <v>167</v>
      </c>
      <c r="AF29" s="25" t="s">
        <v>168</v>
      </c>
      <c r="AG29" s="52" t="s">
        <v>169</v>
      </c>
      <c r="AH29" s="25" t="s">
        <v>170</v>
      </c>
      <c r="AI29" s="25" t="s">
        <v>171</v>
      </c>
      <c r="AJ29" s="1439" t="s">
        <v>67</v>
      </c>
      <c r="AK29" s="1440"/>
    </row>
    <row r="30" spans="1:37" ht="19.5" customHeight="1" x14ac:dyDescent="0.25">
      <c r="A30" s="1367" t="str">
        <f>EXPORTAR!D12</f>
        <v/>
      </c>
      <c r="B30" s="1368"/>
      <c r="C30" s="1368"/>
      <c r="D30" s="1368"/>
      <c r="E30" s="1368"/>
      <c r="F30" s="1368"/>
      <c r="G30" s="1368"/>
      <c r="H30" s="1368"/>
      <c r="I30" s="1368"/>
      <c r="J30" s="1368"/>
      <c r="K30" s="1368"/>
      <c r="L30" s="1369"/>
      <c r="M30" s="1367" t="str">
        <f>EXPORTAR!D13</f>
        <v/>
      </c>
      <c r="N30" s="1370"/>
      <c r="O30" s="1370"/>
      <c r="P30" s="1370"/>
      <c r="Q30" s="1370"/>
      <c r="R30" s="1369"/>
      <c r="S30" s="1371" t="str">
        <f>EXPORTAR!D14</f>
        <v/>
      </c>
      <c r="T30" s="1372"/>
      <c r="U30" s="1373"/>
      <c r="V30" s="3"/>
      <c r="W30" s="1417"/>
      <c r="X30" s="1445"/>
      <c r="Y30" s="1418"/>
      <c r="Z30" s="1437"/>
      <c r="AA30" s="1437"/>
      <c r="AB30" s="1417"/>
      <c r="AC30" s="1418"/>
      <c r="AD30" s="19"/>
      <c r="AE30" s="1413" t="s">
        <v>126</v>
      </c>
      <c r="AF30" s="1413" t="s">
        <v>127</v>
      </c>
      <c r="AG30" s="1413" t="s">
        <v>128</v>
      </c>
      <c r="AH30" s="1413" t="s">
        <v>129</v>
      </c>
      <c r="AI30" s="1413" t="s">
        <v>130</v>
      </c>
      <c r="AJ30" s="1415" t="s">
        <v>131</v>
      </c>
      <c r="AK30" s="1416"/>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14"/>
      <c r="AF31" s="1414"/>
      <c r="AG31" s="1414"/>
      <c r="AH31" s="1414"/>
      <c r="AI31" s="1414"/>
      <c r="AJ31" s="1417"/>
      <c r="AK31" s="1418"/>
    </row>
    <row r="32" spans="1:37" ht="9" customHeight="1" x14ac:dyDescent="0.25">
      <c r="A32" s="1353"/>
      <c r="B32" s="1354"/>
      <c r="C32" s="1354"/>
      <c r="D32" s="1354"/>
      <c r="E32" s="1354"/>
      <c r="F32" s="1354"/>
      <c r="G32" s="1354"/>
      <c r="H32" s="1354"/>
      <c r="I32" s="1354"/>
      <c r="J32" s="1354"/>
      <c r="K32" s="1354"/>
      <c r="L32" s="1354"/>
      <c r="M32" s="1354"/>
      <c r="N32" s="1354"/>
      <c r="O32" s="1354"/>
      <c r="P32" s="1354"/>
      <c r="Q32" s="1354"/>
      <c r="R32" s="1354"/>
      <c r="S32" s="1354"/>
      <c r="T32" s="1354"/>
      <c r="U32" s="1355"/>
      <c r="V32" s="3"/>
      <c r="W32" s="1419" t="s">
        <v>133</v>
      </c>
      <c r="X32" s="1420"/>
      <c r="Y32" s="1420"/>
      <c r="Z32" s="1420"/>
      <c r="AA32" s="1420"/>
      <c r="AB32" s="1420"/>
      <c r="AC32" s="1421"/>
      <c r="AD32" s="19"/>
      <c r="AE32" s="1419" t="s">
        <v>134</v>
      </c>
      <c r="AF32" s="1420"/>
      <c r="AG32" s="1420"/>
      <c r="AH32" s="1420"/>
      <c r="AI32" s="1420"/>
      <c r="AJ32" s="1420"/>
      <c r="AK32" s="1421"/>
    </row>
    <row r="33" spans="1:37" ht="9.75" customHeight="1" thickBot="1" x14ac:dyDescent="0.3">
      <c r="A33" s="1356"/>
      <c r="B33" s="1357"/>
      <c r="C33" s="1357"/>
      <c r="D33" s="1357"/>
      <c r="E33" s="1357"/>
      <c r="F33" s="1357"/>
      <c r="G33" s="1357"/>
      <c r="H33" s="1357"/>
      <c r="I33" s="1357"/>
      <c r="J33" s="1357"/>
      <c r="K33" s="1357"/>
      <c r="L33" s="1357"/>
      <c r="M33" s="1357"/>
      <c r="N33" s="1357"/>
      <c r="O33" s="1357"/>
      <c r="P33" s="1357"/>
      <c r="Q33" s="1357"/>
      <c r="R33" s="1357"/>
      <c r="S33" s="1357"/>
      <c r="T33" s="1357"/>
      <c r="U33" s="1358"/>
      <c r="V33" s="3"/>
      <c r="W33" s="1422" t="s">
        <v>135</v>
      </c>
      <c r="X33" s="1425" t="s">
        <v>136</v>
      </c>
      <c r="Y33" s="1426"/>
      <c r="Z33" s="1422" t="s">
        <v>137</v>
      </c>
      <c r="AA33" s="1422" t="s">
        <v>138</v>
      </c>
      <c r="AB33" s="1415" t="s">
        <v>139</v>
      </c>
      <c r="AC33" s="1431"/>
      <c r="AD33" s="30"/>
      <c r="AE33" s="31" t="s">
        <v>30</v>
      </c>
      <c r="AF33" s="32"/>
      <c r="AG33" s="32"/>
      <c r="AH33" s="32"/>
      <c r="AI33" s="32"/>
      <c r="AJ33" s="1400" t="s">
        <v>108</v>
      </c>
      <c r="AK33" s="1401"/>
    </row>
    <row r="34" spans="1:37" ht="9.75" customHeight="1" x14ac:dyDescent="0.25">
      <c r="A34" s="1406"/>
      <c r="B34" s="1406"/>
      <c r="C34" s="1406"/>
      <c r="D34" s="1406"/>
      <c r="E34" s="1406"/>
      <c r="F34" s="1406"/>
      <c r="G34" s="1406"/>
      <c r="H34" s="1406"/>
      <c r="I34" s="1406"/>
      <c r="J34" s="1406"/>
      <c r="K34" s="1406"/>
      <c r="L34" s="1406"/>
      <c r="M34" s="1406"/>
      <c r="N34" s="1406"/>
      <c r="O34" s="1406"/>
      <c r="P34" s="1406"/>
      <c r="Q34" s="1406"/>
      <c r="R34" s="1406"/>
      <c r="S34" s="1406"/>
      <c r="T34" s="1406"/>
      <c r="U34" s="1406"/>
      <c r="V34" s="3"/>
      <c r="W34" s="1423"/>
      <c r="X34" s="1427"/>
      <c r="Y34" s="1428"/>
      <c r="Z34" s="1423"/>
      <c r="AA34" s="1423"/>
      <c r="AB34" s="1432"/>
      <c r="AC34" s="1433"/>
      <c r="AD34" s="33"/>
      <c r="AE34" s="34"/>
      <c r="AF34" s="35"/>
      <c r="AG34" s="35"/>
      <c r="AH34" s="35"/>
      <c r="AI34" s="35"/>
      <c r="AJ34" s="1402"/>
      <c r="AK34" s="1403"/>
    </row>
    <row r="35" spans="1:37" ht="9.75" customHeight="1" x14ac:dyDescent="0.25">
      <c r="A35" s="1407" t="s">
        <v>140</v>
      </c>
      <c r="B35" s="1407"/>
      <c r="C35" s="1407"/>
      <c r="D35" s="1407"/>
      <c r="E35" s="1407"/>
      <c r="F35" s="1407"/>
      <c r="G35" s="1407"/>
      <c r="H35" s="1407"/>
      <c r="I35" s="1407"/>
      <c r="J35" s="1407"/>
      <c r="K35" s="1407"/>
      <c r="L35" s="1407"/>
      <c r="M35" s="1407"/>
      <c r="N35" s="1407"/>
      <c r="O35" s="1407"/>
      <c r="P35" s="1407"/>
      <c r="Q35" s="1407"/>
      <c r="R35" s="1407"/>
      <c r="S35" s="1407"/>
      <c r="T35" s="1407"/>
      <c r="U35" s="1407"/>
      <c r="V35" s="3"/>
      <c r="W35" s="1423"/>
      <c r="X35" s="1427"/>
      <c r="Y35" s="1428"/>
      <c r="Z35" s="1423"/>
      <c r="AA35" s="1423"/>
      <c r="AB35" s="1432"/>
      <c r="AC35" s="1433"/>
      <c r="AD35" s="33"/>
      <c r="AE35" s="34"/>
      <c r="AF35" s="35"/>
      <c r="AG35" s="35"/>
      <c r="AH35" s="35"/>
      <c r="AI35" s="35"/>
      <c r="AJ35" s="1402"/>
      <c r="AK35" s="1403"/>
    </row>
    <row r="36" spans="1:37" ht="9.75" customHeight="1" x14ac:dyDescent="0.25">
      <c r="A36" s="1408"/>
      <c r="B36" s="1408"/>
      <c r="C36" s="1408"/>
      <c r="D36" s="1408"/>
      <c r="E36" s="1408"/>
      <c r="F36" s="1408"/>
      <c r="G36" s="1408"/>
      <c r="H36" s="1408"/>
      <c r="I36" s="1408"/>
      <c r="J36" s="1408"/>
      <c r="K36" s="1408"/>
      <c r="L36" s="1408"/>
      <c r="M36" s="1408"/>
      <c r="N36" s="1408"/>
      <c r="O36" s="1408"/>
      <c r="P36" s="1408"/>
      <c r="Q36" s="1408"/>
      <c r="R36" s="1408"/>
      <c r="S36" s="1408"/>
      <c r="T36" s="1408"/>
      <c r="U36" s="1408"/>
      <c r="V36" s="3"/>
      <c r="W36" s="1424"/>
      <c r="X36" s="1429"/>
      <c r="Y36" s="1430"/>
      <c r="Z36" s="1424"/>
      <c r="AA36" s="1424"/>
      <c r="AB36" s="1434"/>
      <c r="AC36" s="1435"/>
      <c r="AD36" s="35"/>
      <c r="AE36" s="36"/>
      <c r="AF36" s="37"/>
      <c r="AG36" s="37"/>
      <c r="AH36" s="37"/>
      <c r="AI36" s="37"/>
      <c r="AJ36" s="1404"/>
      <c r="AK36" s="1405"/>
    </row>
    <row r="37" spans="1:37" ht="9.75" customHeight="1" x14ac:dyDescent="0.25">
      <c r="A37" s="1409" t="s">
        <v>95</v>
      </c>
      <c r="B37" s="1410"/>
      <c r="C37" s="1410"/>
      <c r="D37" s="1410"/>
      <c r="E37" s="1410"/>
      <c r="F37" s="1410"/>
      <c r="G37" s="1410"/>
      <c r="H37" s="1411"/>
      <c r="I37" s="1409" t="s">
        <v>96</v>
      </c>
      <c r="J37" s="1410"/>
      <c r="K37" s="1410"/>
      <c r="L37" s="1410"/>
      <c r="M37" s="1410"/>
      <c r="N37" s="1410"/>
      <c r="O37" s="1411"/>
      <c r="P37" s="1409" t="s">
        <v>97</v>
      </c>
      <c r="Q37" s="1410"/>
      <c r="R37" s="1410"/>
      <c r="S37" s="1410"/>
      <c r="T37" s="1410"/>
      <c r="U37" s="1411"/>
      <c r="V37" s="3"/>
      <c r="W37" s="1412"/>
      <c r="X37" s="1412"/>
      <c r="Y37" s="1412"/>
      <c r="Z37" s="1412"/>
      <c r="AA37" s="1412"/>
      <c r="AB37" s="1412"/>
      <c r="AC37" s="1412"/>
      <c r="AD37" s="1412"/>
      <c r="AE37" s="1412"/>
      <c r="AF37" s="1412"/>
      <c r="AG37" s="1412"/>
      <c r="AH37" s="1412"/>
      <c r="AI37" s="1412"/>
      <c r="AJ37" s="1412"/>
      <c r="AK37" s="1412"/>
    </row>
    <row r="38" spans="1:37" ht="12" customHeight="1" x14ac:dyDescent="0.25">
      <c r="A38" s="1382" t="str">
        <f>EXPORTAR!D17</f>
        <v/>
      </c>
      <c r="B38" s="1383"/>
      <c r="C38" s="1383"/>
      <c r="D38" s="1383"/>
      <c r="E38" s="1383"/>
      <c r="F38" s="1383"/>
      <c r="G38" s="1383"/>
      <c r="H38" s="1384"/>
      <c r="I38" s="1382" t="str">
        <f>EXPORTAR!D18</f>
        <v/>
      </c>
      <c r="J38" s="1383"/>
      <c r="K38" s="1383"/>
      <c r="L38" s="1383"/>
      <c r="M38" s="1383"/>
      <c r="N38" s="1383"/>
      <c r="O38" s="1384"/>
      <c r="P38" s="1382">
        <f>EXPORTAR!D16</f>
        <v>0</v>
      </c>
      <c r="Q38" s="1383"/>
      <c r="R38" s="1383"/>
      <c r="S38" s="1383"/>
      <c r="T38" s="1383"/>
      <c r="U38" s="1384"/>
      <c r="V38" s="3"/>
      <c r="W38" s="1391" t="s">
        <v>141</v>
      </c>
      <c r="X38" s="1391"/>
      <c r="Y38" s="1391"/>
      <c r="Z38" s="1391"/>
      <c r="AA38" s="1391"/>
      <c r="AB38" s="1391"/>
      <c r="AC38" s="1391"/>
      <c r="AD38" s="1391"/>
      <c r="AE38" s="1391"/>
      <c r="AF38" s="1391"/>
      <c r="AG38" s="1391"/>
      <c r="AH38" s="1391"/>
      <c r="AI38" s="1391"/>
      <c r="AJ38" s="1391"/>
      <c r="AK38" s="1391"/>
    </row>
    <row r="39" spans="1:37" ht="5.25" customHeight="1" x14ac:dyDescent="0.25">
      <c r="A39" s="1385"/>
      <c r="B39" s="1386"/>
      <c r="C39" s="1386"/>
      <c r="D39" s="1386"/>
      <c r="E39" s="1386"/>
      <c r="F39" s="1386"/>
      <c r="G39" s="1386"/>
      <c r="H39" s="1387"/>
      <c r="I39" s="1385"/>
      <c r="J39" s="1386"/>
      <c r="K39" s="1386"/>
      <c r="L39" s="1386"/>
      <c r="M39" s="1386"/>
      <c r="N39" s="1386"/>
      <c r="O39" s="1387"/>
      <c r="P39" s="1385"/>
      <c r="Q39" s="1386"/>
      <c r="R39" s="1386"/>
      <c r="S39" s="1386"/>
      <c r="T39" s="1386"/>
      <c r="U39" s="1387"/>
      <c r="V39" s="3"/>
      <c r="W39" s="1392" t="s">
        <v>142</v>
      </c>
      <c r="X39" s="1393"/>
      <c r="Y39" s="1393"/>
      <c r="Z39" s="1393"/>
      <c r="AA39" s="1393"/>
      <c r="AB39" s="1393"/>
      <c r="AC39" s="1393"/>
      <c r="AD39" s="1393"/>
      <c r="AE39" s="1393"/>
      <c r="AF39" s="1393"/>
      <c r="AG39" s="1393"/>
      <c r="AH39" s="1393"/>
      <c r="AI39" s="1393"/>
      <c r="AJ39" s="1393"/>
      <c r="AK39" s="1394"/>
    </row>
    <row r="40" spans="1:37" ht="3" customHeight="1" x14ac:dyDescent="0.25">
      <c r="A40" s="1388"/>
      <c r="B40" s="1389"/>
      <c r="C40" s="1389"/>
      <c r="D40" s="1389"/>
      <c r="E40" s="1389"/>
      <c r="F40" s="1389"/>
      <c r="G40" s="1389"/>
      <c r="H40" s="1390"/>
      <c r="I40" s="1388"/>
      <c r="J40" s="1389"/>
      <c r="K40" s="1389"/>
      <c r="L40" s="1389"/>
      <c r="M40" s="1389"/>
      <c r="N40" s="1389"/>
      <c r="O40" s="1390"/>
      <c r="P40" s="1388"/>
      <c r="Q40" s="1389"/>
      <c r="R40" s="1389"/>
      <c r="S40" s="1389"/>
      <c r="T40" s="1389"/>
      <c r="U40" s="1390"/>
      <c r="V40" s="3"/>
      <c r="W40" s="1392"/>
      <c r="X40" s="1393"/>
      <c r="Y40" s="1393"/>
      <c r="Z40" s="1393"/>
      <c r="AA40" s="1393"/>
      <c r="AB40" s="1393"/>
      <c r="AC40" s="1393"/>
      <c r="AD40" s="1393"/>
      <c r="AE40" s="1393"/>
      <c r="AF40" s="1393"/>
      <c r="AG40" s="1393"/>
      <c r="AH40" s="1393"/>
      <c r="AI40" s="1393"/>
      <c r="AJ40" s="1393"/>
      <c r="AK40" s="1394"/>
    </row>
    <row r="41" spans="1:37" ht="9.75" customHeight="1" x14ac:dyDescent="0.25">
      <c r="A41" s="1395" t="s">
        <v>107</v>
      </c>
      <c r="B41" s="1396"/>
      <c r="C41" s="16" t="s">
        <v>108</v>
      </c>
      <c r="D41" s="1397" t="s">
        <v>109</v>
      </c>
      <c r="E41" s="1398"/>
      <c r="F41" s="1399"/>
      <c r="G41" s="1397" t="s">
        <v>110</v>
      </c>
      <c r="H41" s="1398"/>
      <c r="I41" s="1399"/>
      <c r="J41" s="1397" t="s">
        <v>111</v>
      </c>
      <c r="K41" s="1399"/>
      <c r="L41" s="1397" t="s">
        <v>112</v>
      </c>
      <c r="M41" s="1398"/>
      <c r="N41" s="1399"/>
      <c r="O41" s="17" t="s">
        <v>113</v>
      </c>
      <c r="P41" s="1397" t="s">
        <v>114</v>
      </c>
      <c r="Q41" s="1398"/>
      <c r="R41" s="1399"/>
      <c r="S41" s="1397" t="s">
        <v>115</v>
      </c>
      <c r="T41" s="1398"/>
      <c r="U41" s="1399"/>
      <c r="V41" s="3"/>
      <c r="W41" s="1392"/>
      <c r="X41" s="1393"/>
      <c r="Y41" s="1393"/>
      <c r="Z41" s="1393"/>
      <c r="AA41" s="1393"/>
      <c r="AB41" s="1393"/>
      <c r="AC41" s="1393"/>
      <c r="AD41" s="1393"/>
      <c r="AE41" s="1393"/>
      <c r="AF41" s="1393"/>
      <c r="AG41" s="1393"/>
      <c r="AH41" s="1393"/>
      <c r="AI41" s="1393"/>
      <c r="AJ41" s="1393"/>
      <c r="AK41" s="1394"/>
    </row>
    <row r="42" spans="1:37" ht="9.75" customHeight="1" x14ac:dyDescent="0.25">
      <c r="A42" s="1374" t="s">
        <v>116</v>
      </c>
      <c r="B42" s="1375"/>
      <c r="C42" s="1378" t="s">
        <v>117</v>
      </c>
      <c r="D42" s="1374" t="s">
        <v>118</v>
      </c>
      <c r="E42" s="1380"/>
      <c r="F42" s="1375"/>
      <c r="G42" s="1374" t="s">
        <v>119</v>
      </c>
      <c r="H42" s="1380"/>
      <c r="I42" s="1375"/>
      <c r="J42" s="1374" t="s">
        <v>120</v>
      </c>
      <c r="K42" s="1375"/>
      <c r="L42" s="1374" t="s">
        <v>121</v>
      </c>
      <c r="M42" s="1380"/>
      <c r="N42" s="1375"/>
      <c r="O42" s="1378" t="s">
        <v>122</v>
      </c>
      <c r="P42" s="1374" t="s">
        <v>123</v>
      </c>
      <c r="Q42" s="1380"/>
      <c r="R42" s="1375"/>
      <c r="S42" s="1361" t="str">
        <f>EXPORTAR!D19</f>
        <v/>
      </c>
      <c r="T42" s="1362"/>
      <c r="U42" s="1363"/>
      <c r="V42" s="3"/>
      <c r="W42" s="1339" t="str">
        <f>IF(EXPORTAR!D51="","","Traslado de Cuenta Hacia la Secretaria de Transito de")</f>
        <v/>
      </c>
      <c r="X42" s="1340"/>
      <c r="Y42" s="1340"/>
      <c r="Z42" s="1340"/>
      <c r="AA42" s="1340"/>
      <c r="AB42" s="1340"/>
      <c r="AC42" s="1340"/>
      <c r="AD42" s="1340"/>
      <c r="AE42" s="1340"/>
      <c r="AF42" s="1340"/>
      <c r="AG42" s="1340"/>
      <c r="AH42" s="1340"/>
      <c r="AI42" s="1340"/>
      <c r="AJ42" s="1340"/>
      <c r="AK42" s="1341"/>
    </row>
    <row r="43" spans="1:37" ht="3.75" customHeight="1" x14ac:dyDescent="0.25">
      <c r="A43" s="1376"/>
      <c r="B43" s="1377"/>
      <c r="C43" s="1379"/>
      <c r="D43" s="1376"/>
      <c r="E43" s="1381"/>
      <c r="F43" s="1377"/>
      <c r="G43" s="1376"/>
      <c r="H43" s="1381"/>
      <c r="I43" s="1377"/>
      <c r="J43" s="1376"/>
      <c r="K43" s="1377"/>
      <c r="L43" s="1376"/>
      <c r="M43" s="1381"/>
      <c r="N43" s="1377"/>
      <c r="O43" s="1379"/>
      <c r="P43" s="1376"/>
      <c r="Q43" s="1381"/>
      <c r="R43" s="1377"/>
      <c r="S43" s="1364"/>
      <c r="T43" s="1365"/>
      <c r="U43" s="1366"/>
      <c r="V43" s="3"/>
      <c r="W43" s="1342"/>
      <c r="X43" s="1343"/>
      <c r="Y43" s="1343"/>
      <c r="Z43" s="1343"/>
      <c r="AA43" s="1343"/>
      <c r="AB43" s="1343"/>
      <c r="AC43" s="1343"/>
      <c r="AD43" s="1343"/>
      <c r="AE43" s="1343"/>
      <c r="AF43" s="1343"/>
      <c r="AG43" s="1343"/>
      <c r="AH43" s="1343"/>
      <c r="AI43" s="1343"/>
      <c r="AJ43" s="1343"/>
      <c r="AK43" s="1344"/>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45"/>
      <c r="X44" s="1346"/>
      <c r="Y44" s="1346"/>
      <c r="Z44" s="1346"/>
      <c r="AA44" s="1346"/>
      <c r="AB44" s="1346"/>
      <c r="AC44" s="1346"/>
      <c r="AD44" s="1346"/>
      <c r="AE44" s="1346"/>
      <c r="AF44" s="1346"/>
      <c r="AG44" s="1346"/>
      <c r="AH44" s="1346"/>
      <c r="AI44" s="1346"/>
      <c r="AJ44" s="1346"/>
      <c r="AK44" s="1347"/>
    </row>
    <row r="45" spans="1:37" ht="19.5" customHeight="1" x14ac:dyDescent="0.25">
      <c r="A45" s="1367" t="str">
        <f>EXPORTAR!D20</f>
        <v/>
      </c>
      <c r="B45" s="1368"/>
      <c r="C45" s="1368"/>
      <c r="D45" s="1368"/>
      <c r="E45" s="1368"/>
      <c r="F45" s="1368"/>
      <c r="G45" s="1368"/>
      <c r="H45" s="1368"/>
      <c r="I45" s="1368"/>
      <c r="J45" s="1368"/>
      <c r="K45" s="1368"/>
      <c r="L45" s="1369"/>
      <c r="M45" s="1367" t="str">
        <f>EXPORTAR!D21</f>
        <v/>
      </c>
      <c r="N45" s="1370"/>
      <c r="O45" s="1370"/>
      <c r="P45" s="1370"/>
      <c r="Q45" s="1370"/>
      <c r="R45" s="1369"/>
      <c r="S45" s="1371" t="str">
        <f>EXPORTAR!D22</f>
        <v/>
      </c>
      <c r="T45" s="1372"/>
      <c r="U45" s="1373"/>
      <c r="V45" s="3"/>
      <c r="W45" s="1336" t="s">
        <v>143</v>
      </c>
      <c r="X45" s="1337"/>
      <c r="Y45" s="1337"/>
      <c r="Z45" s="1337"/>
      <c r="AA45" s="1337"/>
      <c r="AB45" s="1337"/>
      <c r="AC45" s="1337"/>
      <c r="AD45" s="1337"/>
      <c r="AE45" s="1337"/>
      <c r="AF45" s="1337"/>
      <c r="AG45" s="1337"/>
      <c r="AH45" s="1337"/>
      <c r="AI45" s="1337"/>
      <c r="AJ45" s="1337"/>
      <c r="AK45" s="1338"/>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30" t="s">
        <v>144</v>
      </c>
      <c r="X46" s="1331"/>
      <c r="Y46" s="1331"/>
      <c r="Z46" s="1331"/>
      <c r="AA46" s="1331"/>
      <c r="AB46" s="1331"/>
      <c r="AC46" s="1331"/>
      <c r="AD46" s="1331"/>
      <c r="AE46" s="1331"/>
      <c r="AF46" s="1331"/>
      <c r="AG46" s="1331"/>
      <c r="AH46" s="1331"/>
      <c r="AI46" s="1331"/>
      <c r="AJ46" s="1331"/>
      <c r="AK46" s="1332"/>
    </row>
    <row r="47" spans="1:37" x14ac:dyDescent="0.25">
      <c r="A47" s="1353"/>
      <c r="B47" s="1354"/>
      <c r="C47" s="1354"/>
      <c r="D47" s="1354"/>
      <c r="E47" s="1354"/>
      <c r="F47" s="1354"/>
      <c r="G47" s="1354"/>
      <c r="H47" s="1354"/>
      <c r="I47" s="1354"/>
      <c r="J47" s="1354"/>
      <c r="K47" s="1354"/>
      <c r="L47" s="1354"/>
      <c r="M47" s="1354"/>
      <c r="N47" s="1354"/>
      <c r="O47" s="1354"/>
      <c r="P47" s="1354"/>
      <c r="Q47" s="1354"/>
      <c r="R47" s="1354"/>
      <c r="S47" s="1354"/>
      <c r="T47" s="1354"/>
      <c r="U47" s="1355"/>
      <c r="V47" s="3"/>
      <c r="W47" s="1330"/>
      <c r="X47" s="1331"/>
      <c r="Y47" s="1331"/>
      <c r="Z47" s="1331"/>
      <c r="AA47" s="1331"/>
      <c r="AB47" s="1331"/>
      <c r="AC47" s="1331"/>
      <c r="AD47" s="1331"/>
      <c r="AE47" s="1331"/>
      <c r="AF47" s="1331"/>
      <c r="AG47" s="1331"/>
      <c r="AH47" s="1331"/>
      <c r="AI47" s="1331"/>
      <c r="AJ47" s="1331"/>
      <c r="AK47" s="1332"/>
    </row>
    <row r="48" spans="1:37" ht="2.25" customHeight="1" thickBot="1" x14ac:dyDescent="0.3">
      <c r="A48" s="1356"/>
      <c r="B48" s="1357"/>
      <c r="C48" s="1357"/>
      <c r="D48" s="1357"/>
      <c r="E48" s="1357"/>
      <c r="F48" s="1357"/>
      <c r="G48" s="1357"/>
      <c r="H48" s="1357"/>
      <c r="I48" s="1357"/>
      <c r="J48" s="1357"/>
      <c r="K48" s="1357"/>
      <c r="L48" s="1357"/>
      <c r="M48" s="1357"/>
      <c r="N48" s="1357"/>
      <c r="O48" s="1357"/>
      <c r="P48" s="1357"/>
      <c r="Q48" s="1357"/>
      <c r="R48" s="1357"/>
      <c r="S48" s="1357"/>
      <c r="T48" s="1357"/>
      <c r="U48" s="1358"/>
      <c r="V48" s="3"/>
      <c r="W48" s="1330"/>
      <c r="X48" s="1331"/>
      <c r="Y48" s="1331"/>
      <c r="Z48" s="1331"/>
      <c r="AA48" s="1331"/>
      <c r="AB48" s="1331"/>
      <c r="AC48" s="1331"/>
      <c r="AD48" s="1331"/>
      <c r="AE48" s="1331"/>
      <c r="AF48" s="1331"/>
      <c r="AG48" s="1331"/>
      <c r="AH48" s="1331"/>
      <c r="AI48" s="1331"/>
      <c r="AJ48" s="1331"/>
      <c r="AK48" s="1332"/>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33"/>
      <c r="X49" s="1334"/>
      <c r="Y49" s="1334"/>
      <c r="Z49" s="1334"/>
      <c r="AA49" s="1334"/>
      <c r="AB49" s="1334"/>
      <c r="AC49" s="1334"/>
      <c r="AD49" s="1334"/>
      <c r="AE49" s="1334"/>
      <c r="AF49" s="1334"/>
      <c r="AG49" s="1334"/>
      <c r="AH49" s="1334"/>
      <c r="AI49" s="1334"/>
      <c r="AJ49" s="1334"/>
      <c r="AK49" s="1335"/>
    </row>
    <row r="50" spans="1:37" ht="3.75" customHeight="1" x14ac:dyDescent="0.25">
      <c r="A50" s="1359"/>
      <c r="B50" s="1359"/>
      <c r="C50" s="1359"/>
      <c r="D50" s="1359"/>
      <c r="E50" s="1359"/>
      <c r="F50" s="1359"/>
      <c r="G50" s="1359"/>
      <c r="H50" s="1359"/>
      <c r="I50" s="1359"/>
      <c r="J50" s="1359"/>
      <c r="K50" s="1359"/>
      <c r="L50" s="1359"/>
      <c r="M50" s="1359"/>
      <c r="N50" s="1359"/>
      <c r="O50" s="1359"/>
      <c r="P50" s="1359"/>
      <c r="Q50" s="1359"/>
      <c r="R50" s="1359"/>
      <c r="S50" s="1359"/>
      <c r="T50" s="1359"/>
      <c r="U50" s="1359"/>
      <c r="V50" s="3"/>
      <c r="W50" s="1360"/>
      <c r="X50" s="1360"/>
      <c r="Y50" s="1360"/>
      <c r="Z50" s="1360"/>
      <c r="AA50" s="1360"/>
      <c r="AB50" s="1360"/>
      <c r="AC50" s="1360"/>
      <c r="AD50" s="1360"/>
      <c r="AE50" s="1360"/>
      <c r="AF50" s="1360"/>
      <c r="AG50" s="1360"/>
      <c r="AH50" s="1360"/>
      <c r="AI50" s="1360"/>
      <c r="AJ50" s="1360"/>
      <c r="AK50" s="1360"/>
    </row>
    <row r="51" spans="1:37" ht="15" customHeight="1" x14ac:dyDescent="0.25">
      <c r="C51" s="1348"/>
      <c r="D51" s="1348"/>
      <c r="E51" s="1348"/>
      <c r="F51" s="1348"/>
      <c r="G51" s="1348"/>
      <c r="H51" s="1348"/>
      <c r="I51" s="1348"/>
      <c r="J51" s="1348"/>
      <c r="K51" s="1348"/>
      <c r="L51" s="1348"/>
      <c r="M51" s="1348"/>
      <c r="N51" s="1348"/>
      <c r="O51" s="1348"/>
      <c r="P51" s="1348"/>
      <c r="Q51" s="1348"/>
      <c r="R51" s="1348"/>
      <c r="AB51" s="1056" t="s">
        <v>10526</v>
      </c>
      <c r="AC51" s="1168" t="s">
        <v>10524</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10525</v>
      </c>
      <c r="AC52" s="1169" t="s">
        <v>10524</v>
      </c>
      <c r="AE52" s="267"/>
    </row>
    <row r="53" spans="1:37" x14ac:dyDescent="0.25">
      <c r="A53" s="88"/>
      <c r="E53" s="1540"/>
      <c r="F53" s="1540"/>
      <c r="G53" s="1540"/>
      <c r="H53" s="1540"/>
      <c r="I53" s="1540"/>
      <c r="J53" s="1540"/>
      <c r="K53" s="1540"/>
      <c r="L53" s="1540"/>
      <c r="M53" s="1540"/>
      <c r="N53" s="1540"/>
      <c r="O53" s="1540"/>
      <c r="P53" s="1540"/>
      <c r="Q53" s="1540"/>
      <c r="R53" s="1540"/>
      <c r="S53" s="1540"/>
      <c r="T53" s="1540"/>
      <c r="U53" s="1540"/>
      <c r="V53" s="1540"/>
      <c r="W53" s="1540"/>
      <c r="X53" s="1540"/>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 ref="T1:Y5"/>
    <mergeCell ref="AA3:AH3"/>
    <mergeCell ref="AJ2:AJ3"/>
    <mergeCell ref="AK2:AK3"/>
    <mergeCell ref="A2:S5"/>
    <mergeCell ref="AA4:AB4"/>
    <mergeCell ref="AC4:AE4"/>
    <mergeCell ref="AF4:AH4"/>
    <mergeCell ref="AJ4:AK5"/>
    <mergeCell ref="AA5:AB5"/>
    <mergeCell ref="AC5:AE5"/>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295" t="s">
        <v>356</v>
      </c>
      <c r="B1" s="1601">
        <f>CONTABILIDAD!XDA1048500</f>
        <v>0</v>
      </c>
      <c r="C1" s="1601"/>
      <c r="D1" s="1601"/>
      <c r="E1" s="1601"/>
      <c r="F1" s="1601"/>
      <c r="G1" s="1601"/>
      <c r="H1" s="1601"/>
      <c r="I1" s="1601"/>
      <c r="J1" s="1601"/>
      <c r="K1" s="153"/>
    </row>
    <row r="2" spans="1:70" ht="15" customHeight="1" x14ac:dyDescent="0.25">
      <c r="A2" s="1295"/>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02" t="s">
        <v>196</v>
      </c>
      <c r="G27" s="1602"/>
      <c r="H27" s="1602"/>
      <c r="I27" s="1602"/>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599" t="s">
        <v>197</v>
      </c>
      <c r="G29" s="1600"/>
      <c r="H29" s="166"/>
      <c r="I29" s="166"/>
    </row>
    <row r="30" spans="1:11" ht="28.5" customHeight="1" x14ac:dyDescent="0.3">
      <c r="A30" s="144"/>
      <c r="B30" s="154"/>
      <c r="C30" s="163" t="s">
        <v>11</v>
      </c>
      <c r="D30" s="179" t="str">
        <f>IFERROR(VLOOKUP(D$27,BDPLACAS[#All],4,FALSE),"")</f>
        <v/>
      </c>
      <c r="E30" s="154"/>
      <c r="F30" s="1599" t="s">
        <v>202</v>
      </c>
      <c r="G30" s="1600"/>
      <c r="H30" s="166"/>
      <c r="I30" s="166"/>
    </row>
    <row r="31" spans="1:11" ht="28.5" customHeight="1" x14ac:dyDescent="0.3">
      <c r="A31" s="144"/>
      <c r="B31" s="154"/>
      <c r="C31" s="163" t="s">
        <v>12</v>
      </c>
      <c r="D31" s="179" t="str">
        <f>IFERROR(VLOOKUP(D$27,BDPLACAS[#All],5,FALSE),"")</f>
        <v/>
      </c>
      <c r="E31" s="154"/>
      <c r="F31" s="1599" t="s">
        <v>203</v>
      </c>
      <c r="G31" s="1600"/>
      <c r="H31" s="166"/>
      <c r="I31" s="166"/>
    </row>
    <row r="32" spans="1:11" ht="28.5" customHeight="1" x14ac:dyDescent="0.3">
      <c r="A32" s="144"/>
      <c r="B32" s="154"/>
      <c r="C32" s="163" t="s">
        <v>13</v>
      </c>
      <c r="D32" s="179" t="str">
        <f>IFERROR(VLOOKUP(D$27,BDPLACAS[#All],6,FALSE),"")</f>
        <v/>
      </c>
      <c r="E32" s="154"/>
      <c r="F32" s="1599" t="s">
        <v>198</v>
      </c>
      <c r="G32" s="1600" t="s">
        <v>198</v>
      </c>
      <c r="H32" s="166"/>
      <c r="I32" s="166"/>
    </row>
    <row r="33" spans="1:9" ht="28.5" customHeight="1" x14ac:dyDescent="0.3">
      <c r="A33" s="144"/>
      <c r="B33" s="154"/>
      <c r="C33" s="163" t="s">
        <v>14</v>
      </c>
      <c r="D33" s="179" t="str">
        <f>IFERROR(VLOOKUP(D$27,BDPLACAS[#All],7,FALSE),"")</f>
        <v/>
      </c>
      <c r="E33" s="154"/>
      <c r="F33" s="1599" t="s">
        <v>200</v>
      </c>
      <c r="G33" s="1600" t="s">
        <v>200</v>
      </c>
      <c r="H33" s="166"/>
      <c r="I33" s="166"/>
    </row>
    <row r="34" spans="1:9" ht="28.5" customHeight="1" x14ac:dyDescent="0.3">
      <c r="A34" s="144"/>
      <c r="B34" s="154"/>
      <c r="C34" s="163" t="s">
        <v>15</v>
      </c>
      <c r="D34" s="179" t="str">
        <f>IFERROR(VLOOKUP(D$27,BDPLACAS[#All],8,FALSE),"")</f>
        <v/>
      </c>
      <c r="E34" s="154"/>
      <c r="F34" s="1599" t="s">
        <v>201</v>
      </c>
      <c r="G34" s="1600" t="s">
        <v>201</v>
      </c>
      <c r="H34" s="166"/>
      <c r="I34" s="166"/>
    </row>
    <row r="35" spans="1:9" ht="28.5" customHeight="1" x14ac:dyDescent="0.3">
      <c r="A35" s="144"/>
      <c r="B35" s="154"/>
      <c r="C35" s="163" t="s">
        <v>16</v>
      </c>
      <c r="D35" s="266" t="str">
        <f>IFERROR(VLOOKUP(D$27,BDPLACAS[#All],9,FALSE),"")</f>
        <v/>
      </c>
      <c r="E35" s="154"/>
      <c r="F35" s="1599" t="s">
        <v>9027</v>
      </c>
      <c r="G35" s="1600" t="s">
        <v>201</v>
      </c>
      <c r="H35" s="166"/>
      <c r="I35" s="166"/>
    </row>
    <row r="36" spans="1:9" ht="28.5" customHeight="1" x14ac:dyDescent="0.3">
      <c r="A36" s="144"/>
      <c r="B36" s="154"/>
      <c r="C36" s="163" t="s">
        <v>17</v>
      </c>
      <c r="D36" s="179" t="str">
        <f>IFERROR(VLOOKUP(D$27,BDPLACAS[#All],10,FALSE),"")</f>
        <v/>
      </c>
      <c r="E36" s="154"/>
      <c r="F36" s="1599" t="s">
        <v>199</v>
      </c>
      <c r="G36" s="1600" t="s">
        <v>199</v>
      </c>
      <c r="H36" s="166"/>
      <c r="I36" s="166"/>
    </row>
    <row r="37" spans="1:9" ht="28.5" customHeight="1" x14ac:dyDescent="0.3">
      <c r="A37" s="144"/>
      <c r="B37" s="154"/>
      <c r="C37" s="163" t="s">
        <v>18</v>
      </c>
      <c r="D37" s="179" t="str">
        <f>IFERROR(VLOOKUP(D$27,BDPLACAS[#All],12,FALSE),"")</f>
        <v/>
      </c>
      <c r="E37" s="154"/>
      <c r="F37" s="1599" t="s">
        <v>6009</v>
      </c>
      <c r="G37" s="1600" t="s">
        <v>199</v>
      </c>
      <c r="H37" s="166"/>
      <c r="I37" s="166"/>
    </row>
    <row r="38" spans="1:9" ht="28.5" customHeight="1" x14ac:dyDescent="0.3">
      <c r="A38" s="144"/>
      <c r="B38" s="154"/>
      <c r="C38" s="163" t="s">
        <v>19</v>
      </c>
      <c r="D38" s="179" t="str">
        <f>IFERROR(VLOOKUP(D$27,BDPLACAS[#All],13,FALSE),"")</f>
        <v/>
      </c>
      <c r="E38" s="154"/>
      <c r="F38" s="1599" t="s">
        <v>204</v>
      </c>
      <c r="G38" s="1600" t="s">
        <v>204</v>
      </c>
      <c r="H38" s="166"/>
      <c r="I38" s="166"/>
    </row>
    <row r="39" spans="1:9" ht="28.5" customHeight="1" x14ac:dyDescent="0.3">
      <c r="A39" s="144"/>
      <c r="B39" s="154"/>
      <c r="C39" s="163" t="s">
        <v>20</v>
      </c>
      <c r="D39" s="179" t="str">
        <f>IFERROR(VLOOKUP(D$27,BDPLACAS[#All],14,FALSE),"")</f>
        <v/>
      </c>
      <c r="E39" s="154"/>
      <c r="F39" s="1599" t="s">
        <v>205</v>
      </c>
      <c r="G39" s="1600" t="s">
        <v>205</v>
      </c>
      <c r="H39" s="166"/>
      <c r="I39" s="166"/>
    </row>
    <row r="40" spans="1:9" ht="28.5" customHeight="1" x14ac:dyDescent="0.3">
      <c r="A40" s="144"/>
      <c r="B40" s="154"/>
      <c r="C40" s="163" t="s">
        <v>22</v>
      </c>
      <c r="D40" s="179" t="str">
        <f>IFERROR(VLOOKUP(D$27,BDPLACAS[#All],16,FALSE),"")</f>
        <v/>
      </c>
      <c r="E40" s="154"/>
      <c r="F40" s="1599" t="s">
        <v>360</v>
      </c>
      <c r="G40" s="1600" t="s">
        <v>360</v>
      </c>
      <c r="H40" s="166"/>
      <c r="I40" s="166"/>
    </row>
    <row r="41" spans="1:9" ht="28.5" customHeight="1" x14ac:dyDescent="0.3">
      <c r="A41" s="144"/>
      <c r="B41" s="154"/>
      <c r="C41" s="163" t="s">
        <v>23</v>
      </c>
      <c r="D41" s="179" t="str">
        <f>IFERROR(VLOOKUP(D$27,BDPLACAS[#All],18,FALSE),"")</f>
        <v/>
      </c>
      <c r="E41" s="154"/>
      <c r="F41" s="1599" t="s">
        <v>359</v>
      </c>
      <c r="G41" s="1600" t="s">
        <v>206</v>
      </c>
      <c r="H41" s="166"/>
      <c r="I41" s="166"/>
    </row>
    <row r="42" spans="1:9" ht="28.5" customHeight="1" x14ac:dyDescent="0.3">
      <c r="A42" s="144"/>
      <c r="B42" s="154"/>
      <c r="C42" s="163" t="s">
        <v>6072</v>
      </c>
      <c r="D42" s="179" t="str">
        <f>IFERROR(VLOOKUP(D$27,BDPLACAS[#All],11,FALSE),"")</f>
        <v/>
      </c>
      <c r="E42" s="154"/>
      <c r="F42" s="1599" t="s">
        <v>540</v>
      </c>
      <c r="G42" s="1600" t="s">
        <v>206</v>
      </c>
      <c r="H42" s="166"/>
      <c r="I42" s="166"/>
    </row>
    <row r="43" spans="1:9" ht="28.5" customHeight="1" x14ac:dyDescent="0.3">
      <c r="A43" s="144"/>
      <c r="B43" s="154"/>
      <c r="C43" s="163" t="s">
        <v>6074</v>
      </c>
      <c r="D43" s="179" t="str">
        <f>IFERROR(VLOOKUP(D$27,BDPLACAS[#All],17,FALSE),"")</f>
        <v/>
      </c>
      <c r="E43" s="154"/>
      <c r="F43" s="1599" t="s">
        <v>173</v>
      </c>
      <c r="G43" s="1600" t="s">
        <v>206</v>
      </c>
      <c r="H43" s="166"/>
      <c r="I43" s="166"/>
    </row>
    <row r="44" spans="1:9" ht="28.5" customHeight="1" x14ac:dyDescent="0.3">
      <c r="A44" s="144"/>
      <c r="B44" s="154"/>
      <c r="C44" s="163" t="s">
        <v>6073</v>
      </c>
      <c r="D44" s="180" t="str">
        <f>IFERROR(VLOOKUP(D$27,BDPLACAS[#All],15,FALSE),"")</f>
        <v/>
      </c>
      <c r="E44" s="154"/>
      <c r="F44" s="1599" t="s">
        <v>172</v>
      </c>
      <c r="G44" s="1600" t="s">
        <v>206</v>
      </c>
      <c r="H44" s="166"/>
      <c r="I44" s="166"/>
    </row>
    <row r="45" spans="1:9" ht="28.5" customHeight="1" x14ac:dyDescent="0.3">
      <c r="A45" s="144"/>
      <c r="B45" s="154"/>
      <c r="C45" s="163"/>
      <c r="D45" s="180"/>
      <c r="E45" s="154"/>
      <c r="F45" s="1599" t="s">
        <v>4867</v>
      </c>
      <c r="G45" s="1600"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41" t="s">
        <v>26</v>
      </c>
      <c r="B1" s="1542"/>
      <c r="C1" s="1542"/>
      <c r="D1" s="1542"/>
      <c r="E1" s="1542"/>
      <c r="F1" s="1542"/>
      <c r="G1" s="1542"/>
      <c r="H1" s="1542"/>
      <c r="I1" s="1542"/>
      <c r="J1" s="1542"/>
      <c r="K1" s="1542"/>
      <c r="L1" s="1542"/>
      <c r="M1" s="1542"/>
      <c r="N1" s="1542"/>
      <c r="O1" s="1542"/>
      <c r="P1" s="1542"/>
      <c r="Q1" s="1542"/>
      <c r="R1" s="1542"/>
      <c r="S1" s="1543"/>
      <c r="T1" s="1559" t="s">
        <v>27</v>
      </c>
      <c r="U1" s="1560"/>
      <c r="V1" s="1560"/>
      <c r="W1" s="1560"/>
      <c r="X1" s="1560"/>
      <c r="Y1" s="1561"/>
      <c r="Z1" s="1061"/>
      <c r="AA1" s="1544" t="s">
        <v>28</v>
      </c>
      <c r="AB1" s="1545"/>
      <c r="AC1" s="1545"/>
      <c r="AD1" s="1545"/>
      <c r="AE1" s="1545"/>
      <c r="AF1" s="1545"/>
      <c r="AG1" s="1545"/>
      <c r="AH1" s="1546"/>
      <c r="AJ1" s="1336" t="s">
        <v>29</v>
      </c>
      <c r="AK1" s="1338"/>
    </row>
    <row r="2" spans="1:42" ht="9.75" customHeight="1" x14ac:dyDescent="0.25">
      <c r="A2" s="1573"/>
      <c r="B2" s="1603"/>
      <c r="C2" s="1603"/>
      <c r="D2" s="1603"/>
      <c r="E2" s="1603"/>
      <c r="F2" s="1603"/>
      <c r="G2" s="1603"/>
      <c r="H2" s="1603"/>
      <c r="I2" s="1603"/>
      <c r="J2" s="1603"/>
      <c r="K2" s="1603"/>
      <c r="L2" s="1603"/>
      <c r="M2" s="1603"/>
      <c r="N2" s="1603"/>
      <c r="O2" s="1603"/>
      <c r="P2" s="1603"/>
      <c r="Q2" s="1603"/>
      <c r="R2" s="1603"/>
      <c r="S2" s="1575"/>
      <c r="T2" s="1562"/>
      <c r="U2" s="1563"/>
      <c r="V2" s="1563"/>
      <c r="W2" s="1563"/>
      <c r="X2" s="1563"/>
      <c r="Y2" s="1564"/>
      <c r="Z2" s="1060"/>
      <c r="AA2" s="1064" t="s">
        <v>30</v>
      </c>
      <c r="AB2" s="1065"/>
      <c r="AC2" s="1717"/>
      <c r="AD2" s="1717"/>
      <c r="AE2" s="1717"/>
      <c r="AF2" s="1717"/>
      <c r="AG2" s="1717"/>
      <c r="AH2" s="1718"/>
      <c r="AI2" s="3"/>
      <c r="AJ2" s="1353" t="s">
        <v>31</v>
      </c>
      <c r="AK2" s="1355" t="s">
        <v>32</v>
      </c>
    </row>
    <row r="3" spans="1:42" ht="9.75" customHeight="1" x14ac:dyDescent="0.25">
      <c r="A3" s="1573"/>
      <c r="B3" s="1603"/>
      <c r="C3" s="1603"/>
      <c r="D3" s="1603"/>
      <c r="E3" s="1603"/>
      <c r="F3" s="1603"/>
      <c r="G3" s="1603"/>
      <c r="H3" s="1603"/>
      <c r="I3" s="1603"/>
      <c r="J3" s="1603"/>
      <c r="K3" s="1603"/>
      <c r="L3" s="1603"/>
      <c r="M3" s="1603"/>
      <c r="N3" s="1603"/>
      <c r="O3" s="1603"/>
      <c r="P3" s="1603"/>
      <c r="Q3" s="1603"/>
      <c r="R3" s="1603"/>
      <c r="S3" s="1575"/>
      <c r="T3" s="1562"/>
      <c r="U3" s="1563"/>
      <c r="V3" s="1563"/>
      <c r="W3" s="1563"/>
      <c r="X3" s="1563"/>
      <c r="Y3" s="1564"/>
      <c r="Z3" s="1060"/>
      <c r="AA3" s="1713"/>
      <c r="AB3" s="1714"/>
      <c r="AC3" s="1714"/>
      <c r="AD3" s="1714"/>
      <c r="AE3" s="1714"/>
      <c r="AF3" s="1714"/>
      <c r="AG3" s="1714"/>
      <c r="AH3" s="1715"/>
      <c r="AI3" s="3"/>
      <c r="AJ3" s="1571"/>
      <c r="AK3" s="1572"/>
    </row>
    <row r="4" spans="1:42" ht="9.75" customHeight="1" x14ac:dyDescent="0.25">
      <c r="A4" s="1573"/>
      <c r="B4" s="1603"/>
      <c r="C4" s="1603"/>
      <c r="D4" s="1603"/>
      <c r="E4" s="1603"/>
      <c r="F4" s="1603"/>
      <c r="G4" s="1603"/>
      <c r="H4" s="1603"/>
      <c r="I4" s="1603"/>
      <c r="J4" s="1603"/>
      <c r="K4" s="1603"/>
      <c r="L4" s="1603"/>
      <c r="M4" s="1603"/>
      <c r="N4" s="1603"/>
      <c r="O4" s="1603"/>
      <c r="P4" s="1603"/>
      <c r="Q4" s="1603"/>
      <c r="R4" s="1603"/>
      <c r="S4" s="1575"/>
      <c r="T4" s="1562"/>
      <c r="U4" s="1563"/>
      <c r="V4" s="1563"/>
      <c r="W4" s="1563"/>
      <c r="X4" s="1563"/>
      <c r="Y4" s="1564"/>
      <c r="Z4" s="1062"/>
      <c r="AA4" s="1395" t="s">
        <v>2</v>
      </c>
      <c r="AB4" s="1396"/>
      <c r="AC4" s="1397" t="s">
        <v>33</v>
      </c>
      <c r="AD4" s="1398"/>
      <c r="AE4" s="1399"/>
      <c r="AF4" s="1397" t="s">
        <v>34</v>
      </c>
      <c r="AG4" s="1398"/>
      <c r="AH4" s="1399"/>
      <c r="AI4" s="3"/>
      <c r="AJ4" s="1580">
        <f>EXPORTAR!D27</f>
        <v>0</v>
      </c>
      <c r="AK4" s="1581"/>
    </row>
    <row r="5" spans="1:42" ht="16.5" customHeight="1" x14ac:dyDescent="0.25">
      <c r="A5" s="1604"/>
      <c r="B5" s="1605"/>
      <c r="C5" s="1605"/>
      <c r="D5" s="1605"/>
      <c r="E5" s="1605"/>
      <c r="F5" s="1605"/>
      <c r="G5" s="1605"/>
      <c r="H5" s="1605"/>
      <c r="I5" s="1605"/>
      <c r="J5" s="1605"/>
      <c r="K5" s="1605"/>
      <c r="L5" s="1605"/>
      <c r="M5" s="1605"/>
      <c r="N5" s="1605"/>
      <c r="O5" s="1605"/>
      <c r="P5" s="1605"/>
      <c r="Q5" s="1605"/>
      <c r="R5" s="1605"/>
      <c r="S5" s="1606"/>
      <c r="T5" s="1565"/>
      <c r="U5" s="1566"/>
      <c r="V5" s="1566"/>
      <c r="W5" s="1566"/>
      <c r="X5" s="1566"/>
      <c r="Y5" s="1567"/>
      <c r="Z5" s="4"/>
      <c r="AA5" s="1584"/>
      <c r="AB5" s="1585"/>
      <c r="AC5" s="1586"/>
      <c r="AD5" s="1587"/>
      <c r="AE5" s="1588"/>
      <c r="AF5" s="5" t="s">
        <v>35</v>
      </c>
      <c r="AG5" s="5" t="s">
        <v>36</v>
      </c>
      <c r="AH5" s="5" t="s">
        <v>37</v>
      </c>
      <c r="AI5" s="3"/>
      <c r="AJ5" s="1582"/>
      <c r="AK5" s="1583"/>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41" t="s">
        <v>38</v>
      </c>
      <c r="B7" s="1542"/>
      <c r="C7" s="1542"/>
      <c r="D7" s="1542"/>
      <c r="E7" s="1542"/>
      <c r="F7" s="1542"/>
      <c r="G7" s="1542"/>
      <c r="H7" s="1542"/>
      <c r="I7" s="1542"/>
      <c r="J7" s="1542"/>
      <c r="K7" s="1542"/>
      <c r="L7" s="1542"/>
      <c r="M7" s="1542"/>
      <c r="N7" s="1542"/>
      <c r="O7" s="1542"/>
      <c r="P7" s="1542"/>
      <c r="Q7" s="1542"/>
      <c r="R7" s="1542"/>
      <c r="S7" s="1542"/>
      <c r="T7" s="1542"/>
      <c r="U7" s="1543"/>
      <c r="V7" s="3"/>
      <c r="W7" s="1607" t="s">
        <v>39</v>
      </c>
      <c r="X7" s="1608"/>
      <c r="Y7" s="1609"/>
      <c r="Z7" s="6" t="s">
        <v>40</v>
      </c>
      <c r="AA7" s="7"/>
      <c r="AB7" s="7"/>
      <c r="AC7" s="1419" t="s">
        <v>41</v>
      </c>
      <c r="AD7" s="1420"/>
      <c r="AE7" s="1420"/>
      <c r="AF7" s="1420"/>
      <c r="AG7" s="1420"/>
      <c r="AH7" s="1420"/>
      <c r="AI7" s="1420"/>
      <c r="AJ7" s="1420"/>
      <c r="AK7" s="1421"/>
    </row>
    <row r="8" spans="1:42" ht="10.5" customHeight="1" x14ac:dyDescent="0.25">
      <c r="A8" s="1526">
        <v>1</v>
      </c>
      <c r="B8" s="1610" t="s">
        <v>162</v>
      </c>
      <c r="C8" s="1611"/>
      <c r="D8" s="1531"/>
      <c r="E8" s="1526">
        <v>2</v>
      </c>
      <c r="F8" s="1509" t="s">
        <v>25</v>
      </c>
      <c r="G8" s="1511"/>
      <c r="H8" s="1531"/>
      <c r="I8" s="1526">
        <v>3</v>
      </c>
      <c r="J8" s="1623" t="s">
        <v>42</v>
      </c>
      <c r="K8" s="1624"/>
      <c r="L8" s="1625"/>
      <c r="M8" s="1534"/>
      <c r="N8" s="1506">
        <v>4</v>
      </c>
      <c r="O8" s="1506" t="s">
        <v>43</v>
      </c>
      <c r="P8" s="1535"/>
      <c r="Q8" s="1506">
        <v>5</v>
      </c>
      <c r="R8" s="1506" t="s">
        <v>44</v>
      </c>
      <c r="S8" s="1535"/>
      <c r="T8" s="1506">
        <v>6</v>
      </c>
      <c r="U8" s="1506" t="s">
        <v>45</v>
      </c>
      <c r="V8" s="3"/>
      <c r="W8" s="1516" t="str">
        <f>EXPORTAR!D30</f>
        <v/>
      </c>
      <c r="X8" s="1517"/>
      <c r="Y8" s="1518"/>
      <c r="Z8" s="1516" t="str">
        <f>EXPORTAR!D31</f>
        <v/>
      </c>
      <c r="AA8" s="1517"/>
      <c r="AB8" s="1518"/>
      <c r="AC8" s="1522" t="s">
        <v>21</v>
      </c>
      <c r="AD8" s="1523"/>
      <c r="AE8" s="8" t="s">
        <v>46</v>
      </c>
      <c r="AF8" s="8" t="s">
        <v>47</v>
      </c>
      <c r="AG8" s="8" t="s">
        <v>48</v>
      </c>
      <c r="AH8" s="8" t="s">
        <v>49</v>
      </c>
      <c r="AI8" s="8" t="s">
        <v>50</v>
      </c>
      <c r="AJ8" s="8" t="s">
        <v>51</v>
      </c>
      <c r="AK8" s="8" t="s">
        <v>52</v>
      </c>
    </row>
    <row r="9" spans="1:42" ht="16.5" customHeight="1" x14ac:dyDescent="0.25">
      <c r="A9" s="1527"/>
      <c r="B9" s="1612"/>
      <c r="C9" s="1613"/>
      <c r="D9" s="1532"/>
      <c r="E9" s="1527"/>
      <c r="F9" s="1512"/>
      <c r="G9" s="1514"/>
      <c r="H9" s="1532"/>
      <c r="I9" s="1527"/>
      <c r="J9" s="1626"/>
      <c r="K9" s="1627"/>
      <c r="L9" s="1628"/>
      <c r="M9" s="1535"/>
      <c r="N9" s="1507"/>
      <c r="O9" s="1507"/>
      <c r="P9" s="1535"/>
      <c r="Q9" s="1507"/>
      <c r="R9" s="1507"/>
      <c r="S9" s="1535"/>
      <c r="T9" s="1507"/>
      <c r="U9" s="1507"/>
      <c r="V9" s="3"/>
      <c r="W9" s="1519"/>
      <c r="X9" s="1520"/>
      <c r="Y9" s="1521"/>
      <c r="Z9" s="1519"/>
      <c r="AA9" s="1520"/>
      <c r="AB9" s="1521"/>
      <c r="AC9" s="1621">
        <v>1</v>
      </c>
      <c r="AD9" s="1622"/>
      <c r="AE9" s="9">
        <v>2</v>
      </c>
      <c r="AF9" s="9">
        <v>3</v>
      </c>
      <c r="AG9" s="9">
        <v>4</v>
      </c>
      <c r="AH9" s="9">
        <v>5</v>
      </c>
      <c r="AI9" s="9">
        <v>6</v>
      </c>
      <c r="AJ9" s="9">
        <v>7</v>
      </c>
      <c r="AK9" s="9">
        <v>8</v>
      </c>
      <c r="AL9" s="10"/>
      <c r="AM9" s="10"/>
      <c r="AN9" s="10"/>
      <c r="AO9" s="10"/>
      <c r="AP9" s="10"/>
    </row>
    <row r="10" spans="1:42" ht="9.75" customHeight="1" x14ac:dyDescent="0.25">
      <c r="A10" s="1526">
        <v>7</v>
      </c>
      <c r="B10" s="1509" t="s">
        <v>53</v>
      </c>
      <c r="C10" s="1511"/>
      <c r="D10" s="1532"/>
      <c r="E10" s="1526">
        <v>8</v>
      </c>
      <c r="F10" s="1509" t="s">
        <v>54</v>
      </c>
      <c r="G10" s="1511"/>
      <c r="H10" s="1532"/>
      <c r="I10" s="1526">
        <v>9</v>
      </c>
      <c r="J10" s="1509" t="s">
        <v>55</v>
      </c>
      <c r="K10" s="1510"/>
      <c r="L10" s="1511"/>
      <c r="M10" s="1535"/>
      <c r="N10" s="1506">
        <v>10</v>
      </c>
      <c r="O10" s="1506" t="s">
        <v>56</v>
      </c>
      <c r="P10" s="1535"/>
      <c r="Q10" s="1506">
        <v>11</v>
      </c>
      <c r="R10" s="1506" t="s">
        <v>57</v>
      </c>
      <c r="S10" s="1535"/>
      <c r="T10" s="1506">
        <v>12</v>
      </c>
      <c r="U10" s="1506" t="s">
        <v>58</v>
      </c>
      <c r="V10" s="3"/>
      <c r="W10" s="6" t="s">
        <v>59</v>
      </c>
      <c r="X10" s="7"/>
      <c r="Y10" s="7"/>
      <c r="Z10" s="7"/>
      <c r="AA10" s="7"/>
      <c r="AB10" s="7"/>
      <c r="AC10" s="7"/>
      <c r="AD10" s="7"/>
      <c r="AE10" s="7"/>
      <c r="AF10" s="7"/>
      <c r="AG10" s="1419" t="s">
        <v>60</v>
      </c>
      <c r="AH10" s="1421"/>
      <c r="AI10" s="1419" t="s">
        <v>61</v>
      </c>
      <c r="AJ10" s="1420"/>
      <c r="AK10" s="1421"/>
    </row>
    <row r="11" spans="1:42" ht="9" customHeight="1" x14ac:dyDescent="0.25">
      <c r="A11" s="1554"/>
      <c r="B11" s="1555"/>
      <c r="C11" s="1557"/>
      <c r="D11" s="1532"/>
      <c r="E11" s="1554"/>
      <c r="F11" s="1555"/>
      <c r="G11" s="1557"/>
      <c r="H11" s="1532"/>
      <c r="I11" s="1554"/>
      <c r="J11" s="1555"/>
      <c r="K11" s="1620"/>
      <c r="L11" s="1557"/>
      <c r="M11" s="1535"/>
      <c r="N11" s="1515"/>
      <c r="O11" s="1515"/>
      <c r="P11" s="1535"/>
      <c r="Q11" s="1515"/>
      <c r="R11" s="1515"/>
      <c r="S11" s="1535"/>
      <c r="T11" s="1515"/>
      <c r="U11" s="1515"/>
      <c r="V11" s="3"/>
      <c r="W11" s="1629" t="str">
        <f>EXPORTAR!D33</f>
        <v/>
      </c>
      <c r="X11" s="1630"/>
      <c r="Y11" s="1630"/>
      <c r="Z11" s="1630"/>
      <c r="AA11" s="1630"/>
      <c r="AB11" s="1630"/>
      <c r="AC11" s="1630"/>
      <c r="AD11" s="1630"/>
      <c r="AE11" s="1630"/>
      <c r="AF11" s="1631"/>
      <c r="AG11" s="1614" t="str">
        <f>EXPORTAR!D32</f>
        <v/>
      </c>
      <c r="AH11" s="1615"/>
      <c r="AI11" s="1614" t="str">
        <f>EXPORTAR!D37</f>
        <v/>
      </c>
      <c r="AJ11" s="1618"/>
      <c r="AK11" s="1615"/>
    </row>
    <row r="12" spans="1:42" ht="9" customHeight="1" x14ac:dyDescent="0.25">
      <c r="A12" s="1527"/>
      <c r="B12" s="1512"/>
      <c r="C12" s="1514"/>
      <c r="D12" s="1532"/>
      <c r="E12" s="1527"/>
      <c r="F12" s="1512"/>
      <c r="G12" s="1514"/>
      <c r="H12" s="1532"/>
      <c r="I12" s="1527"/>
      <c r="J12" s="1512"/>
      <c r="K12" s="1513"/>
      <c r="L12" s="1514"/>
      <c r="M12" s="1535"/>
      <c r="N12" s="1507"/>
      <c r="O12" s="1507"/>
      <c r="P12" s="1535"/>
      <c r="Q12" s="1507"/>
      <c r="R12" s="1507"/>
      <c r="S12" s="1535"/>
      <c r="T12" s="1507"/>
      <c r="U12" s="1507"/>
      <c r="V12" s="3"/>
      <c r="W12" s="1632"/>
      <c r="X12" s="1633"/>
      <c r="Y12" s="1633"/>
      <c r="Z12" s="1633"/>
      <c r="AA12" s="1633"/>
      <c r="AB12" s="1633"/>
      <c r="AC12" s="1633"/>
      <c r="AD12" s="1633"/>
      <c r="AE12" s="1633"/>
      <c r="AF12" s="1634"/>
      <c r="AG12" s="1616"/>
      <c r="AH12" s="1617"/>
      <c r="AI12" s="1616"/>
      <c r="AJ12" s="1619"/>
      <c r="AK12" s="1617"/>
    </row>
    <row r="13" spans="1:42" ht="12" customHeight="1" x14ac:dyDescent="0.25">
      <c r="A13" s="1526">
        <v>13</v>
      </c>
      <c r="B13" s="1509" t="s">
        <v>62</v>
      </c>
      <c r="C13" s="1511"/>
      <c r="D13" s="1532"/>
      <c r="E13" s="1526">
        <v>14</v>
      </c>
      <c r="F13" s="1509" t="s">
        <v>63</v>
      </c>
      <c r="G13" s="1511"/>
      <c r="H13" s="1532"/>
      <c r="I13" s="1526">
        <v>15</v>
      </c>
      <c r="J13" s="1509" t="s">
        <v>64</v>
      </c>
      <c r="K13" s="1510"/>
      <c r="L13" s="1511"/>
      <c r="M13" s="1535"/>
      <c r="N13" s="1506">
        <v>16</v>
      </c>
      <c r="O13" s="1506" t="s">
        <v>65</v>
      </c>
      <c r="P13" s="44"/>
      <c r="Q13" s="1506">
        <v>17</v>
      </c>
      <c r="R13" s="1506" t="s">
        <v>66</v>
      </c>
      <c r="S13" s="44"/>
      <c r="T13" s="1506">
        <v>18</v>
      </c>
      <c r="U13" s="1597" t="s">
        <v>67</v>
      </c>
      <c r="V13" s="3"/>
      <c r="W13" s="1336" t="s">
        <v>68</v>
      </c>
      <c r="X13" s="1337"/>
      <c r="Y13" s="1338"/>
      <c r="Z13" s="1528" t="s">
        <v>163</v>
      </c>
      <c r="AA13" s="1529"/>
      <c r="AB13" s="1529"/>
      <c r="AC13" s="1529"/>
      <c r="AD13" s="1530"/>
      <c r="AE13" s="1528" t="s">
        <v>164</v>
      </c>
      <c r="AF13" s="1529"/>
      <c r="AG13" s="1529"/>
      <c r="AH13" s="1530"/>
      <c r="AI13" s="1635" t="s">
        <v>69</v>
      </c>
      <c r="AJ13" s="1636"/>
      <c r="AK13" s="1637"/>
    </row>
    <row r="14" spans="1:42" ht="19.5" customHeight="1" x14ac:dyDescent="0.25">
      <c r="A14" s="1527"/>
      <c r="B14" s="1512"/>
      <c r="C14" s="1514"/>
      <c r="D14" s="1532"/>
      <c r="E14" s="1527"/>
      <c r="F14" s="1512"/>
      <c r="G14" s="1514"/>
      <c r="H14" s="1532"/>
      <c r="I14" s="1527"/>
      <c r="J14" s="1512"/>
      <c r="K14" s="1513"/>
      <c r="L14" s="1514"/>
      <c r="M14" s="1535"/>
      <c r="N14" s="1507"/>
      <c r="O14" s="1507"/>
      <c r="P14" s="45"/>
      <c r="Q14" s="1507"/>
      <c r="R14" s="1507"/>
      <c r="S14" s="45"/>
      <c r="T14" s="1507"/>
      <c r="U14" s="1598"/>
      <c r="V14" s="3"/>
      <c r="W14" s="1638" t="str">
        <f>EXPORTAR!D41</f>
        <v/>
      </c>
      <c r="X14" s="1639"/>
      <c r="Y14" s="1640"/>
      <c r="Z14" s="1472" t="s">
        <v>70</v>
      </c>
      <c r="AA14" s="1538"/>
      <c r="AB14" s="1538"/>
      <c r="AC14" s="1538"/>
      <c r="AD14" s="1539"/>
      <c r="AE14" s="1472" t="s">
        <v>70</v>
      </c>
      <c r="AF14" s="1538"/>
      <c r="AG14" s="1538"/>
      <c r="AH14" s="1539"/>
      <c r="AI14" s="1641"/>
      <c r="AJ14" s="1642"/>
      <c r="AK14" s="1643"/>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48" t="s">
        <v>71</v>
      </c>
      <c r="B16" s="1549"/>
      <c r="C16" s="1549"/>
      <c r="D16" s="1549"/>
      <c r="E16" s="1549"/>
      <c r="F16" s="1549"/>
      <c r="G16" s="1549"/>
      <c r="H16" s="1549"/>
      <c r="I16" s="1549"/>
      <c r="J16" s="1549"/>
      <c r="K16" s="1549"/>
      <c r="L16" s="1549"/>
      <c r="M16" s="1549"/>
      <c r="N16" s="1549"/>
      <c r="O16" s="1549"/>
      <c r="P16" s="1549"/>
      <c r="Q16" s="1549"/>
      <c r="R16" s="1549"/>
      <c r="S16" s="1549"/>
      <c r="T16" s="1549"/>
      <c r="U16" s="1550"/>
      <c r="V16" s="3"/>
      <c r="W16" s="1635" t="s">
        <v>72</v>
      </c>
      <c r="X16" s="1636"/>
      <c r="Y16" s="1636"/>
      <c r="Z16" s="1636"/>
      <c r="AA16" s="1636"/>
      <c r="AB16" s="1636"/>
      <c r="AC16" s="1637"/>
      <c r="AD16" s="12"/>
      <c r="AE16" s="1635" t="s">
        <v>73</v>
      </c>
      <c r="AF16" s="1636"/>
      <c r="AG16" s="1636"/>
      <c r="AH16" s="1636"/>
      <c r="AI16" s="1636"/>
      <c r="AJ16" s="1636"/>
      <c r="AK16" s="1637"/>
    </row>
    <row r="17" spans="1:37" ht="9" customHeight="1" x14ac:dyDescent="0.25">
      <c r="A17" s="1492" t="s">
        <v>74</v>
      </c>
      <c r="B17" s="1493"/>
      <c r="C17" s="1494"/>
      <c r="D17" s="1492" t="s">
        <v>75</v>
      </c>
      <c r="E17" s="1493"/>
      <c r="F17" s="1493"/>
      <c r="G17" s="1494"/>
      <c r="H17" s="1492" t="s">
        <v>76</v>
      </c>
      <c r="I17" s="1493"/>
      <c r="J17" s="1493"/>
      <c r="K17" s="1494"/>
      <c r="L17" s="1492" t="s">
        <v>77</v>
      </c>
      <c r="M17" s="1493"/>
      <c r="N17" s="1494"/>
      <c r="O17" s="13" t="s">
        <v>78</v>
      </c>
      <c r="P17" s="1492" t="s">
        <v>79</v>
      </c>
      <c r="Q17" s="1493"/>
      <c r="R17" s="1494"/>
      <c r="S17" s="1492" t="s">
        <v>80</v>
      </c>
      <c r="T17" s="1493"/>
      <c r="U17" s="1494"/>
      <c r="V17" s="3"/>
      <c r="W17" s="1462" t="s">
        <v>33</v>
      </c>
      <c r="X17" s="1463"/>
      <c r="Y17" s="1463"/>
      <c r="Z17" s="1463"/>
      <c r="AA17" s="1463"/>
      <c r="AB17" s="1463"/>
      <c r="AC17" s="1464"/>
      <c r="AD17" s="3"/>
      <c r="AE17" s="1462" t="s">
        <v>81</v>
      </c>
      <c r="AF17" s="1463"/>
      <c r="AG17" s="1463"/>
      <c r="AH17" s="1463"/>
      <c r="AI17" s="1464"/>
      <c r="AJ17" s="1468" t="s">
        <v>82</v>
      </c>
      <c r="AK17" s="1373"/>
    </row>
    <row r="18" spans="1:37" ht="15" customHeight="1" x14ac:dyDescent="0.25">
      <c r="A18" s="1409"/>
      <c r="B18" s="1410"/>
      <c r="C18" s="1411"/>
      <c r="D18" s="1409"/>
      <c r="E18" s="1410"/>
      <c r="F18" s="1410"/>
      <c r="G18" s="1411"/>
      <c r="H18" s="1409"/>
      <c r="I18" s="1410"/>
      <c r="J18" s="1410"/>
      <c r="K18" s="1411"/>
      <c r="L18" s="1409"/>
      <c r="M18" s="1410"/>
      <c r="N18" s="1411"/>
      <c r="O18" s="13"/>
      <c r="P18" s="1492"/>
      <c r="Q18" s="1493"/>
      <c r="R18" s="1494"/>
      <c r="S18" s="1492"/>
      <c r="T18" s="1493"/>
      <c r="U18" s="1494"/>
      <c r="V18" s="3"/>
      <c r="W18" s="1621"/>
      <c r="X18" s="1644"/>
      <c r="Y18" s="1644"/>
      <c r="Z18" s="1644"/>
      <c r="AA18" s="1644"/>
      <c r="AB18" s="1644"/>
      <c r="AC18" s="1622"/>
      <c r="AD18" s="3"/>
      <c r="AE18" s="1469" t="str">
        <f>EXPORTAR!D35</f>
        <v/>
      </c>
      <c r="AF18" s="1645"/>
      <c r="AG18" s="1645"/>
      <c r="AH18" s="1645"/>
      <c r="AI18" s="1471"/>
      <c r="AJ18" s="1472" t="s">
        <v>165</v>
      </c>
      <c r="AK18" s="1539"/>
    </row>
    <row r="19" spans="1:37" ht="9" customHeight="1" x14ac:dyDescent="0.25">
      <c r="A19" s="1409" t="s">
        <v>83</v>
      </c>
      <c r="B19" s="1410"/>
      <c r="C19" s="1411"/>
      <c r="D19" s="1409" t="s">
        <v>10</v>
      </c>
      <c r="E19" s="1410"/>
      <c r="F19" s="1410"/>
      <c r="G19" s="1411"/>
      <c r="H19" s="1409" t="s">
        <v>84</v>
      </c>
      <c r="I19" s="1410"/>
      <c r="J19" s="1410"/>
      <c r="K19" s="1411"/>
      <c r="L19" s="1492" t="s">
        <v>85</v>
      </c>
      <c r="M19" s="1493"/>
      <c r="N19" s="1494"/>
      <c r="O19" s="13" t="s">
        <v>86</v>
      </c>
      <c r="P19" s="1492" t="s">
        <v>87</v>
      </c>
      <c r="Q19" s="1493"/>
      <c r="R19" s="1494"/>
      <c r="S19" s="1492" t="s">
        <v>88</v>
      </c>
      <c r="T19" s="1493"/>
      <c r="U19" s="1494"/>
      <c r="V19" s="3"/>
      <c r="W19" s="1462" t="s">
        <v>89</v>
      </c>
      <c r="X19" s="1463"/>
      <c r="Y19" s="1463"/>
      <c r="Z19" s="1463"/>
      <c r="AA19" s="1463"/>
      <c r="AB19" s="1463"/>
      <c r="AC19" s="1464"/>
      <c r="AD19" s="3"/>
      <c r="AE19" s="1466" t="s">
        <v>90</v>
      </c>
      <c r="AF19" s="1467"/>
      <c r="AG19" s="1467"/>
      <c r="AH19" s="1467"/>
      <c r="AI19" s="1646"/>
      <c r="AJ19" s="1468" t="s">
        <v>82</v>
      </c>
      <c r="AK19" s="1373"/>
    </row>
    <row r="20" spans="1:37" ht="10.5" customHeight="1" x14ac:dyDescent="0.25">
      <c r="A20" s="1492"/>
      <c r="B20" s="1493"/>
      <c r="C20" s="1494"/>
      <c r="D20" s="1492"/>
      <c r="E20" s="1493"/>
      <c r="F20" s="1493"/>
      <c r="G20" s="1494"/>
      <c r="H20" s="1492"/>
      <c r="I20" s="1493"/>
      <c r="J20" s="1493"/>
      <c r="K20" s="1494"/>
      <c r="L20" s="1492"/>
      <c r="M20" s="1493"/>
      <c r="N20" s="1494"/>
      <c r="O20" s="13"/>
      <c r="P20" s="1492"/>
      <c r="Q20" s="1493"/>
      <c r="R20" s="1494"/>
      <c r="S20" s="1492"/>
      <c r="T20" s="1493"/>
      <c r="U20" s="1494"/>
      <c r="V20" s="3"/>
      <c r="W20" s="1647" t="str">
        <f>EXPORTAR!D38</f>
        <v/>
      </c>
      <c r="X20" s="1648"/>
      <c r="Y20" s="1648"/>
      <c r="Z20" s="1648"/>
      <c r="AA20" s="1648"/>
      <c r="AB20" s="1648"/>
      <c r="AC20" s="1649"/>
      <c r="AD20" s="3"/>
      <c r="AE20" s="1480" t="str">
        <f>EXPORTAR!D36</f>
        <v/>
      </c>
      <c r="AF20" s="1481"/>
      <c r="AG20" s="1481"/>
      <c r="AH20" s="1481"/>
      <c r="AI20" s="1482"/>
      <c r="AJ20" s="1486" t="s">
        <v>94</v>
      </c>
      <c r="AK20" s="1487"/>
    </row>
    <row r="21" spans="1:37" ht="12.75" customHeight="1" x14ac:dyDescent="0.25">
      <c r="A21" s="1493"/>
      <c r="B21" s="1493"/>
      <c r="C21" s="1493"/>
      <c r="D21" s="1493"/>
      <c r="E21" s="1493"/>
      <c r="F21" s="1493"/>
      <c r="G21" s="1493"/>
      <c r="H21" s="1653"/>
      <c r="I21" s="1653"/>
      <c r="J21" s="1653"/>
      <c r="K21" s="1653"/>
      <c r="L21" s="1654"/>
      <c r="M21" s="1654"/>
      <c r="N21" s="1654"/>
      <c r="O21" s="1654"/>
      <c r="P21" s="1654"/>
      <c r="Q21" s="1654"/>
      <c r="R21" s="1654"/>
      <c r="S21" s="1654"/>
      <c r="T21" s="1654"/>
      <c r="U21" s="1654"/>
      <c r="V21" s="3"/>
      <c r="W21" s="1650"/>
      <c r="X21" s="1651"/>
      <c r="Y21" s="1651"/>
      <c r="Z21" s="1651"/>
      <c r="AA21" s="1651"/>
      <c r="AB21" s="1651"/>
      <c r="AC21" s="1652"/>
      <c r="AD21" s="3"/>
      <c r="AE21" s="1483"/>
      <c r="AF21" s="1484"/>
      <c r="AG21" s="1484"/>
      <c r="AH21" s="1484"/>
      <c r="AI21" s="1485"/>
      <c r="AJ21" s="1488"/>
      <c r="AK21" s="1489"/>
    </row>
    <row r="22" spans="1:37" ht="9.75" customHeight="1" x14ac:dyDescent="0.25">
      <c r="A22" s="1465" t="s">
        <v>188</v>
      </c>
      <c r="B22" s="1655"/>
      <c r="C22" s="1655"/>
      <c r="D22" s="1655"/>
      <c r="E22" s="1655"/>
      <c r="F22" s="1655"/>
      <c r="G22" s="1655"/>
      <c r="H22" s="1655"/>
      <c r="I22" s="1655"/>
      <c r="J22" s="1655"/>
      <c r="K22" s="1655"/>
      <c r="L22" s="1655"/>
      <c r="M22" s="1655"/>
      <c r="N22" s="1655"/>
      <c r="O22" s="1655"/>
      <c r="P22" s="1655"/>
      <c r="Q22" s="1655"/>
      <c r="R22" s="1655"/>
      <c r="S22" s="1655"/>
      <c r="T22" s="1655"/>
      <c r="U22" s="1655"/>
      <c r="V22" s="3"/>
      <c r="W22" s="14"/>
      <c r="X22" s="14"/>
      <c r="Y22" s="14"/>
      <c r="Z22" s="14"/>
      <c r="AA22" s="14"/>
      <c r="AB22" s="14"/>
      <c r="AC22" s="3"/>
      <c r="AD22" s="3"/>
      <c r="AE22" s="1466" t="s">
        <v>92</v>
      </c>
      <c r="AF22" s="1467"/>
      <c r="AG22" s="1467"/>
      <c r="AH22" s="1467"/>
      <c r="AI22" s="1646"/>
      <c r="AJ22" s="1468" t="s">
        <v>82</v>
      </c>
      <c r="AK22" s="1373"/>
    </row>
    <row r="23" spans="1:37" ht="18" customHeight="1" x14ac:dyDescent="0.25">
      <c r="A23" s="1656"/>
      <c r="B23" s="1657"/>
      <c r="C23" s="1657"/>
      <c r="D23" s="1657"/>
      <c r="E23" s="1657"/>
      <c r="F23" s="1657"/>
      <c r="G23" s="1657"/>
      <c r="H23" s="1657"/>
      <c r="I23" s="1657"/>
      <c r="J23" s="1657"/>
      <c r="K23" s="1657"/>
      <c r="L23" s="1657"/>
      <c r="M23" s="1657"/>
      <c r="N23" s="1657"/>
      <c r="O23" s="1657"/>
      <c r="P23" s="1657"/>
      <c r="Q23" s="1657"/>
      <c r="R23" s="1657"/>
      <c r="S23" s="1657"/>
      <c r="T23" s="1657"/>
      <c r="U23" s="1657"/>
      <c r="V23" s="3"/>
      <c r="W23" s="1419" t="s">
        <v>93</v>
      </c>
      <c r="X23" s="1420"/>
      <c r="Y23" s="1420"/>
      <c r="Z23" s="1420"/>
      <c r="AA23" s="1420"/>
      <c r="AB23" s="1420"/>
      <c r="AC23" s="1421"/>
      <c r="AD23" s="3"/>
      <c r="AE23" s="1469" t="str">
        <f>EXPORTAR!D34</f>
        <v/>
      </c>
      <c r="AF23" s="1645"/>
      <c r="AG23" s="1645"/>
      <c r="AH23" s="1645"/>
      <c r="AI23" s="1471"/>
      <c r="AJ23" s="1472" t="s">
        <v>165</v>
      </c>
      <c r="AK23" s="1539"/>
    </row>
    <row r="24" spans="1:37" ht="10.5" customHeight="1" x14ac:dyDescent="0.25">
      <c r="A24" s="1409" t="s">
        <v>95</v>
      </c>
      <c r="B24" s="1410"/>
      <c r="C24" s="1410"/>
      <c r="D24" s="1410"/>
      <c r="E24" s="1410"/>
      <c r="F24" s="1410"/>
      <c r="G24" s="1410"/>
      <c r="H24" s="1411"/>
      <c r="I24" s="1409" t="s">
        <v>96</v>
      </c>
      <c r="J24" s="1410"/>
      <c r="K24" s="1410"/>
      <c r="L24" s="1410"/>
      <c r="M24" s="1410"/>
      <c r="N24" s="1410"/>
      <c r="O24" s="1411"/>
      <c r="P24" s="1409" t="s">
        <v>97</v>
      </c>
      <c r="Q24" s="1410"/>
      <c r="R24" s="1410"/>
      <c r="S24" s="1410"/>
      <c r="T24" s="1410"/>
      <c r="U24" s="1411"/>
      <c r="V24" s="3"/>
      <c r="W24" s="1446" t="s">
        <v>98</v>
      </c>
      <c r="X24" s="1447"/>
      <c r="Y24" s="1446" t="s">
        <v>99</v>
      </c>
      <c r="Z24" s="1461"/>
      <c r="AA24" s="1461"/>
      <c r="AB24" s="1461"/>
      <c r="AC24" s="1447"/>
      <c r="AD24" s="3"/>
      <c r="AE24" s="1462" t="s">
        <v>100</v>
      </c>
      <c r="AF24" s="1463"/>
      <c r="AG24" s="1463"/>
      <c r="AH24" s="1463"/>
      <c r="AI24" s="1463"/>
      <c r="AJ24" s="1463"/>
      <c r="AK24" s="1464"/>
    </row>
    <row r="25" spans="1:37" ht="15" customHeight="1" x14ac:dyDescent="0.25">
      <c r="A25" s="1458" t="str">
        <f>EXPORTAR!D9</f>
        <v/>
      </c>
      <c r="B25" s="1459"/>
      <c r="C25" s="1459"/>
      <c r="D25" s="1459"/>
      <c r="E25" s="1459"/>
      <c r="F25" s="1459"/>
      <c r="G25" s="1459"/>
      <c r="H25" s="49"/>
      <c r="I25" s="1458" t="str">
        <f>EXPORTAR!D10</f>
        <v/>
      </c>
      <c r="J25" s="1459"/>
      <c r="K25" s="1459"/>
      <c r="L25" s="1459"/>
      <c r="M25" s="1459"/>
      <c r="N25" s="1459"/>
      <c r="O25" s="1460"/>
      <c r="P25" s="1458">
        <f>EXPORTAR!D8</f>
        <v>0</v>
      </c>
      <c r="Q25" s="1459"/>
      <c r="R25" s="1459"/>
      <c r="S25" s="1459"/>
      <c r="T25" s="1459"/>
      <c r="U25" s="1460"/>
      <c r="V25" s="3"/>
      <c r="W25" s="20"/>
      <c r="X25" s="20"/>
      <c r="Y25" s="84"/>
      <c r="Z25" s="85"/>
      <c r="AA25" s="87"/>
      <c r="AB25" s="85"/>
      <c r="AC25" s="86"/>
      <c r="AD25" s="3"/>
      <c r="AE25" s="1683" t="str">
        <f>IF(OR(ISBLANK(EXPORTAR!D42),EXPORTAR!D42=""),"",EXPORTAR!D42)</f>
        <v/>
      </c>
      <c r="AF25" s="1362"/>
      <c r="AG25" s="1362"/>
      <c r="AH25" s="1362"/>
      <c r="AI25" s="1362"/>
      <c r="AJ25" s="1362"/>
      <c r="AK25" s="1363"/>
    </row>
    <row r="26" spans="1:37" ht="15" customHeight="1" x14ac:dyDescent="0.25">
      <c r="A26" s="1458" t="str">
        <f>EXPORTAR!G9</f>
        <v/>
      </c>
      <c r="B26" s="1459"/>
      <c r="C26" s="1459"/>
      <c r="D26" s="1459"/>
      <c r="E26" s="1459"/>
      <c r="F26" s="1459"/>
      <c r="G26" s="1459"/>
      <c r="H26" s="49"/>
      <c r="I26" s="1458" t="str">
        <f>EXPORTAR!G10</f>
        <v/>
      </c>
      <c r="J26" s="1459"/>
      <c r="K26" s="1459"/>
      <c r="L26" s="1459"/>
      <c r="M26" s="1459"/>
      <c r="N26" s="1459"/>
      <c r="O26" s="1460"/>
      <c r="P26" s="1458">
        <f>EXPORTAR!G8</f>
        <v>0</v>
      </c>
      <c r="Q26" s="1459"/>
      <c r="R26" s="1459"/>
      <c r="S26" s="1459"/>
      <c r="T26" s="1459"/>
      <c r="U26" s="1460"/>
      <c r="V26" s="3"/>
      <c r="W26" s="1658" t="s">
        <v>101</v>
      </c>
      <c r="X26" s="1658" t="s">
        <v>102</v>
      </c>
      <c r="Y26" s="1658" t="s">
        <v>351</v>
      </c>
      <c r="Z26" s="1658" t="s">
        <v>350</v>
      </c>
      <c r="AA26" s="1449" t="s">
        <v>105</v>
      </c>
      <c r="AB26" s="1664" t="s">
        <v>106</v>
      </c>
      <c r="AC26" s="1665"/>
      <c r="AD26" s="15"/>
      <c r="AE26" s="1684"/>
      <c r="AF26" s="1685"/>
      <c r="AG26" s="1685"/>
      <c r="AH26" s="1685"/>
      <c r="AI26" s="1685"/>
      <c r="AJ26" s="1685"/>
      <c r="AK26" s="1686"/>
    </row>
    <row r="27" spans="1:37" ht="9" customHeight="1" x14ac:dyDescent="0.25">
      <c r="A27" s="1395" t="s">
        <v>107</v>
      </c>
      <c r="B27" s="1396"/>
      <c r="C27" s="16" t="s">
        <v>108</v>
      </c>
      <c r="D27" s="1397" t="s">
        <v>109</v>
      </c>
      <c r="E27" s="1398"/>
      <c r="F27" s="1399"/>
      <c r="G27" s="1397" t="s">
        <v>110</v>
      </c>
      <c r="H27" s="1398"/>
      <c r="I27" s="1399"/>
      <c r="J27" s="1397" t="s">
        <v>111</v>
      </c>
      <c r="K27" s="1399"/>
      <c r="L27" s="1397" t="s">
        <v>112</v>
      </c>
      <c r="M27" s="1398"/>
      <c r="N27" s="1399"/>
      <c r="O27" s="17" t="s">
        <v>113</v>
      </c>
      <c r="P27" s="1397" t="s">
        <v>114</v>
      </c>
      <c r="Q27" s="1398"/>
      <c r="R27" s="1399"/>
      <c r="S27" s="1660" t="s">
        <v>115</v>
      </c>
      <c r="T27" s="1661"/>
      <c r="U27" s="1662"/>
      <c r="V27" s="3"/>
      <c r="W27" s="1659"/>
      <c r="X27" s="1659"/>
      <c r="Y27" s="1659"/>
      <c r="Z27" s="1659"/>
      <c r="AA27" s="1450"/>
      <c r="AB27" s="1666"/>
      <c r="AC27" s="1667"/>
      <c r="AD27" s="18"/>
      <c r="AE27" s="1364"/>
      <c r="AF27" s="1365"/>
      <c r="AG27" s="1365"/>
      <c r="AH27" s="1365"/>
      <c r="AI27" s="1365"/>
      <c r="AJ27" s="1365"/>
      <c r="AK27" s="1366"/>
    </row>
    <row r="28" spans="1:37" ht="11.25" customHeight="1" x14ac:dyDescent="0.25">
      <c r="A28" s="1374" t="s">
        <v>116</v>
      </c>
      <c r="B28" s="1375"/>
      <c r="C28" s="1378" t="s">
        <v>117</v>
      </c>
      <c r="D28" s="1374" t="s">
        <v>118</v>
      </c>
      <c r="E28" s="1380"/>
      <c r="F28" s="1375"/>
      <c r="G28" s="1374" t="s">
        <v>119</v>
      </c>
      <c r="H28" s="1380"/>
      <c r="I28" s="1375"/>
      <c r="J28" s="1374" t="s">
        <v>120</v>
      </c>
      <c r="K28" s="1375"/>
      <c r="L28" s="1374" t="s">
        <v>121</v>
      </c>
      <c r="M28" s="1380"/>
      <c r="N28" s="1375"/>
      <c r="O28" s="1378" t="s">
        <v>122</v>
      </c>
      <c r="P28" s="1374" t="s">
        <v>123</v>
      </c>
      <c r="Q28" s="1380"/>
      <c r="R28" s="1375"/>
      <c r="S28" s="1371" t="str">
        <f>EXPORTAR!D11</f>
        <v/>
      </c>
      <c r="T28" s="1681"/>
      <c r="U28" s="1682"/>
      <c r="V28" s="3"/>
      <c r="W28" s="1677" t="s">
        <v>115</v>
      </c>
      <c r="X28" s="1678"/>
      <c r="Y28" s="1679"/>
      <c r="Z28" s="1446" t="s">
        <v>124</v>
      </c>
      <c r="AA28" s="1461"/>
      <c r="AB28" s="1461"/>
      <c r="AC28" s="1447"/>
      <c r="AD28" s="19"/>
      <c r="AE28" s="1463"/>
      <c r="AF28" s="1463"/>
      <c r="AG28" s="1463"/>
      <c r="AH28" s="1463"/>
      <c r="AI28" s="1463"/>
      <c r="AJ28" s="1463"/>
      <c r="AK28" s="1463"/>
    </row>
    <row r="29" spans="1:37" ht="10.5" customHeight="1" x14ac:dyDescent="0.25">
      <c r="A29" s="1376"/>
      <c r="B29" s="1377"/>
      <c r="C29" s="1379"/>
      <c r="D29" s="1376"/>
      <c r="E29" s="1381"/>
      <c r="F29" s="1377"/>
      <c r="G29" s="1376"/>
      <c r="H29" s="1381"/>
      <c r="I29" s="1377"/>
      <c r="J29" s="1376"/>
      <c r="K29" s="1377"/>
      <c r="L29" s="1376"/>
      <c r="M29" s="1381"/>
      <c r="N29" s="1377"/>
      <c r="O29" s="1379"/>
      <c r="P29" s="1376"/>
      <c r="Q29" s="1381"/>
      <c r="R29" s="1377"/>
      <c r="S29" s="1371" t="str">
        <f>EXPORTAR!G11</f>
        <v/>
      </c>
      <c r="T29" s="1681"/>
      <c r="U29" s="1682"/>
      <c r="V29" s="3"/>
      <c r="W29" s="1438"/>
      <c r="X29" s="1443"/>
      <c r="Y29" s="1416"/>
      <c r="Z29" s="20" t="s">
        <v>35</v>
      </c>
      <c r="AA29" s="20" t="s">
        <v>36</v>
      </c>
      <c r="AB29" s="1446" t="s">
        <v>37</v>
      </c>
      <c r="AC29" s="1447"/>
      <c r="AD29" s="19"/>
      <c r="AE29" s="1336" t="s">
        <v>125</v>
      </c>
      <c r="AF29" s="1337"/>
      <c r="AG29" s="1337"/>
      <c r="AH29" s="1337"/>
      <c r="AI29" s="1337"/>
      <c r="AJ29" s="1337"/>
      <c r="AK29" s="1338"/>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74"/>
      <c r="X30" s="1680"/>
      <c r="Y30" s="1675"/>
      <c r="Z30" s="1436"/>
      <c r="AA30" s="1436"/>
      <c r="AB30" s="1438"/>
      <c r="AC30" s="1416"/>
      <c r="AD30" s="24"/>
      <c r="AE30" s="25" t="s">
        <v>167</v>
      </c>
      <c r="AF30" s="25" t="s">
        <v>168</v>
      </c>
      <c r="AG30" s="52" t="s">
        <v>169</v>
      </c>
      <c r="AH30" s="25" t="s">
        <v>170</v>
      </c>
      <c r="AI30" s="25" t="s">
        <v>171</v>
      </c>
      <c r="AJ30" s="1676" t="s">
        <v>67</v>
      </c>
      <c r="AK30" s="1440"/>
    </row>
    <row r="31" spans="1:37" ht="13.5" customHeight="1" x14ac:dyDescent="0.25">
      <c r="A31" s="1462" t="str">
        <f>EXPORTAR!D12</f>
        <v/>
      </c>
      <c r="B31" s="1463"/>
      <c r="C31" s="1463"/>
      <c r="D31" s="1463"/>
      <c r="E31" s="1463"/>
      <c r="F31" s="1463"/>
      <c r="G31" s="1463"/>
      <c r="H31" s="1463"/>
      <c r="I31" s="1463"/>
      <c r="J31" s="1463"/>
      <c r="K31" s="1463"/>
      <c r="L31" s="1464"/>
      <c r="M31" s="1468" t="str">
        <f>EXPORTAR!D13</f>
        <v/>
      </c>
      <c r="N31" s="1663"/>
      <c r="O31" s="1663"/>
      <c r="P31" s="1663"/>
      <c r="Q31" s="1663"/>
      <c r="R31" s="1373"/>
      <c r="S31" s="1468" t="str">
        <f>EXPORTAR!D14</f>
        <v/>
      </c>
      <c r="T31" s="1663"/>
      <c r="U31" s="1373"/>
      <c r="V31" s="3"/>
      <c r="W31" s="1674"/>
      <c r="X31" s="1680"/>
      <c r="Y31" s="1675"/>
      <c r="Z31" s="1673"/>
      <c r="AA31" s="1673"/>
      <c r="AB31" s="1674"/>
      <c r="AC31" s="1675"/>
      <c r="AD31" s="24"/>
      <c r="AE31" s="25"/>
      <c r="AF31" s="25"/>
      <c r="AG31" s="52"/>
      <c r="AH31" s="25"/>
      <c r="AI31" s="25"/>
      <c r="AJ31" s="90"/>
      <c r="AK31" s="91"/>
    </row>
    <row r="32" spans="1:37" ht="12" customHeight="1" x14ac:dyDescent="0.25">
      <c r="A32" s="1728" t="str">
        <f>EXPORTAR!G12</f>
        <v/>
      </c>
      <c r="B32" s="1729"/>
      <c r="C32" s="1729"/>
      <c r="D32" s="1729"/>
      <c r="E32" s="1729"/>
      <c r="F32" s="1729"/>
      <c r="G32" s="1729"/>
      <c r="H32" s="1729"/>
      <c r="I32" s="1729"/>
      <c r="J32" s="1729"/>
      <c r="K32" s="1729"/>
      <c r="L32" s="1730"/>
      <c r="M32" s="1731" t="str">
        <f>EXPORTAR!G13</f>
        <v/>
      </c>
      <c r="N32" s="1732"/>
      <c r="O32" s="1732"/>
      <c r="P32" s="1732"/>
      <c r="Q32" s="1732"/>
      <c r="R32" s="1733"/>
      <c r="S32" s="1371" t="str">
        <f>EXPORTAR!G14</f>
        <v/>
      </c>
      <c r="T32" s="1681"/>
      <c r="U32" s="1682"/>
      <c r="V32" s="3"/>
      <c r="W32" s="1417"/>
      <c r="X32" s="1445"/>
      <c r="Y32" s="1418"/>
      <c r="Z32" s="1437"/>
      <c r="AA32" s="1437"/>
      <c r="AB32" s="1417"/>
      <c r="AC32" s="1418"/>
      <c r="AD32" s="19"/>
      <c r="AE32" s="1668" t="s">
        <v>126</v>
      </c>
      <c r="AF32" s="1668" t="s">
        <v>127</v>
      </c>
      <c r="AG32" s="1668" t="s">
        <v>128</v>
      </c>
      <c r="AH32" s="1668" t="s">
        <v>129</v>
      </c>
      <c r="AI32" s="1668" t="s">
        <v>130</v>
      </c>
      <c r="AJ32" s="1415" t="s">
        <v>131</v>
      </c>
      <c r="AK32" s="1670"/>
    </row>
    <row r="33" spans="1:37" ht="8.25" customHeight="1" x14ac:dyDescent="0.25">
      <c r="A33" s="1725" t="s">
        <v>132</v>
      </c>
      <c r="B33" s="1726"/>
      <c r="C33" s="1726"/>
      <c r="D33" s="1726"/>
      <c r="E33" s="1726"/>
      <c r="F33" s="1726"/>
      <c r="G33" s="1726"/>
      <c r="H33" s="1726"/>
      <c r="I33" s="1726"/>
      <c r="J33" s="1726"/>
      <c r="K33" s="1726"/>
      <c r="L33" s="1727"/>
      <c r="M33" s="1725" t="s">
        <v>132</v>
      </c>
      <c r="N33" s="1726"/>
      <c r="O33" s="1726"/>
      <c r="P33" s="1726"/>
      <c r="Q33" s="1726"/>
      <c r="R33" s="1726"/>
      <c r="S33" s="1726"/>
      <c r="T33" s="1726"/>
      <c r="U33" s="1727"/>
      <c r="V33" s="3"/>
      <c r="W33" s="29"/>
      <c r="X33" s="29"/>
      <c r="Y33" s="29"/>
      <c r="Z33" s="29"/>
      <c r="AA33" s="29"/>
      <c r="AB33" s="29"/>
      <c r="AC33" s="29"/>
      <c r="AD33" s="19"/>
      <c r="AE33" s="1669"/>
      <c r="AF33" s="1669"/>
      <c r="AG33" s="1669"/>
      <c r="AH33" s="1669"/>
      <c r="AI33" s="1669"/>
      <c r="AJ33" s="1671"/>
      <c r="AK33" s="1672"/>
    </row>
    <row r="34" spans="1:37" ht="9" customHeight="1" x14ac:dyDescent="0.25">
      <c r="A34" s="1353"/>
      <c r="B34" s="1354"/>
      <c r="C34" s="1354"/>
      <c r="D34" s="1354"/>
      <c r="E34" s="1354"/>
      <c r="F34" s="1354"/>
      <c r="G34" s="1354"/>
      <c r="H34" s="1354"/>
      <c r="I34" s="1354"/>
      <c r="J34" s="1354"/>
      <c r="K34" s="1354"/>
      <c r="L34" s="1355"/>
      <c r="M34" s="1353"/>
      <c r="N34" s="1354"/>
      <c r="O34" s="1354"/>
      <c r="P34" s="1354"/>
      <c r="Q34" s="1354"/>
      <c r="R34" s="1354"/>
      <c r="S34" s="1354"/>
      <c r="T34" s="1354"/>
      <c r="U34" s="1355"/>
      <c r="V34" s="3"/>
      <c r="W34" s="1419" t="s">
        <v>133</v>
      </c>
      <c r="X34" s="1420"/>
      <c r="Y34" s="1420"/>
      <c r="Z34" s="1420"/>
      <c r="AA34" s="1420"/>
      <c r="AB34" s="1420"/>
      <c r="AC34" s="1421"/>
      <c r="AD34" s="19"/>
      <c r="AE34" s="1419" t="s">
        <v>134</v>
      </c>
      <c r="AF34" s="1420"/>
      <c r="AG34" s="1420"/>
      <c r="AH34" s="1420"/>
      <c r="AI34" s="1420"/>
      <c r="AJ34" s="1420"/>
      <c r="AK34" s="1421"/>
    </row>
    <row r="35" spans="1:37" ht="9.75" customHeight="1" thickBot="1" x14ac:dyDescent="0.3">
      <c r="A35" s="1356"/>
      <c r="B35" s="1357"/>
      <c r="C35" s="1357"/>
      <c r="D35" s="1357"/>
      <c r="E35" s="1357"/>
      <c r="F35" s="1357"/>
      <c r="G35" s="1357"/>
      <c r="H35" s="1357"/>
      <c r="I35" s="1357"/>
      <c r="J35" s="1357"/>
      <c r="K35" s="1357"/>
      <c r="L35" s="1358"/>
      <c r="M35" s="1356"/>
      <c r="N35" s="1357"/>
      <c r="O35" s="1357"/>
      <c r="P35" s="1357"/>
      <c r="Q35" s="1357"/>
      <c r="R35" s="1357"/>
      <c r="S35" s="1357"/>
      <c r="T35" s="1357"/>
      <c r="U35" s="1358"/>
      <c r="V35" s="3"/>
      <c r="W35" s="1422" t="s">
        <v>135</v>
      </c>
      <c r="X35" s="1425" t="s">
        <v>136</v>
      </c>
      <c r="Y35" s="1698"/>
      <c r="Z35" s="1422" t="s">
        <v>137</v>
      </c>
      <c r="AA35" s="1422" t="s">
        <v>138</v>
      </c>
      <c r="AB35" s="1415" t="s">
        <v>139</v>
      </c>
      <c r="AC35" s="1670"/>
      <c r="AD35" s="30"/>
      <c r="AE35" s="31" t="s">
        <v>30</v>
      </c>
      <c r="AF35" s="32"/>
      <c r="AG35" s="32"/>
      <c r="AH35" s="32"/>
      <c r="AI35" s="32"/>
      <c r="AJ35" s="1400" t="s">
        <v>108</v>
      </c>
      <c r="AK35" s="1401"/>
    </row>
    <row r="36" spans="1:37" ht="9.75" customHeight="1" x14ac:dyDescent="0.25">
      <c r="A36" s="1688"/>
      <c r="B36" s="1688"/>
      <c r="C36" s="1688"/>
      <c r="D36" s="1688"/>
      <c r="E36" s="1688"/>
      <c r="F36" s="1688"/>
      <c r="G36" s="1688"/>
      <c r="H36" s="1688"/>
      <c r="I36" s="1688"/>
      <c r="J36" s="1688"/>
      <c r="K36" s="1688"/>
      <c r="L36" s="1688"/>
      <c r="M36" s="1688"/>
      <c r="N36" s="1688"/>
      <c r="O36" s="1688"/>
      <c r="P36" s="1688"/>
      <c r="Q36" s="1688"/>
      <c r="R36" s="1688"/>
      <c r="S36" s="1688"/>
      <c r="T36" s="1688"/>
      <c r="U36" s="1688"/>
      <c r="V36" s="3"/>
      <c r="W36" s="1696"/>
      <c r="X36" s="1699"/>
      <c r="Y36" s="1700"/>
      <c r="Z36" s="1696"/>
      <c r="AA36" s="1696"/>
      <c r="AB36" s="1703"/>
      <c r="AC36" s="1704"/>
      <c r="AD36" s="33"/>
      <c r="AE36" s="34"/>
      <c r="AF36" s="35"/>
      <c r="AG36" s="35"/>
      <c r="AH36" s="35"/>
      <c r="AI36" s="35"/>
      <c r="AJ36" s="1402"/>
      <c r="AK36" s="1403"/>
    </row>
    <row r="37" spans="1:37" ht="9.75" customHeight="1" x14ac:dyDescent="0.25">
      <c r="A37" s="1407" t="s">
        <v>140</v>
      </c>
      <c r="B37" s="1407"/>
      <c r="C37" s="1407"/>
      <c r="D37" s="1407"/>
      <c r="E37" s="1407"/>
      <c r="F37" s="1407"/>
      <c r="G37" s="1407"/>
      <c r="H37" s="1407"/>
      <c r="I37" s="1407"/>
      <c r="J37" s="1407"/>
      <c r="K37" s="1407"/>
      <c r="L37" s="1407"/>
      <c r="M37" s="1407"/>
      <c r="N37" s="1407"/>
      <c r="O37" s="1407"/>
      <c r="P37" s="1407"/>
      <c r="Q37" s="1407"/>
      <c r="R37" s="1407"/>
      <c r="S37" s="1407"/>
      <c r="T37" s="1407"/>
      <c r="U37" s="1407"/>
      <c r="V37" s="3"/>
      <c r="W37" s="1696"/>
      <c r="X37" s="1699"/>
      <c r="Y37" s="1700"/>
      <c r="Z37" s="1696"/>
      <c r="AA37" s="1696"/>
      <c r="AB37" s="1703"/>
      <c r="AC37" s="1704"/>
      <c r="AD37" s="33"/>
      <c r="AE37" s="34"/>
      <c r="AF37" s="35"/>
      <c r="AG37" s="35"/>
      <c r="AH37" s="35"/>
      <c r="AI37" s="35"/>
      <c r="AJ37" s="1402"/>
      <c r="AK37" s="1403"/>
    </row>
    <row r="38" spans="1:37" ht="9.75" customHeight="1" x14ac:dyDescent="0.25">
      <c r="A38" s="1408"/>
      <c r="B38" s="1408"/>
      <c r="C38" s="1408"/>
      <c r="D38" s="1408"/>
      <c r="E38" s="1408"/>
      <c r="F38" s="1408"/>
      <c r="G38" s="1408"/>
      <c r="H38" s="1408"/>
      <c r="I38" s="1408"/>
      <c r="J38" s="1408"/>
      <c r="K38" s="1408"/>
      <c r="L38" s="1408"/>
      <c r="M38" s="1408"/>
      <c r="N38" s="1408"/>
      <c r="O38" s="1408"/>
      <c r="P38" s="1408"/>
      <c r="Q38" s="1408"/>
      <c r="R38" s="1408"/>
      <c r="S38" s="1408"/>
      <c r="T38" s="1408"/>
      <c r="U38" s="1408"/>
      <c r="V38" s="3"/>
      <c r="W38" s="1697"/>
      <c r="X38" s="1701"/>
      <c r="Y38" s="1702"/>
      <c r="Z38" s="1697"/>
      <c r="AA38" s="1697"/>
      <c r="AB38" s="1671"/>
      <c r="AC38" s="1672"/>
      <c r="AD38" s="35"/>
      <c r="AE38" s="36"/>
      <c r="AF38" s="37"/>
      <c r="AG38" s="37"/>
      <c r="AH38" s="37"/>
      <c r="AI38" s="37"/>
      <c r="AJ38" s="1404"/>
      <c r="AK38" s="1405"/>
    </row>
    <row r="39" spans="1:37" ht="9.75" customHeight="1" x14ac:dyDescent="0.25">
      <c r="A39" s="1409" t="s">
        <v>95</v>
      </c>
      <c r="B39" s="1410"/>
      <c r="C39" s="1410"/>
      <c r="D39" s="1410"/>
      <c r="E39" s="1410"/>
      <c r="F39" s="1410"/>
      <c r="G39" s="1410"/>
      <c r="H39" s="1411"/>
      <c r="I39" s="1409" t="s">
        <v>96</v>
      </c>
      <c r="J39" s="1410"/>
      <c r="K39" s="1410"/>
      <c r="L39" s="1410"/>
      <c r="M39" s="1410"/>
      <c r="N39" s="1410"/>
      <c r="O39" s="1411"/>
      <c r="P39" s="1409" t="s">
        <v>97</v>
      </c>
      <c r="Q39" s="1410"/>
      <c r="R39" s="1410"/>
      <c r="S39" s="1410"/>
      <c r="T39" s="1410"/>
      <c r="U39" s="1411"/>
      <c r="V39" s="3"/>
      <c r="W39" s="1412"/>
      <c r="X39" s="1412"/>
      <c r="Y39" s="1412"/>
      <c r="Z39" s="1412"/>
      <c r="AA39" s="1412"/>
      <c r="AB39" s="1412"/>
      <c r="AC39" s="1412"/>
      <c r="AD39" s="1412"/>
      <c r="AE39" s="1412"/>
      <c r="AF39" s="1412"/>
      <c r="AG39" s="1412"/>
      <c r="AH39" s="1412"/>
      <c r="AI39" s="1412"/>
      <c r="AJ39" s="1412"/>
      <c r="AK39" s="1412"/>
    </row>
    <row r="40" spans="1:37" ht="12" customHeight="1" x14ac:dyDescent="0.25">
      <c r="A40" s="1382" t="str">
        <f>EXPORTAR!D17</f>
        <v/>
      </c>
      <c r="B40" s="1383"/>
      <c r="C40" s="1383"/>
      <c r="D40" s="1383"/>
      <c r="E40" s="1383"/>
      <c r="F40" s="1383"/>
      <c r="G40" s="1383"/>
      <c r="H40" s="1384"/>
      <c r="I40" s="1382" t="str">
        <f>EXPORTAR!D18</f>
        <v/>
      </c>
      <c r="J40" s="1383"/>
      <c r="K40" s="1383"/>
      <c r="L40" s="1383"/>
      <c r="M40" s="1383"/>
      <c r="N40" s="1383"/>
      <c r="O40" s="1384"/>
      <c r="P40" s="1382">
        <f>EXPORTAR!D16</f>
        <v>0</v>
      </c>
      <c r="Q40" s="1383"/>
      <c r="R40" s="1383"/>
      <c r="S40" s="1383"/>
      <c r="T40" s="1383"/>
      <c r="U40" s="1384"/>
      <c r="V40" s="3"/>
      <c r="W40" s="1419" t="s">
        <v>141</v>
      </c>
      <c r="X40" s="1420"/>
      <c r="Y40" s="1420"/>
      <c r="Z40" s="1420"/>
      <c r="AA40" s="1420"/>
      <c r="AB40" s="1420"/>
      <c r="AC40" s="1420"/>
      <c r="AD40" s="1420"/>
      <c r="AE40" s="1420"/>
      <c r="AF40" s="1420"/>
      <c r="AG40" s="1420"/>
      <c r="AH40" s="1420"/>
      <c r="AI40" s="1420"/>
      <c r="AJ40" s="1420"/>
      <c r="AK40" s="1421"/>
    </row>
    <row r="41" spans="1:37" ht="5.25" customHeight="1" x14ac:dyDescent="0.25">
      <c r="A41" s="1385"/>
      <c r="B41" s="1687"/>
      <c r="C41" s="1687"/>
      <c r="D41" s="1687"/>
      <c r="E41" s="1687"/>
      <c r="F41" s="1687"/>
      <c r="G41" s="1687"/>
      <c r="H41" s="1387"/>
      <c r="I41" s="1385"/>
      <c r="J41" s="1687"/>
      <c r="K41" s="1687"/>
      <c r="L41" s="1687"/>
      <c r="M41" s="1687"/>
      <c r="N41" s="1687"/>
      <c r="O41" s="1387"/>
      <c r="P41" s="1385"/>
      <c r="Q41" s="1687"/>
      <c r="R41" s="1687"/>
      <c r="S41" s="1687"/>
      <c r="T41" s="1687"/>
      <c r="U41" s="1387"/>
      <c r="V41" s="3"/>
      <c r="W41" s="1689" t="s">
        <v>142</v>
      </c>
      <c r="X41" s="1690"/>
      <c r="Y41" s="1690"/>
      <c r="Z41" s="1690"/>
      <c r="AA41" s="1690"/>
      <c r="AB41" s="1690"/>
      <c r="AC41" s="1690"/>
      <c r="AD41" s="1690"/>
      <c r="AE41" s="1690"/>
      <c r="AF41" s="1690"/>
      <c r="AG41" s="1690"/>
      <c r="AH41" s="1690"/>
      <c r="AI41" s="1690"/>
      <c r="AJ41" s="1690"/>
      <c r="AK41" s="1691"/>
    </row>
    <row r="42" spans="1:37" ht="3" customHeight="1" x14ac:dyDescent="0.25">
      <c r="A42" s="1388"/>
      <c r="B42" s="1389"/>
      <c r="C42" s="1389"/>
      <c r="D42" s="1389"/>
      <c r="E42" s="1389"/>
      <c r="F42" s="1389"/>
      <c r="G42" s="1389"/>
      <c r="H42" s="1390"/>
      <c r="I42" s="1388"/>
      <c r="J42" s="1389"/>
      <c r="K42" s="1389"/>
      <c r="L42" s="1389"/>
      <c r="M42" s="1389"/>
      <c r="N42" s="1389"/>
      <c r="O42" s="1390"/>
      <c r="P42" s="1388"/>
      <c r="Q42" s="1389"/>
      <c r="R42" s="1389"/>
      <c r="S42" s="1389"/>
      <c r="T42" s="1389"/>
      <c r="U42" s="1390"/>
      <c r="V42" s="3"/>
      <c r="W42" s="1392"/>
      <c r="X42" s="1692"/>
      <c r="Y42" s="1692"/>
      <c r="Z42" s="1692"/>
      <c r="AA42" s="1692"/>
      <c r="AB42" s="1692"/>
      <c r="AC42" s="1692"/>
      <c r="AD42" s="1692"/>
      <c r="AE42" s="1692"/>
      <c r="AF42" s="1692"/>
      <c r="AG42" s="1692"/>
      <c r="AH42" s="1692"/>
      <c r="AI42" s="1692"/>
      <c r="AJ42" s="1692"/>
      <c r="AK42" s="1394"/>
    </row>
    <row r="43" spans="1:37" ht="9.75" customHeight="1" x14ac:dyDescent="0.25">
      <c r="A43" s="1395" t="s">
        <v>107</v>
      </c>
      <c r="B43" s="1396"/>
      <c r="C43" s="16" t="s">
        <v>108</v>
      </c>
      <c r="D43" s="1397" t="s">
        <v>109</v>
      </c>
      <c r="E43" s="1398"/>
      <c r="F43" s="1399"/>
      <c r="G43" s="1397" t="s">
        <v>110</v>
      </c>
      <c r="H43" s="1398"/>
      <c r="I43" s="1399"/>
      <c r="J43" s="1397" t="s">
        <v>111</v>
      </c>
      <c r="K43" s="1399"/>
      <c r="L43" s="1397" t="s">
        <v>112</v>
      </c>
      <c r="M43" s="1398"/>
      <c r="N43" s="1399"/>
      <c r="O43" s="17" t="s">
        <v>113</v>
      </c>
      <c r="P43" s="1397" t="s">
        <v>114</v>
      </c>
      <c r="Q43" s="1398"/>
      <c r="R43" s="1399"/>
      <c r="S43" s="1397" t="s">
        <v>115</v>
      </c>
      <c r="T43" s="1398"/>
      <c r="U43" s="1399"/>
      <c r="V43" s="3"/>
      <c r="W43" s="1693"/>
      <c r="X43" s="1694"/>
      <c r="Y43" s="1694"/>
      <c r="Z43" s="1694"/>
      <c r="AA43" s="1694"/>
      <c r="AB43" s="1694"/>
      <c r="AC43" s="1694"/>
      <c r="AD43" s="1694"/>
      <c r="AE43" s="1694"/>
      <c r="AF43" s="1694"/>
      <c r="AG43" s="1694"/>
      <c r="AH43" s="1694"/>
      <c r="AI43" s="1694"/>
      <c r="AJ43" s="1694"/>
      <c r="AK43" s="1695"/>
    </row>
    <row r="44" spans="1:37" ht="9.75" customHeight="1" x14ac:dyDescent="0.25">
      <c r="A44" s="1374" t="s">
        <v>116</v>
      </c>
      <c r="B44" s="1375"/>
      <c r="C44" s="1378" t="s">
        <v>117</v>
      </c>
      <c r="D44" s="1374" t="s">
        <v>118</v>
      </c>
      <c r="E44" s="1380"/>
      <c r="F44" s="1375"/>
      <c r="G44" s="1374" t="s">
        <v>119</v>
      </c>
      <c r="H44" s="1380"/>
      <c r="I44" s="1375"/>
      <c r="J44" s="1374" t="s">
        <v>120</v>
      </c>
      <c r="K44" s="1375"/>
      <c r="L44" s="1374" t="s">
        <v>121</v>
      </c>
      <c r="M44" s="1380"/>
      <c r="N44" s="1375"/>
      <c r="O44" s="1378" t="s">
        <v>122</v>
      </c>
      <c r="P44" s="1374" t="s">
        <v>123</v>
      </c>
      <c r="Q44" s="1380"/>
      <c r="R44" s="1375"/>
      <c r="S44" s="1361" t="str">
        <f>EXPORTAR!D19</f>
        <v/>
      </c>
      <c r="T44" s="1705"/>
      <c r="U44" s="1706"/>
      <c r="V44" s="3"/>
      <c r="W44" s="1339" t="str">
        <f>IF(EXPORTAR!D51="","","Traslado de Cuenta Hacia la Secretaria de Transito de")</f>
        <v/>
      </c>
      <c r="X44" s="1340"/>
      <c r="Y44" s="1340"/>
      <c r="Z44" s="1340"/>
      <c r="AA44" s="1340"/>
      <c r="AB44" s="1340"/>
      <c r="AC44" s="1340"/>
      <c r="AD44" s="1340"/>
      <c r="AE44" s="1340"/>
      <c r="AF44" s="1340"/>
      <c r="AG44" s="1340"/>
      <c r="AH44" s="1340"/>
      <c r="AI44" s="1340"/>
      <c r="AJ44" s="1340"/>
      <c r="AK44" s="1341"/>
    </row>
    <row r="45" spans="1:37" ht="3.75" customHeight="1" x14ac:dyDescent="0.25">
      <c r="A45" s="1376"/>
      <c r="B45" s="1377"/>
      <c r="C45" s="1379"/>
      <c r="D45" s="1376"/>
      <c r="E45" s="1381"/>
      <c r="F45" s="1377"/>
      <c r="G45" s="1376"/>
      <c r="H45" s="1381"/>
      <c r="I45" s="1377"/>
      <c r="J45" s="1376"/>
      <c r="K45" s="1377"/>
      <c r="L45" s="1376"/>
      <c r="M45" s="1381"/>
      <c r="N45" s="1377"/>
      <c r="O45" s="1379"/>
      <c r="P45" s="1376"/>
      <c r="Q45" s="1381"/>
      <c r="R45" s="1377"/>
      <c r="S45" s="1707"/>
      <c r="T45" s="1708"/>
      <c r="U45" s="1709"/>
      <c r="V45" s="3"/>
      <c r="W45" s="1342"/>
      <c r="X45" s="1343"/>
      <c r="Y45" s="1343"/>
      <c r="Z45" s="1343"/>
      <c r="AA45" s="1343"/>
      <c r="AB45" s="1343"/>
      <c r="AC45" s="1343"/>
      <c r="AD45" s="1343"/>
      <c r="AE45" s="1343"/>
      <c r="AF45" s="1343"/>
      <c r="AG45" s="1343"/>
      <c r="AH45" s="1343"/>
      <c r="AI45" s="1343"/>
      <c r="AJ45" s="1343"/>
      <c r="AK45" s="1344"/>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45"/>
      <c r="X46" s="1346"/>
      <c r="Y46" s="1346"/>
      <c r="Z46" s="1346"/>
      <c r="AA46" s="1346"/>
      <c r="AB46" s="1346"/>
      <c r="AC46" s="1346"/>
      <c r="AD46" s="1346"/>
      <c r="AE46" s="1346"/>
      <c r="AF46" s="1346"/>
      <c r="AG46" s="1346"/>
      <c r="AH46" s="1346"/>
      <c r="AI46" s="1346"/>
      <c r="AJ46" s="1346"/>
      <c r="AK46" s="1347"/>
    </row>
    <row r="47" spans="1:37" ht="19.5" customHeight="1" x14ac:dyDescent="0.25">
      <c r="A47" s="1367" t="str">
        <f>EXPORTAR!D20</f>
        <v/>
      </c>
      <c r="B47" s="1370"/>
      <c r="C47" s="1370"/>
      <c r="D47" s="1370"/>
      <c r="E47" s="1370"/>
      <c r="F47" s="1370"/>
      <c r="G47" s="1370"/>
      <c r="H47" s="1370"/>
      <c r="I47" s="1370"/>
      <c r="J47" s="1370"/>
      <c r="K47" s="1370"/>
      <c r="L47" s="1369"/>
      <c r="M47" s="1710" t="str">
        <f>EXPORTAR!D21</f>
        <v/>
      </c>
      <c r="N47" s="1711"/>
      <c r="O47" s="1711"/>
      <c r="P47" s="1711"/>
      <c r="Q47" s="1711"/>
      <c r="R47" s="1712"/>
      <c r="S47" s="1371" t="str">
        <f>EXPORTAR!D22</f>
        <v/>
      </c>
      <c r="T47" s="1681"/>
      <c r="U47" s="1682"/>
      <c r="V47" s="3"/>
      <c r="W47" s="1336" t="s">
        <v>143</v>
      </c>
      <c r="X47" s="1337"/>
      <c r="Y47" s="1337"/>
      <c r="Z47" s="1337"/>
      <c r="AA47" s="1337"/>
      <c r="AB47" s="1337"/>
      <c r="AC47" s="1337"/>
      <c r="AD47" s="1337"/>
      <c r="AE47" s="1337"/>
      <c r="AF47" s="1337"/>
      <c r="AG47" s="1337"/>
      <c r="AH47" s="1337"/>
      <c r="AI47" s="1337"/>
      <c r="AJ47" s="1337"/>
      <c r="AK47" s="1338"/>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16" t="s">
        <v>144</v>
      </c>
      <c r="X48" s="1716"/>
      <c r="Y48" s="1716"/>
      <c r="Z48" s="1716"/>
      <c r="AA48" s="1716"/>
      <c r="AB48" s="1716"/>
      <c r="AC48" s="1716"/>
      <c r="AD48" s="1716"/>
      <c r="AE48" s="1716"/>
      <c r="AF48" s="1716"/>
      <c r="AG48" s="1716"/>
      <c r="AH48" s="1716"/>
      <c r="AI48" s="1716"/>
      <c r="AJ48" s="1716"/>
      <c r="AK48" s="1716"/>
    </row>
    <row r="49" spans="1:37" ht="6.75" customHeight="1" x14ac:dyDescent="0.25">
      <c r="A49" s="1719"/>
      <c r="B49" s="1720"/>
      <c r="C49" s="1720"/>
      <c r="D49" s="1720"/>
      <c r="E49" s="1720"/>
      <c r="F49" s="1720"/>
      <c r="G49" s="1720"/>
      <c r="H49" s="1720"/>
      <c r="I49" s="1720"/>
      <c r="J49" s="1720"/>
      <c r="K49" s="1720"/>
      <c r="L49" s="1720"/>
      <c r="M49" s="1720"/>
      <c r="N49" s="1720"/>
      <c r="O49" s="1720"/>
      <c r="P49" s="1720"/>
      <c r="Q49" s="1720"/>
      <c r="R49" s="1720"/>
      <c r="S49" s="1720"/>
      <c r="T49" s="1720"/>
      <c r="U49" s="1721"/>
      <c r="V49" s="3"/>
      <c r="W49" s="1716"/>
      <c r="X49" s="1716"/>
      <c r="Y49" s="1716"/>
      <c r="Z49" s="1716"/>
      <c r="AA49" s="1716"/>
      <c r="AB49" s="1716"/>
      <c r="AC49" s="1716"/>
      <c r="AD49" s="1716"/>
      <c r="AE49" s="1716"/>
      <c r="AF49" s="1716"/>
      <c r="AG49" s="1716"/>
      <c r="AH49" s="1716"/>
      <c r="AI49" s="1716"/>
      <c r="AJ49" s="1716"/>
      <c r="AK49" s="1716"/>
    </row>
    <row r="50" spans="1:37" ht="11.25" customHeight="1" thickBot="1" x14ac:dyDescent="0.3">
      <c r="A50" s="1722"/>
      <c r="B50" s="1723"/>
      <c r="C50" s="1723"/>
      <c r="D50" s="1723"/>
      <c r="E50" s="1723"/>
      <c r="F50" s="1723"/>
      <c r="G50" s="1723"/>
      <c r="H50" s="1723"/>
      <c r="I50" s="1723"/>
      <c r="J50" s="1723"/>
      <c r="K50" s="1723"/>
      <c r="L50" s="1723"/>
      <c r="M50" s="1723"/>
      <c r="N50" s="1723"/>
      <c r="O50" s="1723"/>
      <c r="P50" s="1723"/>
      <c r="Q50" s="1723"/>
      <c r="R50" s="1723"/>
      <c r="S50" s="1723"/>
      <c r="T50" s="1723"/>
      <c r="U50" s="1724"/>
      <c r="V50" s="3"/>
      <c r="W50" s="1716"/>
      <c r="X50" s="1716"/>
      <c r="Y50" s="1716"/>
      <c r="Z50" s="1716"/>
      <c r="AA50" s="1716"/>
      <c r="AB50" s="1716"/>
      <c r="AC50" s="1716"/>
      <c r="AD50" s="1716"/>
      <c r="AE50" s="1716"/>
      <c r="AF50" s="1716"/>
      <c r="AG50" s="1716"/>
      <c r="AH50" s="1716"/>
      <c r="AI50" s="1716"/>
      <c r="AJ50" s="1716"/>
      <c r="AK50" s="1716"/>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10526</v>
      </c>
      <c r="AC51" s="1168" t="s">
        <v>10524</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10525</v>
      </c>
      <c r="AC52" s="1169" t="s">
        <v>10524</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16:U16"/>
    <mergeCell ref="W16:AC16"/>
    <mergeCell ref="AI13:AK13"/>
    <mergeCell ref="W14:Y14"/>
    <mergeCell ref="Z14:AD14"/>
    <mergeCell ref="AE14:AH14"/>
    <mergeCell ref="AI14:AK14"/>
    <mergeCell ref="O13:O14"/>
    <mergeCell ref="AE16:AK16"/>
    <mergeCell ref="A17:C17"/>
    <mergeCell ref="D17:G17"/>
    <mergeCell ref="H17:K17"/>
    <mergeCell ref="L17:N17"/>
    <mergeCell ref="P17:R17"/>
    <mergeCell ref="S17:U17"/>
    <mergeCell ref="W17:AC17"/>
    <mergeCell ref="AE17:AI17"/>
    <mergeCell ref="AJ17:AK17"/>
    <mergeCell ref="Q13:Q14"/>
    <mergeCell ref="R13:R14"/>
    <mergeCell ref="T13:T14"/>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1" t="s">
        <v>26</v>
      </c>
      <c r="B1" s="1542"/>
      <c r="C1" s="1542"/>
      <c r="D1" s="1542"/>
      <c r="E1" s="1542"/>
      <c r="F1" s="1542"/>
      <c r="G1" s="1542"/>
      <c r="H1" s="1542"/>
      <c r="I1" s="1542"/>
      <c r="J1" s="1542"/>
      <c r="K1" s="1542"/>
      <c r="L1" s="1542"/>
      <c r="M1" s="1542"/>
      <c r="N1" s="1542"/>
      <c r="O1" s="1542"/>
      <c r="P1" s="1542"/>
      <c r="Q1" s="1542"/>
      <c r="R1" s="1542"/>
      <c r="S1" s="1543"/>
      <c r="T1" s="1559" t="s">
        <v>27</v>
      </c>
      <c r="U1" s="1560"/>
      <c r="V1" s="1560"/>
      <c r="W1" s="1560"/>
      <c r="X1" s="1560"/>
      <c r="Y1" s="1561"/>
      <c r="Z1" s="1061"/>
      <c r="AA1" s="1735" t="s">
        <v>28</v>
      </c>
      <c r="AB1" s="1736"/>
      <c r="AC1" s="1736"/>
      <c r="AD1" s="1736"/>
      <c r="AE1" s="1736"/>
      <c r="AF1" s="1736"/>
      <c r="AG1" s="1736"/>
      <c r="AH1" s="1737"/>
      <c r="AJ1" s="1336" t="s">
        <v>29</v>
      </c>
      <c r="AK1" s="1338"/>
    </row>
    <row r="2" spans="1:51" ht="9.75" customHeight="1" x14ac:dyDescent="0.25">
      <c r="A2" s="1573"/>
      <c r="B2" s="1574"/>
      <c r="C2" s="1574"/>
      <c r="D2" s="1574"/>
      <c r="E2" s="1574"/>
      <c r="F2" s="1574"/>
      <c r="G2" s="1574"/>
      <c r="H2" s="1574"/>
      <c r="I2" s="1574"/>
      <c r="J2" s="1574"/>
      <c r="K2" s="1574"/>
      <c r="L2" s="1574"/>
      <c r="M2" s="1574"/>
      <c r="N2" s="1574"/>
      <c r="O2" s="1574"/>
      <c r="P2" s="1574"/>
      <c r="Q2" s="1574"/>
      <c r="R2" s="1574"/>
      <c r="S2" s="1575"/>
      <c r="T2" s="1562"/>
      <c r="U2" s="1563"/>
      <c r="V2" s="1563"/>
      <c r="W2" s="1563"/>
      <c r="X2" s="1563"/>
      <c r="Y2" s="1564"/>
      <c r="Z2" s="1060"/>
      <c r="AA2" s="1064" t="s">
        <v>30</v>
      </c>
      <c r="AB2" s="1065"/>
      <c r="AC2" s="1717"/>
      <c r="AD2" s="1717"/>
      <c r="AE2" s="1717"/>
      <c r="AF2" s="1717"/>
      <c r="AG2" s="1717"/>
      <c r="AH2" s="1718"/>
      <c r="AI2" s="3"/>
      <c r="AJ2" s="1353" t="s">
        <v>31</v>
      </c>
      <c r="AK2" s="1355" t="s">
        <v>32</v>
      </c>
    </row>
    <row r="3" spans="1:51" ht="10.5" customHeight="1" x14ac:dyDescent="0.25">
      <c r="A3" s="1573"/>
      <c r="B3" s="1574"/>
      <c r="C3" s="1574"/>
      <c r="D3" s="1574"/>
      <c r="E3" s="1574"/>
      <c r="F3" s="1574"/>
      <c r="G3" s="1574"/>
      <c r="H3" s="1574"/>
      <c r="I3" s="1574"/>
      <c r="J3" s="1574"/>
      <c r="K3" s="1574"/>
      <c r="L3" s="1574"/>
      <c r="M3" s="1574"/>
      <c r="N3" s="1574"/>
      <c r="O3" s="1574"/>
      <c r="P3" s="1574"/>
      <c r="Q3" s="1574"/>
      <c r="R3" s="1574"/>
      <c r="S3" s="1575"/>
      <c r="T3" s="1562"/>
      <c r="U3" s="1563"/>
      <c r="V3" s="1563"/>
      <c r="W3" s="1563"/>
      <c r="X3" s="1563"/>
      <c r="Y3" s="1564"/>
      <c r="Z3" s="1060"/>
      <c r="AA3" s="1713"/>
      <c r="AB3" s="1714"/>
      <c r="AC3" s="1714"/>
      <c r="AD3" s="1714"/>
      <c r="AE3" s="1714"/>
      <c r="AF3" s="1714"/>
      <c r="AG3" s="1714"/>
      <c r="AH3" s="1715"/>
      <c r="AI3" s="3"/>
      <c r="AJ3" s="1571"/>
      <c r="AK3" s="1572"/>
    </row>
    <row r="4" spans="1:51" ht="9.75" customHeight="1" x14ac:dyDescent="0.25">
      <c r="A4" s="1573"/>
      <c r="B4" s="1574"/>
      <c r="C4" s="1574"/>
      <c r="D4" s="1574"/>
      <c r="E4" s="1574"/>
      <c r="F4" s="1574"/>
      <c r="G4" s="1574"/>
      <c r="H4" s="1574"/>
      <c r="I4" s="1574"/>
      <c r="J4" s="1574"/>
      <c r="K4" s="1574"/>
      <c r="L4" s="1574"/>
      <c r="M4" s="1574"/>
      <c r="N4" s="1574"/>
      <c r="O4" s="1574"/>
      <c r="P4" s="1574"/>
      <c r="Q4" s="1574"/>
      <c r="R4" s="1574"/>
      <c r="S4" s="1575"/>
      <c r="T4" s="1562"/>
      <c r="U4" s="1563"/>
      <c r="V4" s="1563"/>
      <c r="W4" s="1563"/>
      <c r="X4" s="1563"/>
      <c r="Y4" s="1564"/>
      <c r="Z4" s="1062"/>
      <c r="AA4" s="1395" t="s">
        <v>2</v>
      </c>
      <c r="AB4" s="1396"/>
      <c r="AC4" s="1397" t="s">
        <v>33</v>
      </c>
      <c r="AD4" s="1398"/>
      <c r="AE4" s="1399"/>
      <c r="AF4" s="1579" t="s">
        <v>34</v>
      </c>
      <c r="AG4" s="1579"/>
      <c r="AH4" s="1579"/>
      <c r="AI4" s="3"/>
      <c r="AJ4" s="1580">
        <f>EXPORTAR!D27</f>
        <v>0</v>
      </c>
      <c r="AK4" s="1581"/>
    </row>
    <row r="5" spans="1:51" ht="16.5" customHeight="1" x14ac:dyDescent="0.25">
      <c r="A5" s="1576"/>
      <c r="B5" s="1577"/>
      <c r="C5" s="1577"/>
      <c r="D5" s="1577"/>
      <c r="E5" s="1577"/>
      <c r="F5" s="1577"/>
      <c r="G5" s="1577"/>
      <c r="H5" s="1577"/>
      <c r="I5" s="1577"/>
      <c r="J5" s="1577"/>
      <c r="K5" s="1577"/>
      <c r="L5" s="1577"/>
      <c r="M5" s="1577"/>
      <c r="N5" s="1577"/>
      <c r="O5" s="1577"/>
      <c r="P5" s="1577"/>
      <c r="Q5" s="1577"/>
      <c r="R5" s="1577"/>
      <c r="S5" s="1578"/>
      <c r="T5" s="1565"/>
      <c r="U5" s="1566"/>
      <c r="V5" s="1566"/>
      <c r="W5" s="1566"/>
      <c r="X5" s="1566"/>
      <c r="Y5" s="1567"/>
      <c r="Z5" s="1063"/>
      <c r="AA5" s="1584"/>
      <c r="AB5" s="1585"/>
      <c r="AC5" s="1586"/>
      <c r="AD5" s="1587"/>
      <c r="AE5" s="1588"/>
      <c r="AF5" s="5" t="s">
        <v>35</v>
      </c>
      <c r="AG5" s="5" t="s">
        <v>36</v>
      </c>
      <c r="AH5" s="5" t="s">
        <v>37</v>
      </c>
      <c r="AI5" s="3"/>
      <c r="AJ5" s="1582"/>
      <c r="AK5" s="1583"/>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28" t="s">
        <v>38</v>
      </c>
      <c r="B7" s="1529"/>
      <c r="C7" s="1529"/>
      <c r="D7" s="1529"/>
      <c r="E7" s="1529"/>
      <c r="F7" s="1529"/>
      <c r="G7" s="1529"/>
      <c r="H7" s="1529"/>
      <c r="I7" s="1529"/>
      <c r="J7" s="1529"/>
      <c r="K7" s="1529"/>
      <c r="L7" s="1529"/>
      <c r="M7" s="1529"/>
      <c r="N7" s="1529"/>
      <c r="O7" s="1529"/>
      <c r="P7" s="1542"/>
      <c r="Q7" s="1529"/>
      <c r="R7" s="1529"/>
      <c r="S7" s="1542"/>
      <c r="T7" s="1529"/>
      <c r="U7" s="1530"/>
      <c r="V7" s="3"/>
      <c r="W7" s="1589" t="s">
        <v>39</v>
      </c>
      <c r="X7" s="1589"/>
      <c r="Y7" s="1589"/>
      <c r="Z7" s="6" t="s">
        <v>40</v>
      </c>
      <c r="AA7" s="7"/>
      <c r="AB7" s="7"/>
      <c r="AC7" s="1391" t="s">
        <v>41</v>
      </c>
      <c r="AD7" s="1391"/>
      <c r="AE7" s="1391"/>
      <c r="AF7" s="1391"/>
      <c r="AG7" s="1391"/>
      <c r="AH7" s="1391"/>
      <c r="AI7" s="1391"/>
      <c r="AJ7" s="1391"/>
      <c r="AK7" s="1391"/>
    </row>
    <row r="8" spans="1:51" ht="10.5" customHeight="1" x14ac:dyDescent="0.25">
      <c r="A8" s="1495">
        <v>1</v>
      </c>
      <c r="B8" s="1495" t="s">
        <v>162</v>
      </c>
      <c r="C8" s="1495"/>
      <c r="D8" s="1531"/>
      <c r="E8" s="1495">
        <v>2</v>
      </c>
      <c r="F8" s="1505" t="s">
        <v>25</v>
      </c>
      <c r="G8" s="1505"/>
      <c r="H8" s="1531"/>
      <c r="I8" s="1495">
        <v>3</v>
      </c>
      <c r="J8" s="1533" t="s">
        <v>42</v>
      </c>
      <c r="K8" s="1533"/>
      <c r="L8" s="1533"/>
      <c r="M8" s="1534"/>
      <c r="N8" s="1505">
        <v>4</v>
      </c>
      <c r="O8" s="1505" t="s">
        <v>43</v>
      </c>
      <c r="P8" s="1558"/>
      <c r="Q8" s="1505">
        <v>5</v>
      </c>
      <c r="R8" s="1505" t="s">
        <v>44</v>
      </c>
      <c r="S8" s="1558"/>
      <c r="T8" s="1505">
        <v>6</v>
      </c>
      <c r="U8" s="1505" t="s">
        <v>45</v>
      </c>
      <c r="V8" s="3"/>
      <c r="W8" s="1596" t="str">
        <f>EXPORTAR!D30</f>
        <v/>
      </c>
      <c r="X8" s="1596"/>
      <c r="Y8" s="1596"/>
      <c r="Z8" s="1516" t="str">
        <f>EXPORTAR!D31</f>
        <v/>
      </c>
      <c r="AA8" s="1517"/>
      <c r="AB8" s="1518"/>
      <c r="AC8" s="1522" t="s">
        <v>21</v>
      </c>
      <c r="AD8" s="1523"/>
      <c r="AE8" s="8" t="s">
        <v>46</v>
      </c>
      <c r="AF8" s="8" t="s">
        <v>47</v>
      </c>
      <c r="AG8" s="8" t="s">
        <v>48</v>
      </c>
      <c r="AH8" s="8" t="s">
        <v>49</v>
      </c>
      <c r="AI8" s="8" t="s">
        <v>50</v>
      </c>
      <c r="AJ8" s="8" t="s">
        <v>51</v>
      </c>
      <c r="AK8" s="8" t="s">
        <v>52</v>
      </c>
    </row>
    <row r="9" spans="1:51" ht="16.5" customHeight="1" x14ac:dyDescent="0.25">
      <c r="A9" s="1495"/>
      <c r="B9" s="1495"/>
      <c r="C9" s="1495"/>
      <c r="D9" s="1532"/>
      <c r="E9" s="1495"/>
      <c r="F9" s="1505"/>
      <c r="G9" s="1505"/>
      <c r="H9" s="1532"/>
      <c r="I9" s="1495"/>
      <c r="J9" s="1533"/>
      <c r="K9" s="1533"/>
      <c r="L9" s="1533"/>
      <c r="M9" s="1535"/>
      <c r="N9" s="1505"/>
      <c r="O9" s="1505"/>
      <c r="P9" s="1558"/>
      <c r="Q9" s="1505"/>
      <c r="R9" s="1505"/>
      <c r="S9" s="1558"/>
      <c r="T9" s="1505"/>
      <c r="U9" s="1505"/>
      <c r="V9" s="3"/>
      <c r="W9" s="1596"/>
      <c r="X9" s="1596"/>
      <c r="Y9" s="1596"/>
      <c r="Z9" s="1519"/>
      <c r="AA9" s="1520"/>
      <c r="AB9" s="1521"/>
      <c r="AC9" s="1508">
        <v>1</v>
      </c>
      <c r="AD9" s="1508"/>
      <c r="AE9" s="9">
        <v>2</v>
      </c>
      <c r="AF9" s="9">
        <v>3</v>
      </c>
      <c r="AG9" s="9">
        <v>4</v>
      </c>
      <c r="AH9" s="9">
        <v>5</v>
      </c>
      <c r="AI9" s="9">
        <v>6</v>
      </c>
      <c r="AJ9" s="9">
        <v>7</v>
      </c>
      <c r="AK9" s="9">
        <v>8</v>
      </c>
      <c r="AU9" s="10"/>
      <c r="AV9" s="10"/>
      <c r="AW9" s="10"/>
      <c r="AX9" s="10"/>
      <c r="AY9" s="10"/>
    </row>
    <row r="10" spans="1:51" ht="9.75" customHeight="1" x14ac:dyDescent="0.25">
      <c r="A10" s="1526">
        <v>7</v>
      </c>
      <c r="B10" s="1509" t="s">
        <v>53</v>
      </c>
      <c r="C10" s="1511"/>
      <c r="D10" s="1532"/>
      <c r="E10" s="1526">
        <v>8</v>
      </c>
      <c r="F10" s="1509" t="s">
        <v>54</v>
      </c>
      <c r="G10" s="1511"/>
      <c r="H10" s="1532"/>
      <c r="I10" s="1526">
        <v>9</v>
      </c>
      <c r="J10" s="1509" t="s">
        <v>55</v>
      </c>
      <c r="K10" s="1510"/>
      <c r="L10" s="1511"/>
      <c r="M10" s="1535"/>
      <c r="N10" s="1506">
        <v>10</v>
      </c>
      <c r="O10" s="1505" t="s">
        <v>56</v>
      </c>
      <c r="P10" s="1558"/>
      <c r="Q10" s="1505">
        <v>11</v>
      </c>
      <c r="R10" s="1505" t="s">
        <v>57</v>
      </c>
      <c r="S10" s="1558"/>
      <c r="T10" s="1505">
        <v>12</v>
      </c>
      <c r="U10" s="1505" t="s">
        <v>58</v>
      </c>
      <c r="V10" s="3"/>
      <c r="W10" s="6" t="s">
        <v>59</v>
      </c>
      <c r="X10" s="7"/>
      <c r="Y10" s="7"/>
      <c r="Z10" s="7"/>
      <c r="AA10" s="7"/>
      <c r="AB10" s="7"/>
      <c r="AC10" s="7"/>
      <c r="AD10" s="7"/>
      <c r="AE10" s="7"/>
      <c r="AF10" s="7"/>
      <c r="AG10" s="1391" t="s">
        <v>60</v>
      </c>
      <c r="AH10" s="1391"/>
      <c r="AI10" s="1419" t="s">
        <v>61</v>
      </c>
      <c r="AJ10" s="1420"/>
      <c r="AK10" s="1421"/>
    </row>
    <row r="11" spans="1:51" ht="9" customHeight="1" x14ac:dyDescent="0.25">
      <c r="A11" s="1554"/>
      <c r="B11" s="1555"/>
      <c r="C11" s="1557"/>
      <c r="D11" s="1532"/>
      <c r="E11" s="1554"/>
      <c r="F11" s="1555"/>
      <c r="G11" s="1557"/>
      <c r="H11" s="1532"/>
      <c r="I11" s="1554"/>
      <c r="J11" s="1555"/>
      <c r="K11" s="1556"/>
      <c r="L11" s="1557"/>
      <c r="M11" s="1535"/>
      <c r="N11" s="1515"/>
      <c r="O11" s="1505"/>
      <c r="P11" s="1558"/>
      <c r="Q11" s="1505"/>
      <c r="R11" s="1505"/>
      <c r="S11" s="1558"/>
      <c r="T11" s="1505"/>
      <c r="U11" s="1505"/>
      <c r="V11" s="3"/>
      <c r="W11" s="1629" t="str">
        <f>EXPORTAR!D33</f>
        <v/>
      </c>
      <c r="X11" s="1630"/>
      <c r="Y11" s="1630"/>
      <c r="Z11" s="1630"/>
      <c r="AA11" s="1630"/>
      <c r="AB11" s="1630"/>
      <c r="AC11" s="1630"/>
      <c r="AD11" s="1630"/>
      <c r="AE11" s="1630"/>
      <c r="AF11" s="1631"/>
      <c r="AG11" s="1547" t="str">
        <f>EXPORTAR!D32</f>
        <v/>
      </c>
      <c r="AH11" s="1547"/>
      <c r="AI11" s="1547" t="str">
        <f>EXPORTAR!D37</f>
        <v/>
      </c>
      <c r="AJ11" s="1547"/>
      <c r="AK11" s="1547"/>
    </row>
    <row r="12" spans="1:51" ht="9" customHeight="1" x14ac:dyDescent="0.25">
      <c r="A12" s="1527"/>
      <c r="B12" s="1512"/>
      <c r="C12" s="1514"/>
      <c r="D12" s="1532"/>
      <c r="E12" s="1527"/>
      <c r="F12" s="1512"/>
      <c r="G12" s="1514"/>
      <c r="H12" s="1532"/>
      <c r="I12" s="1527"/>
      <c r="J12" s="1512"/>
      <c r="K12" s="1513"/>
      <c r="L12" s="1514"/>
      <c r="M12" s="1535"/>
      <c r="N12" s="1507"/>
      <c r="O12" s="1505"/>
      <c r="P12" s="1558"/>
      <c r="Q12" s="1505"/>
      <c r="R12" s="1505"/>
      <c r="S12" s="1558"/>
      <c r="T12" s="1505"/>
      <c r="U12" s="1505"/>
      <c r="V12" s="3"/>
      <c r="W12" s="1632"/>
      <c r="X12" s="1633"/>
      <c r="Y12" s="1633"/>
      <c r="Z12" s="1633"/>
      <c r="AA12" s="1633"/>
      <c r="AB12" s="1633"/>
      <c r="AC12" s="1633"/>
      <c r="AD12" s="1633"/>
      <c r="AE12" s="1633"/>
      <c r="AF12" s="1634"/>
      <c r="AG12" s="1547"/>
      <c r="AH12" s="1547"/>
      <c r="AI12" s="1547"/>
      <c r="AJ12" s="1547"/>
      <c r="AK12" s="1547"/>
    </row>
    <row r="13" spans="1:51" ht="12" customHeight="1" x14ac:dyDescent="0.25">
      <c r="A13" s="1526">
        <v>13</v>
      </c>
      <c r="B13" s="1509" t="s">
        <v>62</v>
      </c>
      <c r="C13" s="1511"/>
      <c r="D13" s="1532"/>
      <c r="E13" s="1526">
        <v>14</v>
      </c>
      <c r="F13" s="1509" t="s">
        <v>63</v>
      </c>
      <c r="G13" s="1511"/>
      <c r="H13" s="1532"/>
      <c r="I13" s="1526">
        <v>15</v>
      </c>
      <c r="J13" s="1509" t="s">
        <v>64</v>
      </c>
      <c r="K13" s="1510"/>
      <c r="L13" s="1511"/>
      <c r="M13" s="1535"/>
      <c r="N13" s="1506">
        <v>16</v>
      </c>
      <c r="O13" s="1505" t="s">
        <v>65</v>
      </c>
      <c r="P13" s="44"/>
      <c r="Q13" s="1506">
        <v>17</v>
      </c>
      <c r="R13" s="1505" t="s">
        <v>66</v>
      </c>
      <c r="S13" s="44"/>
      <c r="T13" s="1506">
        <v>18</v>
      </c>
      <c r="U13" s="1597" t="s">
        <v>67</v>
      </c>
      <c r="V13" s="3"/>
      <c r="W13" s="1336" t="s">
        <v>68</v>
      </c>
      <c r="X13" s="1337"/>
      <c r="Y13" s="1338"/>
      <c r="Z13" s="1528" t="s">
        <v>163</v>
      </c>
      <c r="AA13" s="1529"/>
      <c r="AB13" s="1529"/>
      <c r="AC13" s="1529"/>
      <c r="AD13" s="1530"/>
      <c r="AE13" s="1528" t="s">
        <v>164</v>
      </c>
      <c r="AF13" s="1529"/>
      <c r="AG13" s="1529"/>
      <c r="AH13" s="1530"/>
      <c r="AI13" s="1536" t="s">
        <v>69</v>
      </c>
      <c r="AJ13" s="1536"/>
      <c r="AK13" s="1536"/>
    </row>
    <row r="14" spans="1:51" ht="19.5" customHeight="1" x14ac:dyDescent="0.25">
      <c r="A14" s="1527"/>
      <c r="B14" s="1512"/>
      <c r="C14" s="1514"/>
      <c r="D14" s="1532"/>
      <c r="E14" s="1527"/>
      <c r="F14" s="1512"/>
      <c r="G14" s="1514"/>
      <c r="H14" s="1532"/>
      <c r="I14" s="1527"/>
      <c r="J14" s="1512"/>
      <c r="K14" s="1513"/>
      <c r="L14" s="1514"/>
      <c r="M14" s="1535"/>
      <c r="N14" s="1507"/>
      <c r="O14" s="1505"/>
      <c r="P14" s="45"/>
      <c r="Q14" s="1507"/>
      <c r="R14" s="1505"/>
      <c r="S14" s="45"/>
      <c r="T14" s="1507"/>
      <c r="U14" s="1598"/>
      <c r="V14" s="3"/>
      <c r="W14" s="1547" t="str">
        <f>EXPORTAR!D41</f>
        <v/>
      </c>
      <c r="X14" s="1547"/>
      <c r="Y14" s="1547"/>
      <c r="Z14" s="1472" t="s">
        <v>70</v>
      </c>
      <c r="AA14" s="1538"/>
      <c r="AB14" s="1538"/>
      <c r="AC14" s="1538"/>
      <c r="AD14" s="1539"/>
      <c r="AE14" s="1472" t="s">
        <v>70</v>
      </c>
      <c r="AF14" s="1538"/>
      <c r="AG14" s="1538"/>
      <c r="AH14" s="1539"/>
      <c r="AI14" s="1504"/>
      <c r="AJ14" s="1504"/>
      <c r="AK14" s="150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48" t="s">
        <v>71</v>
      </c>
      <c r="B16" s="1549"/>
      <c r="C16" s="1549"/>
      <c r="D16" s="1549"/>
      <c r="E16" s="1549"/>
      <c r="F16" s="1549"/>
      <c r="G16" s="1549"/>
      <c r="H16" s="1549"/>
      <c r="I16" s="1549"/>
      <c r="J16" s="1549"/>
      <c r="K16" s="1549"/>
      <c r="L16" s="1549"/>
      <c r="M16" s="1549"/>
      <c r="N16" s="1549"/>
      <c r="O16" s="1549"/>
      <c r="P16" s="1549"/>
      <c r="Q16" s="1549"/>
      <c r="R16" s="1549"/>
      <c r="S16" s="1549"/>
      <c r="T16" s="1549"/>
      <c r="U16" s="1550"/>
      <c r="V16" s="3"/>
      <c r="W16" s="1536" t="s">
        <v>72</v>
      </c>
      <c r="X16" s="1536"/>
      <c r="Y16" s="1536"/>
      <c r="Z16" s="1536"/>
      <c r="AA16" s="1536"/>
      <c r="AB16" s="1536"/>
      <c r="AC16" s="1536"/>
      <c r="AD16" s="12"/>
      <c r="AE16" s="1551" t="s">
        <v>73</v>
      </c>
      <c r="AF16" s="1552"/>
      <c r="AG16" s="1552"/>
      <c r="AH16" s="1552"/>
      <c r="AI16" s="1552"/>
      <c r="AJ16" s="1337"/>
      <c r="AK16" s="1338"/>
    </row>
    <row r="17" spans="1:37" ht="9" customHeight="1" x14ac:dyDescent="0.25">
      <c r="A17" s="1497" t="s">
        <v>74</v>
      </c>
      <c r="B17" s="1497"/>
      <c r="C17" s="1497"/>
      <c r="D17" s="1497" t="s">
        <v>75</v>
      </c>
      <c r="E17" s="1497"/>
      <c r="F17" s="1497"/>
      <c r="G17" s="1497"/>
      <c r="H17" s="1497" t="s">
        <v>76</v>
      </c>
      <c r="I17" s="1497"/>
      <c r="J17" s="1497"/>
      <c r="K17" s="1497"/>
      <c r="L17" s="1497" t="s">
        <v>77</v>
      </c>
      <c r="M17" s="1497"/>
      <c r="N17" s="1497"/>
      <c r="O17" s="13" t="s">
        <v>78</v>
      </c>
      <c r="P17" s="1497" t="s">
        <v>79</v>
      </c>
      <c r="Q17" s="1497"/>
      <c r="R17" s="1497"/>
      <c r="S17" s="1497" t="s">
        <v>80</v>
      </c>
      <c r="T17" s="1497"/>
      <c r="U17" s="1497"/>
      <c r="V17" s="3"/>
      <c r="W17" s="1553" t="s">
        <v>33</v>
      </c>
      <c r="X17" s="1553"/>
      <c r="Y17" s="1553"/>
      <c r="Z17" s="1553"/>
      <c r="AA17" s="1553"/>
      <c r="AB17" s="1553"/>
      <c r="AC17" s="1553"/>
      <c r="AD17" s="3"/>
      <c r="AE17" s="1462" t="s">
        <v>81</v>
      </c>
      <c r="AF17" s="1463"/>
      <c r="AG17" s="1463"/>
      <c r="AH17" s="1463"/>
      <c r="AI17" s="1464"/>
      <c r="AJ17" s="1468" t="s">
        <v>82</v>
      </c>
      <c r="AK17" s="1373"/>
    </row>
    <row r="18" spans="1:37" ht="15" customHeight="1" x14ac:dyDescent="0.25">
      <c r="A18" s="1495"/>
      <c r="B18" s="1495"/>
      <c r="C18" s="1495"/>
      <c r="D18" s="1495"/>
      <c r="E18" s="1495"/>
      <c r="F18" s="1495"/>
      <c r="G18" s="1495"/>
      <c r="H18" s="1495"/>
      <c r="I18" s="1495"/>
      <c r="J18" s="1495"/>
      <c r="K18" s="1495"/>
      <c r="L18" s="1495"/>
      <c r="M18" s="1495"/>
      <c r="N18" s="1495"/>
      <c r="O18" s="13"/>
      <c r="P18" s="1497"/>
      <c r="Q18" s="1497"/>
      <c r="R18" s="1497"/>
      <c r="S18" s="1497"/>
      <c r="T18" s="1497"/>
      <c r="U18" s="1497"/>
      <c r="V18" s="3"/>
      <c r="W18" s="1508"/>
      <c r="X18" s="1508"/>
      <c r="Y18" s="1508"/>
      <c r="Z18" s="1508"/>
      <c r="AA18" s="1508"/>
      <c r="AB18" s="1508"/>
      <c r="AC18" s="1508"/>
      <c r="AD18" s="3"/>
      <c r="AE18" s="1469">
        <v>67195002503227</v>
      </c>
      <c r="AF18" s="1470"/>
      <c r="AG18" s="1470"/>
      <c r="AH18" s="1470"/>
      <c r="AI18" s="1471"/>
      <c r="AJ18" s="1472" t="s">
        <v>165</v>
      </c>
      <c r="AK18" s="1473"/>
    </row>
    <row r="19" spans="1:37" ht="9" customHeight="1" x14ac:dyDescent="0.25">
      <c r="A19" s="1495" t="s">
        <v>83</v>
      </c>
      <c r="B19" s="1495"/>
      <c r="C19" s="1495"/>
      <c r="D19" s="1495" t="s">
        <v>10</v>
      </c>
      <c r="E19" s="1495"/>
      <c r="F19" s="1495"/>
      <c r="G19" s="1495"/>
      <c r="H19" s="1409" t="s">
        <v>84</v>
      </c>
      <c r="I19" s="1410"/>
      <c r="J19" s="1410"/>
      <c r="K19" s="1411"/>
      <c r="L19" s="1497" t="s">
        <v>85</v>
      </c>
      <c r="M19" s="1497"/>
      <c r="N19" s="1497"/>
      <c r="O19" s="13" t="s">
        <v>86</v>
      </c>
      <c r="P19" s="1497" t="s">
        <v>87</v>
      </c>
      <c r="Q19" s="1497"/>
      <c r="R19" s="1497"/>
      <c r="S19" s="1497" t="s">
        <v>88</v>
      </c>
      <c r="T19" s="1497"/>
      <c r="U19" s="1497"/>
      <c r="V19" s="3"/>
      <c r="W19" s="1498" t="s">
        <v>89</v>
      </c>
      <c r="X19" s="1499"/>
      <c r="Y19" s="1499"/>
      <c r="Z19" s="1499"/>
      <c r="AA19" s="1499"/>
      <c r="AB19" s="1499"/>
      <c r="AC19" s="1500"/>
      <c r="AD19" s="3"/>
      <c r="AE19" s="1501" t="s">
        <v>90</v>
      </c>
      <c r="AF19" s="1502"/>
      <c r="AG19" s="1502"/>
      <c r="AH19" s="1502"/>
      <c r="AI19" s="1503"/>
      <c r="AJ19" s="1468" t="s">
        <v>82</v>
      </c>
      <c r="AK19" s="1373"/>
    </row>
    <row r="20" spans="1:37" ht="10.5" customHeight="1" x14ac:dyDescent="0.25">
      <c r="A20" s="1492"/>
      <c r="B20" s="1493"/>
      <c r="C20" s="1494"/>
      <c r="D20" s="1492"/>
      <c r="E20" s="1493"/>
      <c r="F20" s="1493"/>
      <c r="G20" s="1494"/>
      <c r="H20" s="1492"/>
      <c r="I20" s="1493"/>
      <c r="J20" s="1493"/>
      <c r="K20" s="1494"/>
      <c r="L20" s="1492"/>
      <c r="M20" s="1493"/>
      <c r="N20" s="1494"/>
      <c r="O20" s="13"/>
      <c r="P20" s="1492"/>
      <c r="Q20" s="1493"/>
      <c r="R20" s="1494"/>
      <c r="S20" s="1492"/>
      <c r="T20" s="1493"/>
      <c r="U20" s="1494"/>
      <c r="V20" s="3"/>
      <c r="W20" s="1647" t="str">
        <f>EXPORTAR!D38</f>
        <v/>
      </c>
      <c r="X20" s="1648"/>
      <c r="Y20" s="1648"/>
      <c r="Z20" s="1648"/>
      <c r="AA20" s="1648"/>
      <c r="AB20" s="1648"/>
      <c r="AC20" s="1649"/>
      <c r="AD20" s="3"/>
      <c r="AE20" s="1480" t="str">
        <f>EXPORTAR!D36</f>
        <v/>
      </c>
      <c r="AF20" s="1481"/>
      <c r="AG20" s="1481"/>
      <c r="AH20" s="1481"/>
      <c r="AI20" s="1482"/>
      <c r="AJ20" s="1486" t="s">
        <v>94</v>
      </c>
      <c r="AK20" s="1487"/>
    </row>
    <row r="21" spans="1:37" ht="12.75" customHeight="1" x14ac:dyDescent="0.25">
      <c r="A21" s="1490"/>
      <c r="B21" s="1490"/>
      <c r="C21" s="1490"/>
      <c r="D21" s="1490"/>
      <c r="E21" s="1490"/>
      <c r="F21" s="1490"/>
      <c r="G21" s="1490"/>
      <c r="H21" s="1406"/>
      <c r="I21" s="1406"/>
      <c r="J21" s="1406"/>
      <c r="K21" s="1406"/>
      <c r="L21" s="1491"/>
      <c r="M21" s="1491"/>
      <c r="N21" s="1491"/>
      <c r="O21" s="1491"/>
      <c r="P21" s="1491"/>
      <c r="Q21" s="1491"/>
      <c r="R21" s="1491"/>
      <c r="S21" s="1491"/>
      <c r="T21" s="1491"/>
      <c r="U21" s="1491"/>
      <c r="V21" s="3"/>
      <c r="W21" s="1650"/>
      <c r="X21" s="1651"/>
      <c r="Y21" s="1651"/>
      <c r="Z21" s="1651"/>
      <c r="AA21" s="1651"/>
      <c r="AB21" s="1651"/>
      <c r="AC21" s="1652"/>
      <c r="AD21" s="3"/>
      <c r="AE21" s="1483"/>
      <c r="AF21" s="1484"/>
      <c r="AG21" s="1484"/>
      <c r="AH21" s="1484"/>
      <c r="AI21" s="1485"/>
      <c r="AJ21" s="1488"/>
      <c r="AK21" s="1489"/>
    </row>
    <row r="22" spans="1:37" ht="9.75" customHeight="1" x14ac:dyDescent="0.25">
      <c r="A22" s="1465" t="s">
        <v>91</v>
      </c>
      <c r="B22" s="1465"/>
      <c r="C22" s="1465"/>
      <c r="D22" s="1465"/>
      <c r="E22" s="1465"/>
      <c r="F22" s="1465"/>
      <c r="G22" s="1465"/>
      <c r="H22" s="1465"/>
      <c r="I22" s="1465"/>
      <c r="J22" s="1465"/>
      <c r="K22" s="1465"/>
      <c r="L22" s="1465"/>
      <c r="M22" s="1465"/>
      <c r="N22" s="1465"/>
      <c r="O22" s="1465"/>
      <c r="P22" s="1465"/>
      <c r="Q22" s="1465"/>
      <c r="R22" s="1465"/>
      <c r="S22" s="1465"/>
      <c r="T22" s="1465"/>
      <c r="U22" s="1465"/>
      <c r="V22" s="3"/>
      <c r="W22" s="14"/>
      <c r="X22" s="14"/>
      <c r="Y22" s="14"/>
      <c r="Z22" s="14"/>
      <c r="AA22" s="14"/>
      <c r="AB22" s="14"/>
      <c r="AC22" s="3"/>
      <c r="AD22" s="3"/>
      <c r="AE22" s="1466" t="s">
        <v>92</v>
      </c>
      <c r="AF22" s="1467"/>
      <c r="AG22" s="1467"/>
      <c r="AH22" s="1467"/>
      <c r="AI22" s="1467"/>
      <c r="AJ22" s="1468" t="s">
        <v>82</v>
      </c>
      <c r="AK22" s="1373"/>
    </row>
    <row r="23" spans="1:37" ht="18" customHeight="1" x14ac:dyDescent="0.25">
      <c r="A23" s="1465"/>
      <c r="B23" s="1465"/>
      <c r="C23" s="1465"/>
      <c r="D23" s="1465"/>
      <c r="E23" s="1465"/>
      <c r="F23" s="1465"/>
      <c r="G23" s="1465"/>
      <c r="H23" s="1465"/>
      <c r="I23" s="1465"/>
      <c r="J23" s="1465"/>
      <c r="K23" s="1465"/>
      <c r="L23" s="1465"/>
      <c r="M23" s="1465"/>
      <c r="N23" s="1465"/>
      <c r="O23" s="1465"/>
      <c r="P23" s="1465"/>
      <c r="Q23" s="1465"/>
      <c r="R23" s="1465"/>
      <c r="S23" s="1465"/>
      <c r="T23" s="1465"/>
      <c r="U23" s="1465"/>
      <c r="V23" s="3"/>
      <c r="W23" s="1419" t="s">
        <v>93</v>
      </c>
      <c r="X23" s="1420"/>
      <c r="Y23" s="1420"/>
      <c r="Z23" s="1420"/>
      <c r="AA23" s="1420"/>
      <c r="AB23" s="1420"/>
      <c r="AC23" s="1421"/>
      <c r="AD23" s="3"/>
      <c r="AE23" s="1469" t="str">
        <f>EXPORTAR!D34</f>
        <v/>
      </c>
      <c r="AF23" s="1470"/>
      <c r="AG23" s="1470"/>
      <c r="AH23" s="1470"/>
      <c r="AI23" s="1471"/>
      <c r="AJ23" s="1472" t="s">
        <v>165</v>
      </c>
      <c r="AK23" s="1473"/>
    </row>
    <row r="24" spans="1:37" ht="10.5" customHeight="1" x14ac:dyDescent="0.25">
      <c r="A24" s="1409" t="s">
        <v>95</v>
      </c>
      <c r="B24" s="1410"/>
      <c r="C24" s="1410"/>
      <c r="D24" s="1410"/>
      <c r="E24" s="1410"/>
      <c r="F24" s="1410"/>
      <c r="G24" s="1410"/>
      <c r="H24" s="1411"/>
      <c r="I24" s="1409" t="s">
        <v>96</v>
      </c>
      <c r="J24" s="1410"/>
      <c r="K24" s="1410"/>
      <c r="L24" s="1410"/>
      <c r="M24" s="1410"/>
      <c r="N24" s="1410"/>
      <c r="O24" s="1411"/>
      <c r="P24" s="1409" t="s">
        <v>97</v>
      </c>
      <c r="Q24" s="1410"/>
      <c r="R24" s="1410"/>
      <c r="S24" s="1410"/>
      <c r="T24" s="1410"/>
      <c r="U24" s="1411"/>
      <c r="V24" s="3"/>
      <c r="W24" s="1414" t="s">
        <v>98</v>
      </c>
      <c r="X24" s="1414"/>
      <c r="Y24" s="1446" t="s">
        <v>99</v>
      </c>
      <c r="Z24" s="1461"/>
      <c r="AA24" s="1461"/>
      <c r="AB24" s="1461"/>
      <c r="AC24" s="1447"/>
      <c r="AD24" s="3"/>
      <c r="AE24" s="1462" t="s">
        <v>100</v>
      </c>
      <c r="AF24" s="1463"/>
      <c r="AG24" s="1463"/>
      <c r="AH24" s="1463"/>
      <c r="AI24" s="1463"/>
      <c r="AJ24" s="1463"/>
      <c r="AK24" s="1464"/>
    </row>
    <row r="25" spans="1:37" ht="5.25" customHeight="1" x14ac:dyDescent="0.25">
      <c r="A25" s="1382" t="str">
        <f>EXPORTAR!D9</f>
        <v/>
      </c>
      <c r="B25" s="1383"/>
      <c r="C25" s="1383"/>
      <c r="D25" s="1383"/>
      <c r="E25" s="1383"/>
      <c r="F25" s="1383"/>
      <c r="G25" s="1383"/>
      <c r="H25" s="1384"/>
      <c r="I25" s="1382" t="str">
        <f>EXPORTAR!D10</f>
        <v/>
      </c>
      <c r="J25" s="1383"/>
      <c r="K25" s="1383"/>
      <c r="L25" s="1383"/>
      <c r="M25" s="1383"/>
      <c r="N25" s="1383"/>
      <c r="O25" s="1384"/>
      <c r="P25" s="1382">
        <f>EXPORTAR!D8</f>
        <v>0</v>
      </c>
      <c r="Q25" s="1383"/>
      <c r="R25" s="1383"/>
      <c r="S25" s="1383"/>
      <c r="T25" s="1383"/>
      <c r="U25" s="1384"/>
      <c r="V25" s="3"/>
      <c r="W25" s="20"/>
      <c r="X25" s="20"/>
      <c r="Y25" s="84"/>
      <c r="Z25" s="85"/>
      <c r="AA25" s="87"/>
      <c r="AB25" s="85"/>
      <c r="AC25" s="86"/>
      <c r="AD25" s="3"/>
      <c r="AE25" s="81"/>
      <c r="AF25" s="82"/>
      <c r="AG25" s="82"/>
      <c r="AH25" s="82"/>
      <c r="AI25" s="82"/>
      <c r="AJ25" s="82"/>
      <c r="AK25" s="83"/>
    </row>
    <row r="26" spans="1:37" ht="15" customHeight="1" x14ac:dyDescent="0.25">
      <c r="A26" s="1388"/>
      <c r="B26" s="1389"/>
      <c r="C26" s="1389"/>
      <c r="D26" s="1389"/>
      <c r="E26" s="1389"/>
      <c r="F26" s="1389"/>
      <c r="G26" s="1389"/>
      <c r="H26" s="1390"/>
      <c r="I26" s="1388"/>
      <c r="J26" s="1389"/>
      <c r="K26" s="1389"/>
      <c r="L26" s="1389"/>
      <c r="M26" s="1389"/>
      <c r="N26" s="1389"/>
      <c r="O26" s="1390"/>
      <c r="P26" s="1388"/>
      <c r="Q26" s="1389"/>
      <c r="R26" s="1389"/>
      <c r="S26" s="1389"/>
      <c r="T26" s="1389"/>
      <c r="U26" s="1390"/>
      <c r="V26" s="3"/>
      <c r="W26" s="1448" t="s">
        <v>101</v>
      </c>
      <c r="X26" s="1448" t="s">
        <v>102</v>
      </c>
      <c r="Y26" s="1448" t="s">
        <v>351</v>
      </c>
      <c r="Z26" s="1448" t="s">
        <v>350</v>
      </c>
      <c r="AA26" s="1449" t="s">
        <v>105</v>
      </c>
      <c r="AB26" s="1448" t="s">
        <v>106</v>
      </c>
      <c r="AC26" s="1451"/>
      <c r="AD26" s="15"/>
      <c r="AE26" s="1452" t="str">
        <f>IF(OR(ISBLANK(EXPORTAR!D42),EXPORTAR!D42=""),"",EXPORTAR!D42)</f>
        <v/>
      </c>
      <c r="AF26" s="1453"/>
      <c r="AG26" s="1453"/>
      <c r="AH26" s="1453"/>
      <c r="AI26" s="1453"/>
      <c r="AJ26" s="1453"/>
      <c r="AK26" s="1454"/>
    </row>
    <row r="27" spans="1:37" ht="9" customHeight="1" x14ac:dyDescent="0.25">
      <c r="A27" s="1395" t="s">
        <v>107</v>
      </c>
      <c r="B27" s="1396"/>
      <c r="C27" s="16" t="s">
        <v>108</v>
      </c>
      <c r="D27" s="1397" t="s">
        <v>109</v>
      </c>
      <c r="E27" s="1398"/>
      <c r="F27" s="1399"/>
      <c r="G27" s="1397" t="s">
        <v>110</v>
      </c>
      <c r="H27" s="1397"/>
      <c r="I27" s="1397"/>
      <c r="J27" s="1397" t="s">
        <v>111</v>
      </c>
      <c r="K27" s="1399"/>
      <c r="L27" s="1397" t="s">
        <v>112</v>
      </c>
      <c r="M27" s="1398"/>
      <c r="N27" s="1399"/>
      <c r="O27" s="17" t="s">
        <v>113</v>
      </c>
      <c r="P27" s="1397" t="s">
        <v>114</v>
      </c>
      <c r="Q27" s="1398"/>
      <c r="R27" s="1399"/>
      <c r="S27" s="1660" t="s">
        <v>115</v>
      </c>
      <c r="T27" s="1661"/>
      <c r="U27" s="1662"/>
      <c r="V27" s="3"/>
      <c r="W27" s="1448"/>
      <c r="X27" s="1451"/>
      <c r="Y27" s="1451"/>
      <c r="Z27" s="1448"/>
      <c r="AA27" s="1450"/>
      <c r="AB27" s="1451"/>
      <c r="AC27" s="1451"/>
      <c r="AD27" s="18"/>
      <c r="AE27" s="1455"/>
      <c r="AF27" s="1456"/>
      <c r="AG27" s="1456"/>
      <c r="AH27" s="1456"/>
      <c r="AI27" s="1456"/>
      <c r="AJ27" s="1456"/>
      <c r="AK27" s="1457"/>
    </row>
    <row r="28" spans="1:37" ht="12" customHeight="1" x14ac:dyDescent="0.25">
      <c r="A28" s="1376"/>
      <c r="B28" s="1377"/>
      <c r="C28" s="116"/>
      <c r="D28" s="1376"/>
      <c r="E28" s="1381"/>
      <c r="F28" s="1377"/>
      <c r="G28" s="1374"/>
      <c r="H28" s="1374"/>
      <c r="I28" s="1374"/>
      <c r="J28" s="1376"/>
      <c r="K28" s="1377"/>
      <c r="L28" s="1376"/>
      <c r="M28" s="1381"/>
      <c r="N28" s="1377"/>
      <c r="O28" s="116"/>
      <c r="P28" s="1376"/>
      <c r="Q28" s="1381"/>
      <c r="R28" s="1377"/>
      <c r="S28" s="1361" t="str">
        <f>EXPORTAR!D11</f>
        <v/>
      </c>
      <c r="T28" s="1362"/>
      <c r="U28" s="1363"/>
      <c r="V28" s="3"/>
      <c r="W28" s="1438"/>
      <c r="X28" s="1443"/>
      <c r="Y28" s="1416"/>
      <c r="Z28" s="20" t="s">
        <v>35</v>
      </c>
      <c r="AA28" s="20" t="s">
        <v>36</v>
      </c>
      <c r="AB28" s="1446" t="s">
        <v>37</v>
      </c>
      <c r="AC28" s="1447"/>
      <c r="AD28" s="19"/>
      <c r="AE28" s="1336" t="s">
        <v>125</v>
      </c>
      <c r="AF28" s="1337"/>
      <c r="AG28" s="1337"/>
      <c r="AH28" s="1337"/>
      <c r="AI28" s="1337"/>
      <c r="AJ28" s="1337"/>
      <c r="AK28" s="1338"/>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64"/>
      <c r="T29" s="1365"/>
      <c r="U29" s="1366"/>
      <c r="V29" s="3"/>
      <c r="W29" s="1432"/>
      <c r="X29" s="1444"/>
      <c r="Y29" s="1433"/>
      <c r="Z29" s="1436"/>
      <c r="AA29" s="1436"/>
      <c r="AB29" s="1438"/>
      <c r="AC29" s="1416"/>
      <c r="AD29" s="24"/>
      <c r="AE29" s="25" t="s">
        <v>167</v>
      </c>
      <c r="AF29" s="25" t="s">
        <v>168</v>
      </c>
      <c r="AG29" s="52" t="s">
        <v>169</v>
      </c>
      <c r="AH29" s="25" t="s">
        <v>170</v>
      </c>
      <c r="AI29" s="25" t="s">
        <v>171</v>
      </c>
      <c r="AJ29" s="1439" t="s">
        <v>67</v>
      </c>
      <c r="AK29" s="1440"/>
    </row>
    <row r="30" spans="1:37" ht="8.25" customHeight="1" x14ac:dyDescent="0.25">
      <c r="A30" s="1738" t="str">
        <f>EXPORTAR!D12</f>
        <v/>
      </c>
      <c r="B30" s="1739"/>
      <c r="C30" s="1739"/>
      <c r="D30" s="1739"/>
      <c r="E30" s="1739"/>
      <c r="F30" s="1739"/>
      <c r="G30" s="1739"/>
      <c r="H30" s="1739"/>
      <c r="I30" s="1739"/>
      <c r="J30" s="1739"/>
      <c r="K30" s="1739"/>
      <c r="L30" s="1740"/>
      <c r="M30" s="1738" t="str">
        <f>EXPORTAR!D13</f>
        <v/>
      </c>
      <c r="N30" s="1739"/>
      <c r="O30" s="1739"/>
      <c r="P30" s="1739"/>
      <c r="Q30" s="1739"/>
      <c r="R30" s="1740"/>
      <c r="S30" s="1683" t="str">
        <f>EXPORTAR!D14</f>
        <v/>
      </c>
      <c r="T30" s="1362"/>
      <c r="U30" s="1363"/>
      <c r="V30" s="3"/>
      <c r="W30" s="1432"/>
      <c r="X30" s="1444"/>
      <c r="Y30" s="1433"/>
      <c r="Z30" s="1673"/>
      <c r="AA30" s="1673"/>
      <c r="AB30" s="1674"/>
      <c r="AC30" s="1675"/>
      <c r="AD30" s="24"/>
      <c r="AE30" s="25"/>
      <c r="AF30" s="25"/>
      <c r="AG30" s="52"/>
      <c r="AH30" s="25"/>
      <c r="AI30" s="25"/>
      <c r="AJ30" s="90"/>
      <c r="AK30" s="91"/>
    </row>
    <row r="31" spans="1:37" ht="12" customHeight="1" x14ac:dyDescent="0.25">
      <c r="A31" s="1741"/>
      <c r="B31" s="1742"/>
      <c r="C31" s="1742"/>
      <c r="D31" s="1742"/>
      <c r="E31" s="1742"/>
      <c r="F31" s="1742"/>
      <c r="G31" s="1742"/>
      <c r="H31" s="1742"/>
      <c r="I31" s="1742"/>
      <c r="J31" s="1742"/>
      <c r="K31" s="1742"/>
      <c r="L31" s="1743"/>
      <c r="M31" s="1741"/>
      <c r="N31" s="1742"/>
      <c r="O31" s="1742"/>
      <c r="P31" s="1742"/>
      <c r="Q31" s="1742"/>
      <c r="R31" s="1743"/>
      <c r="S31" s="1364"/>
      <c r="T31" s="1365"/>
      <c r="U31" s="1366"/>
      <c r="V31" s="3"/>
      <c r="W31" s="1417"/>
      <c r="X31" s="1445"/>
      <c r="Y31" s="1418"/>
      <c r="Z31" s="1437"/>
      <c r="AA31" s="1437"/>
      <c r="AB31" s="1417"/>
      <c r="AC31" s="1418"/>
      <c r="AD31" s="19"/>
      <c r="AE31" s="1413" t="s">
        <v>126</v>
      </c>
      <c r="AF31" s="1413" t="s">
        <v>127</v>
      </c>
      <c r="AG31" s="1413" t="s">
        <v>128</v>
      </c>
      <c r="AH31" s="1413" t="s">
        <v>129</v>
      </c>
      <c r="AI31" s="1413" t="s">
        <v>130</v>
      </c>
      <c r="AJ31" s="1415" t="s">
        <v>131</v>
      </c>
      <c r="AK31" s="1416"/>
    </row>
    <row r="32" spans="1:37" ht="8.25" customHeight="1" x14ac:dyDescent="0.25">
      <c r="A32" s="1725" t="s">
        <v>132</v>
      </c>
      <c r="B32" s="1726"/>
      <c r="C32" s="1726"/>
      <c r="D32" s="1726"/>
      <c r="E32" s="1726"/>
      <c r="F32" s="1726"/>
      <c r="G32" s="1726"/>
      <c r="H32" s="1726"/>
      <c r="I32" s="1726"/>
      <c r="J32" s="1726"/>
      <c r="K32" s="1726"/>
      <c r="L32" s="1726"/>
      <c r="M32" s="1726"/>
      <c r="N32" s="1726"/>
      <c r="O32" s="1726"/>
      <c r="P32" s="1726"/>
      <c r="Q32" s="1726"/>
      <c r="R32" s="1726"/>
      <c r="S32" s="1726"/>
      <c r="T32" s="1726"/>
      <c r="U32" s="1727"/>
      <c r="V32" s="3"/>
      <c r="W32" s="29"/>
      <c r="X32" s="29"/>
      <c r="Y32" s="29"/>
      <c r="Z32" s="29"/>
      <c r="AA32" s="29"/>
      <c r="AB32" s="29"/>
      <c r="AC32" s="29"/>
      <c r="AD32" s="19"/>
      <c r="AE32" s="1414"/>
      <c r="AF32" s="1414"/>
      <c r="AG32" s="1414"/>
      <c r="AH32" s="1414"/>
      <c r="AI32" s="1414"/>
      <c r="AJ32" s="1417"/>
      <c r="AK32" s="1418"/>
    </row>
    <row r="33" spans="1:37" ht="9" customHeight="1" x14ac:dyDescent="0.25">
      <c r="A33" s="1353"/>
      <c r="B33" s="1354"/>
      <c r="C33" s="1354"/>
      <c r="D33" s="1354"/>
      <c r="E33" s="1354"/>
      <c r="F33" s="1354"/>
      <c r="G33" s="1354"/>
      <c r="H33" s="1354"/>
      <c r="I33" s="1354"/>
      <c r="J33" s="1354"/>
      <c r="K33" s="1354"/>
      <c r="L33" s="1354"/>
      <c r="M33" s="1354"/>
      <c r="N33" s="1354"/>
      <c r="O33" s="1354"/>
      <c r="P33" s="1354"/>
      <c r="Q33" s="1354"/>
      <c r="R33" s="1354"/>
      <c r="S33" s="1354"/>
      <c r="T33" s="1354"/>
      <c r="U33" s="1355"/>
      <c r="V33" s="3"/>
      <c r="W33" s="1419" t="s">
        <v>133</v>
      </c>
      <c r="X33" s="1420"/>
      <c r="Y33" s="1420"/>
      <c r="Z33" s="1420"/>
      <c r="AA33" s="1420"/>
      <c r="AB33" s="1420"/>
      <c r="AC33" s="1421"/>
      <c r="AD33" s="19"/>
      <c r="AE33" s="1419" t="s">
        <v>134</v>
      </c>
      <c r="AF33" s="1420"/>
      <c r="AG33" s="1420"/>
      <c r="AH33" s="1420"/>
      <c r="AI33" s="1420"/>
      <c r="AJ33" s="1420"/>
      <c r="AK33" s="1421"/>
    </row>
    <row r="34" spans="1:37" ht="9.75" customHeight="1" thickBot="1" x14ac:dyDescent="0.3">
      <c r="A34" s="1356"/>
      <c r="B34" s="1357"/>
      <c r="C34" s="1357"/>
      <c r="D34" s="1357"/>
      <c r="E34" s="1357"/>
      <c r="F34" s="1357"/>
      <c r="G34" s="1357"/>
      <c r="H34" s="1357"/>
      <c r="I34" s="1357"/>
      <c r="J34" s="1357"/>
      <c r="K34" s="1357"/>
      <c r="L34" s="1357"/>
      <c r="M34" s="1357"/>
      <c r="N34" s="1357"/>
      <c r="O34" s="1357"/>
      <c r="P34" s="1357"/>
      <c r="Q34" s="1357"/>
      <c r="R34" s="1357"/>
      <c r="S34" s="1357"/>
      <c r="T34" s="1357"/>
      <c r="U34" s="1358"/>
      <c r="V34" s="3"/>
      <c r="W34" s="1422" t="s">
        <v>135</v>
      </c>
      <c r="X34" s="1425" t="s">
        <v>136</v>
      </c>
      <c r="Y34" s="1426"/>
      <c r="Z34" s="1422" t="s">
        <v>137</v>
      </c>
      <c r="AA34" s="1422" t="s">
        <v>138</v>
      </c>
      <c r="AB34" s="1415" t="s">
        <v>139</v>
      </c>
      <c r="AC34" s="1431"/>
      <c r="AD34" s="30"/>
      <c r="AE34" s="31" t="s">
        <v>30</v>
      </c>
      <c r="AF34" s="32"/>
      <c r="AG34" s="32"/>
      <c r="AH34" s="32"/>
      <c r="AI34" s="32"/>
      <c r="AJ34" s="1400" t="s">
        <v>108</v>
      </c>
      <c r="AK34" s="1401"/>
    </row>
    <row r="35" spans="1:37" ht="9.75" customHeight="1" x14ac:dyDescent="0.25">
      <c r="A35" s="1406"/>
      <c r="B35" s="1406"/>
      <c r="C35" s="1406"/>
      <c r="D35" s="1406"/>
      <c r="E35" s="1406"/>
      <c r="F35" s="1406"/>
      <c r="G35" s="1406"/>
      <c r="H35" s="1406"/>
      <c r="I35" s="1406"/>
      <c r="J35" s="1406"/>
      <c r="K35" s="1406"/>
      <c r="L35" s="1406"/>
      <c r="M35" s="1406"/>
      <c r="N35" s="1406"/>
      <c r="O35" s="1406"/>
      <c r="P35" s="1406"/>
      <c r="Q35" s="1406"/>
      <c r="R35" s="1406"/>
      <c r="S35" s="1406"/>
      <c r="T35" s="1406"/>
      <c r="U35" s="1406"/>
      <c r="V35" s="3"/>
      <c r="W35" s="1423"/>
      <c r="X35" s="1427"/>
      <c r="Y35" s="1428"/>
      <c r="Z35" s="1423"/>
      <c r="AA35" s="1423"/>
      <c r="AB35" s="1432"/>
      <c r="AC35" s="1433"/>
      <c r="AD35" s="33"/>
      <c r="AE35" s="34"/>
      <c r="AF35" s="35"/>
      <c r="AG35" s="35"/>
      <c r="AH35" s="35"/>
      <c r="AI35" s="35"/>
      <c r="AJ35" s="1402"/>
      <c r="AK35" s="1403"/>
    </row>
    <row r="36" spans="1:37" ht="9.75" customHeight="1" x14ac:dyDescent="0.25">
      <c r="A36" s="1407" t="s">
        <v>352</v>
      </c>
      <c r="B36" s="1407"/>
      <c r="C36" s="1407"/>
      <c r="D36" s="1407"/>
      <c r="E36" s="1407"/>
      <c r="F36" s="1407"/>
      <c r="G36" s="1407"/>
      <c r="H36" s="1407"/>
      <c r="I36" s="1407"/>
      <c r="J36" s="1407"/>
      <c r="K36" s="1407"/>
      <c r="L36" s="1407"/>
      <c r="M36" s="1407"/>
      <c r="N36" s="1407"/>
      <c r="O36" s="1407"/>
      <c r="P36" s="1407"/>
      <c r="Q36" s="1407"/>
      <c r="R36" s="1407"/>
      <c r="S36" s="1407"/>
      <c r="T36" s="1407"/>
      <c r="U36" s="1407"/>
      <c r="V36" s="3"/>
      <c r="W36" s="1423"/>
      <c r="X36" s="1427"/>
      <c r="Y36" s="1428"/>
      <c r="Z36" s="1423"/>
      <c r="AA36" s="1423"/>
      <c r="AB36" s="1432"/>
      <c r="AC36" s="1433"/>
      <c r="AD36" s="33"/>
      <c r="AE36" s="34"/>
      <c r="AF36" s="35"/>
      <c r="AG36" s="35"/>
      <c r="AH36" s="35"/>
      <c r="AI36" s="35"/>
      <c r="AJ36" s="1402"/>
      <c r="AK36" s="1403"/>
    </row>
    <row r="37" spans="1:37" ht="9.75" customHeight="1" x14ac:dyDescent="0.25">
      <c r="A37" s="1408"/>
      <c r="B37" s="1408"/>
      <c r="C37" s="1408"/>
      <c r="D37" s="1408"/>
      <c r="E37" s="1408"/>
      <c r="F37" s="1408"/>
      <c r="G37" s="1408"/>
      <c r="H37" s="1408"/>
      <c r="I37" s="1408"/>
      <c r="J37" s="1408"/>
      <c r="K37" s="1408"/>
      <c r="L37" s="1408"/>
      <c r="M37" s="1408"/>
      <c r="N37" s="1408"/>
      <c r="O37" s="1408"/>
      <c r="P37" s="1408"/>
      <c r="Q37" s="1408"/>
      <c r="R37" s="1408"/>
      <c r="S37" s="1408"/>
      <c r="T37" s="1408"/>
      <c r="U37" s="1408"/>
      <c r="V37" s="3"/>
      <c r="W37" s="1424"/>
      <c r="X37" s="1429"/>
      <c r="Y37" s="1430"/>
      <c r="Z37" s="1424"/>
      <c r="AA37" s="1424"/>
      <c r="AB37" s="1434"/>
      <c r="AC37" s="1435"/>
      <c r="AD37" s="35"/>
      <c r="AE37" s="36"/>
      <c r="AF37" s="37"/>
      <c r="AG37" s="37"/>
      <c r="AH37" s="37"/>
      <c r="AI37" s="37"/>
      <c r="AJ37" s="1404"/>
      <c r="AK37" s="1405"/>
    </row>
    <row r="38" spans="1:37" ht="9.75" customHeight="1" x14ac:dyDescent="0.25">
      <c r="A38" s="1409" t="s">
        <v>95</v>
      </c>
      <c r="B38" s="1410"/>
      <c r="C38" s="1410"/>
      <c r="D38" s="1410"/>
      <c r="E38" s="1410"/>
      <c r="F38" s="1410"/>
      <c r="G38" s="1410"/>
      <c r="H38" s="1411"/>
      <c r="I38" s="1409" t="s">
        <v>96</v>
      </c>
      <c r="J38" s="1410"/>
      <c r="K38" s="1410"/>
      <c r="L38" s="1410"/>
      <c r="M38" s="1410"/>
      <c r="N38" s="1410"/>
      <c r="O38" s="1411"/>
      <c r="P38" s="1409" t="s">
        <v>97</v>
      </c>
      <c r="Q38" s="1410"/>
      <c r="R38" s="1410"/>
      <c r="S38" s="1410"/>
      <c r="T38" s="1410"/>
      <c r="U38" s="1411"/>
      <c r="V38" s="3"/>
      <c r="W38" s="1412"/>
      <c r="X38" s="1412"/>
      <c r="Y38" s="1412"/>
      <c r="Z38" s="1412"/>
      <c r="AA38" s="1412"/>
      <c r="AB38" s="1412"/>
      <c r="AC38" s="1412"/>
      <c r="AD38" s="1412"/>
      <c r="AE38" s="1412"/>
      <c r="AF38" s="1412"/>
      <c r="AG38" s="1412"/>
      <c r="AH38" s="1412"/>
      <c r="AI38" s="1412"/>
      <c r="AJ38" s="1412"/>
      <c r="AK38" s="1412"/>
    </row>
    <row r="39" spans="1:37" ht="12" customHeight="1" x14ac:dyDescent="0.25">
      <c r="A39" s="1760" t="str">
        <f>EXPORTAR!D17</f>
        <v/>
      </c>
      <c r="B39" s="1760"/>
      <c r="C39" s="1760"/>
      <c r="D39" s="1760"/>
      <c r="E39" s="1760"/>
      <c r="F39" s="1760"/>
      <c r="G39" s="1760"/>
      <c r="H39" s="1760"/>
      <c r="I39" s="1760" t="str">
        <f>EXPORTAR!D18</f>
        <v/>
      </c>
      <c r="J39" s="1760"/>
      <c r="K39" s="1760"/>
      <c r="L39" s="1760"/>
      <c r="M39" s="1760"/>
      <c r="N39" s="1760"/>
      <c r="O39" s="1760"/>
      <c r="P39" s="1760">
        <f>EXPORTAR!D16</f>
        <v>0</v>
      </c>
      <c r="Q39" s="1760"/>
      <c r="R39" s="1760"/>
      <c r="S39" s="1760"/>
      <c r="T39" s="1760"/>
      <c r="U39" s="1760"/>
      <c r="V39" s="3"/>
      <c r="W39" s="1391" t="s">
        <v>141</v>
      </c>
      <c r="X39" s="1391"/>
      <c r="Y39" s="1391"/>
      <c r="Z39" s="1391"/>
      <c r="AA39" s="1391"/>
      <c r="AB39" s="1391"/>
      <c r="AC39" s="1391"/>
      <c r="AD39" s="1391"/>
      <c r="AE39" s="1391"/>
      <c r="AF39" s="1391"/>
      <c r="AG39" s="1391"/>
      <c r="AH39" s="1391"/>
      <c r="AI39" s="1391"/>
      <c r="AJ39" s="1391"/>
      <c r="AK39" s="1391"/>
    </row>
    <row r="40" spans="1:37" ht="12.75" customHeight="1" x14ac:dyDescent="0.25">
      <c r="A40" s="1458" t="str">
        <f>EXPORTAR!G17</f>
        <v/>
      </c>
      <c r="B40" s="1459"/>
      <c r="C40" s="1459"/>
      <c r="D40" s="1459"/>
      <c r="E40" s="1459"/>
      <c r="F40" s="1459"/>
      <c r="G40" s="1459"/>
      <c r="H40" s="1460"/>
      <c r="I40" s="1760" t="str">
        <f>EXPORTAR!G18</f>
        <v/>
      </c>
      <c r="J40" s="1760"/>
      <c r="K40" s="1760"/>
      <c r="L40" s="1760"/>
      <c r="M40" s="1760"/>
      <c r="N40" s="1760"/>
      <c r="O40" s="1760"/>
      <c r="P40" s="1760">
        <f>EXPORTAR!G16</f>
        <v>0</v>
      </c>
      <c r="Q40" s="1760"/>
      <c r="R40" s="1760"/>
      <c r="S40" s="1760"/>
      <c r="T40" s="1760"/>
      <c r="U40" s="1760"/>
      <c r="V40" s="3"/>
      <c r="W40" s="1392" t="s">
        <v>142</v>
      </c>
      <c r="X40" s="1393"/>
      <c r="Y40" s="1393"/>
      <c r="Z40" s="1393"/>
      <c r="AA40" s="1393"/>
      <c r="AB40" s="1393"/>
      <c r="AC40" s="1393"/>
      <c r="AD40" s="1393"/>
      <c r="AE40" s="1393"/>
      <c r="AF40" s="1393"/>
      <c r="AG40" s="1393"/>
      <c r="AH40" s="1393"/>
      <c r="AI40" s="1393"/>
      <c r="AJ40" s="1393"/>
      <c r="AK40" s="1394"/>
    </row>
    <row r="41" spans="1:37" ht="9.75" customHeight="1" x14ac:dyDescent="0.25">
      <c r="A41" s="1395" t="s">
        <v>107</v>
      </c>
      <c r="B41" s="1396"/>
      <c r="C41" s="16" t="s">
        <v>108</v>
      </c>
      <c r="D41" s="1397" t="s">
        <v>109</v>
      </c>
      <c r="E41" s="1398"/>
      <c r="F41" s="1399"/>
      <c r="G41" s="1397" t="s">
        <v>110</v>
      </c>
      <c r="H41" s="1398"/>
      <c r="I41" s="1399"/>
      <c r="J41" s="1397" t="s">
        <v>111</v>
      </c>
      <c r="K41" s="1399"/>
      <c r="L41" s="1397" t="s">
        <v>112</v>
      </c>
      <c r="M41" s="1398"/>
      <c r="N41" s="1399"/>
      <c r="O41" s="17" t="s">
        <v>113</v>
      </c>
      <c r="P41" s="1397" t="s">
        <v>114</v>
      </c>
      <c r="Q41" s="1398"/>
      <c r="R41" s="1399"/>
      <c r="S41" s="1660" t="s">
        <v>115</v>
      </c>
      <c r="T41" s="1661"/>
      <c r="U41" s="1662"/>
      <c r="V41" s="3"/>
      <c r="W41" s="1392"/>
      <c r="X41" s="1393"/>
      <c r="Y41" s="1393"/>
      <c r="Z41" s="1393"/>
      <c r="AA41" s="1393"/>
      <c r="AB41" s="1393"/>
      <c r="AC41" s="1393"/>
      <c r="AD41" s="1393"/>
      <c r="AE41" s="1393"/>
      <c r="AF41" s="1393"/>
      <c r="AG41" s="1393"/>
      <c r="AH41" s="1393"/>
      <c r="AI41" s="1393"/>
      <c r="AJ41" s="1393"/>
      <c r="AK41" s="1394"/>
    </row>
    <row r="42" spans="1:37" ht="13.5" customHeight="1" x14ac:dyDescent="0.25">
      <c r="A42" s="1374" t="s">
        <v>116</v>
      </c>
      <c r="B42" s="1375"/>
      <c r="C42" s="1378" t="s">
        <v>117</v>
      </c>
      <c r="D42" s="1374" t="s">
        <v>118</v>
      </c>
      <c r="E42" s="1380"/>
      <c r="F42" s="1375"/>
      <c r="G42" s="1374" t="s">
        <v>119</v>
      </c>
      <c r="H42" s="1380"/>
      <c r="I42" s="1375"/>
      <c r="J42" s="1374" t="s">
        <v>120</v>
      </c>
      <c r="K42" s="1375"/>
      <c r="L42" s="1374" t="s">
        <v>121</v>
      </c>
      <c r="M42" s="1380"/>
      <c r="N42" s="1375"/>
      <c r="O42" s="1378" t="s">
        <v>122</v>
      </c>
      <c r="P42" s="1374" t="s">
        <v>123</v>
      </c>
      <c r="Q42" s="1380"/>
      <c r="R42" s="1375"/>
      <c r="S42" s="1755" t="str">
        <f>EXPORTAR!D19</f>
        <v/>
      </c>
      <c r="T42" s="1755"/>
      <c r="U42" s="1755"/>
      <c r="V42" s="3"/>
      <c r="W42" s="1339" t="str">
        <f>IF(EXPORTAR!D51="","","Traslado de Cuenta Hacia la Secretaria de Transito de")</f>
        <v/>
      </c>
      <c r="X42" s="1340"/>
      <c r="Y42" s="1340"/>
      <c r="Z42" s="1340"/>
      <c r="AA42" s="1340"/>
      <c r="AB42" s="1340"/>
      <c r="AC42" s="1340"/>
      <c r="AD42" s="1340"/>
      <c r="AE42" s="1340"/>
      <c r="AF42" s="1340"/>
      <c r="AG42" s="1340"/>
      <c r="AH42" s="1340"/>
      <c r="AI42" s="1340"/>
      <c r="AJ42" s="1340"/>
      <c r="AK42" s="1341"/>
    </row>
    <row r="43" spans="1:37" ht="13.5" customHeight="1" x14ac:dyDescent="0.25">
      <c r="A43" s="1376"/>
      <c r="B43" s="1377"/>
      <c r="C43" s="1379"/>
      <c r="D43" s="1376"/>
      <c r="E43" s="1381"/>
      <c r="F43" s="1377"/>
      <c r="G43" s="1376"/>
      <c r="H43" s="1381"/>
      <c r="I43" s="1377"/>
      <c r="J43" s="1376"/>
      <c r="K43" s="1377"/>
      <c r="L43" s="1376"/>
      <c r="M43" s="1381"/>
      <c r="N43" s="1377"/>
      <c r="O43" s="1379"/>
      <c r="P43" s="1376"/>
      <c r="Q43" s="1381"/>
      <c r="R43" s="1377"/>
      <c r="S43" s="1756" t="str">
        <f>EXPORTAR!G19</f>
        <v/>
      </c>
      <c r="T43" s="1756"/>
      <c r="U43" s="1756"/>
      <c r="V43" s="3"/>
      <c r="W43" s="1345"/>
      <c r="X43" s="1346"/>
      <c r="Y43" s="1346"/>
      <c r="Z43" s="1346"/>
      <c r="AA43" s="1346"/>
      <c r="AB43" s="1346"/>
      <c r="AC43" s="1346"/>
      <c r="AD43" s="1346"/>
      <c r="AE43" s="1346"/>
      <c r="AF43" s="1346"/>
      <c r="AG43" s="1346"/>
      <c r="AH43" s="1346"/>
      <c r="AI43" s="1346"/>
      <c r="AJ43" s="1346"/>
      <c r="AK43" s="1347"/>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36" t="s">
        <v>143</v>
      </c>
      <c r="X44" s="1337"/>
      <c r="Y44" s="1337"/>
      <c r="Z44" s="1337"/>
      <c r="AA44" s="1337"/>
      <c r="AB44" s="1337"/>
      <c r="AC44" s="1337"/>
      <c r="AD44" s="1337"/>
      <c r="AE44" s="1337"/>
      <c r="AF44" s="1337"/>
      <c r="AG44" s="1337"/>
      <c r="AH44" s="1337"/>
      <c r="AI44" s="1337"/>
      <c r="AJ44" s="1337"/>
      <c r="AK44" s="1338"/>
    </row>
    <row r="45" spans="1:37" ht="16.5" customHeight="1" x14ac:dyDescent="0.25">
      <c r="A45" s="1757" t="str">
        <f>EXPORTAR!G20</f>
        <v/>
      </c>
      <c r="B45" s="1758"/>
      <c r="C45" s="1758"/>
      <c r="D45" s="1758"/>
      <c r="E45" s="1758"/>
      <c r="F45" s="1758"/>
      <c r="G45" s="1758"/>
      <c r="H45" s="1758"/>
      <c r="I45" s="1758"/>
      <c r="J45" s="1758"/>
      <c r="K45" s="1758"/>
      <c r="L45" s="1759"/>
      <c r="M45" s="1757" t="str">
        <f>EXPORTAR!G21</f>
        <v/>
      </c>
      <c r="N45" s="1758"/>
      <c r="O45" s="1758"/>
      <c r="P45" s="1758"/>
      <c r="Q45" s="1758"/>
      <c r="R45" s="1759"/>
      <c r="S45" s="1468" t="str">
        <f>EXPORTAR!G22</f>
        <v/>
      </c>
      <c r="T45" s="1663"/>
      <c r="U45" s="1373"/>
      <c r="V45" s="3"/>
      <c r="W45" s="1336"/>
      <c r="X45" s="1337"/>
      <c r="Y45" s="1337"/>
      <c r="Z45" s="1337"/>
      <c r="AA45" s="1337"/>
      <c r="AB45" s="1337"/>
      <c r="AC45" s="1337"/>
      <c r="AD45" s="1337"/>
      <c r="AE45" s="1337"/>
      <c r="AF45" s="1337"/>
      <c r="AG45" s="1337"/>
      <c r="AH45" s="1337"/>
      <c r="AI45" s="1337"/>
      <c r="AJ45" s="1337"/>
      <c r="AK45" s="1338"/>
    </row>
    <row r="46" spans="1:37" ht="16.5" customHeight="1" x14ac:dyDescent="0.25">
      <c r="A46" s="1747" t="str">
        <f>EXPORTAR!D20</f>
        <v/>
      </c>
      <c r="B46" s="1748"/>
      <c r="C46" s="1748"/>
      <c r="D46" s="1748"/>
      <c r="E46" s="1748"/>
      <c r="F46" s="1748"/>
      <c r="G46" s="1748"/>
      <c r="H46" s="1748"/>
      <c r="I46" s="1748"/>
      <c r="J46" s="1748"/>
      <c r="K46" s="1748"/>
      <c r="L46" s="1749"/>
      <c r="M46" s="1747" t="str">
        <f>EXPORTAR!D21</f>
        <v/>
      </c>
      <c r="N46" s="1750"/>
      <c r="O46" s="1750"/>
      <c r="P46" s="1750"/>
      <c r="Q46" s="1750"/>
      <c r="R46" s="1749"/>
      <c r="S46" s="1371" t="str">
        <f>EXPORTAR!D22</f>
        <v/>
      </c>
      <c r="T46" s="1372"/>
      <c r="U46" s="1373"/>
      <c r="V46" s="3"/>
      <c r="W46" s="1751" t="s">
        <v>144</v>
      </c>
      <c r="X46" s="1752"/>
      <c r="Y46" s="1752"/>
      <c r="Z46" s="1752"/>
      <c r="AA46" s="1752"/>
      <c r="AB46" s="1752"/>
      <c r="AC46" s="1752"/>
      <c r="AD46" s="1752"/>
      <c r="AE46" s="1752"/>
      <c r="AF46" s="1752"/>
      <c r="AG46" s="1752"/>
      <c r="AH46" s="1752"/>
      <c r="AI46" s="1752"/>
      <c r="AJ46" s="1752"/>
      <c r="AK46" s="1753"/>
    </row>
    <row r="47" spans="1:37" ht="9" customHeight="1" x14ac:dyDescent="0.25">
      <c r="A47" s="1744" t="s">
        <v>145</v>
      </c>
      <c r="B47" s="1745"/>
      <c r="C47" s="1745"/>
      <c r="D47" s="1745"/>
      <c r="E47" s="1745"/>
      <c r="F47" s="1745"/>
      <c r="G47" s="1745"/>
      <c r="H47" s="1745"/>
      <c r="I47" s="1745"/>
      <c r="J47" s="1745"/>
      <c r="K47" s="1745"/>
      <c r="L47" s="1745"/>
      <c r="M47" s="1746" t="s">
        <v>145</v>
      </c>
      <c r="N47" s="1746"/>
      <c r="O47" s="1746"/>
      <c r="P47" s="1746"/>
      <c r="Q47" s="1746"/>
      <c r="R47" s="1746"/>
      <c r="S47" s="1746"/>
      <c r="T47" s="1746"/>
      <c r="U47" s="1746"/>
      <c r="V47" s="3"/>
      <c r="W47" s="1330"/>
      <c r="X47" s="1754"/>
      <c r="Y47" s="1754"/>
      <c r="Z47" s="1754"/>
      <c r="AA47" s="1754"/>
      <c r="AB47" s="1754"/>
      <c r="AC47" s="1754"/>
      <c r="AD47" s="1754"/>
      <c r="AE47" s="1754"/>
      <c r="AF47" s="1754"/>
      <c r="AG47" s="1754"/>
      <c r="AH47" s="1754"/>
      <c r="AI47" s="1754"/>
      <c r="AJ47" s="1754"/>
      <c r="AK47" s="1332"/>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24"/>
      <c r="X48" s="1324"/>
      <c r="Y48" s="1324"/>
      <c r="Z48" s="1324"/>
      <c r="AA48" s="1324"/>
      <c r="AB48" s="1324"/>
      <c r="AC48" s="1324"/>
      <c r="AD48" s="1324"/>
      <c r="AE48" s="1324"/>
      <c r="AF48" s="1324"/>
      <c r="AG48" s="1324"/>
      <c r="AH48" s="1324"/>
      <c r="AI48" s="1324"/>
      <c r="AJ48" s="1324"/>
      <c r="AK48" s="1324"/>
    </row>
    <row r="49" spans="1:36" x14ac:dyDescent="0.25">
      <c r="B49" s="89"/>
      <c r="C49" s="1734"/>
      <c r="D49" s="1734"/>
      <c r="E49" s="1734"/>
      <c r="F49" s="1734"/>
      <c r="G49" s="1734"/>
      <c r="H49" s="1734"/>
      <c r="I49" s="1734"/>
      <c r="J49" s="1734"/>
      <c r="K49" s="1734"/>
      <c r="L49" s="1734"/>
      <c r="M49" s="1734"/>
      <c r="N49" s="1734"/>
      <c r="O49" s="1734"/>
      <c r="P49" s="1734"/>
      <c r="Q49" s="1734"/>
      <c r="R49" s="1734"/>
      <c r="S49" s="1734"/>
      <c r="T49" s="1734"/>
      <c r="U49" s="1734"/>
      <c r="V49" s="1734"/>
      <c r="W49" s="1734"/>
      <c r="AB49" s="1056" t="s">
        <v>10526</v>
      </c>
      <c r="AC49" s="1168" t="s">
        <v>10524</v>
      </c>
      <c r="AD49" s="201"/>
      <c r="AE49" s="201"/>
      <c r="AF49" s="201"/>
      <c r="AG49" s="201"/>
      <c r="AH49" s="201"/>
      <c r="AI49" s="201"/>
      <c r="AJ49" s="201"/>
    </row>
    <row r="50" spans="1:36" x14ac:dyDescent="0.25">
      <c r="C50" s="121"/>
      <c r="D50" s="121"/>
      <c r="E50" s="121"/>
      <c r="F50" s="1540"/>
      <c r="G50" s="1540"/>
      <c r="H50" s="1540"/>
      <c r="I50" s="1540"/>
      <c r="J50" s="1540"/>
      <c r="K50" s="1540"/>
      <c r="L50" s="1540"/>
      <c r="M50" s="1540"/>
      <c r="N50" s="1540"/>
      <c r="O50" s="1540"/>
      <c r="P50" s="1540"/>
      <c r="Q50" s="1540"/>
      <c r="R50" s="1540"/>
      <c r="S50" s="1540"/>
      <c r="T50" s="1540"/>
      <c r="U50" s="1540"/>
      <c r="V50" s="1540"/>
      <c r="W50" s="1540"/>
      <c r="AB50" s="1057" t="s">
        <v>10525</v>
      </c>
      <c r="AC50" s="1169" t="s">
        <v>10524</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B4" sqref="B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61" t="s">
        <v>146</v>
      </c>
      <c r="B2" s="1762"/>
      <c r="C2" s="1762"/>
      <c r="D2" s="1763"/>
      <c r="F2" s="1761" t="s">
        <v>147</v>
      </c>
      <c r="G2" s="1762"/>
      <c r="H2" s="1762"/>
      <c r="I2" s="1762"/>
      <c r="J2" s="1762"/>
      <c r="K2" s="1763"/>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61" t="s">
        <v>4</v>
      </c>
      <c r="B9" s="1762"/>
      <c r="C9" s="1762"/>
      <c r="D9" s="1763"/>
      <c r="F9" s="1764" t="s">
        <v>149</v>
      </c>
      <c r="G9" s="1765"/>
      <c r="H9" s="1765"/>
      <c r="I9" s="1765"/>
      <c r="J9" s="1765"/>
      <c r="K9" s="1766"/>
    </row>
    <row r="10" spans="1:48" ht="15" customHeight="1" x14ac:dyDescent="0.25">
      <c r="A10" s="62" t="s">
        <v>30</v>
      </c>
      <c r="B10" s="77" t="str">
        <f>CONCATENATE(EXPORTAR!D16," ",EXPORTAR!D17," ",EXPORTAR!D18)</f>
        <v xml:space="preserve">  </v>
      </c>
      <c r="C10" s="101"/>
      <c r="D10" s="102"/>
      <c r="F10" s="1764"/>
      <c r="G10" s="1765"/>
      <c r="H10" s="1765"/>
      <c r="I10" s="1765"/>
      <c r="J10" s="1765"/>
      <c r="K10" s="1766"/>
    </row>
    <row r="11" spans="1:48" ht="15" customHeight="1" x14ac:dyDescent="0.25">
      <c r="A11" s="71" t="s">
        <v>148</v>
      </c>
      <c r="B11" s="129" t="str">
        <f>EXPORTAR!D19</f>
        <v/>
      </c>
      <c r="C11" s="103"/>
      <c r="D11" s="104"/>
      <c r="F11" s="1764"/>
      <c r="G11" s="1765"/>
      <c r="H11" s="1765"/>
      <c r="I11" s="1765"/>
      <c r="J11" s="1765"/>
      <c r="K11" s="1766"/>
    </row>
    <row r="12" spans="1:48" ht="15" customHeight="1" thickBot="1" x14ac:dyDescent="0.3">
      <c r="A12" s="62" t="s">
        <v>1</v>
      </c>
      <c r="B12" s="77" t="str">
        <f>EXPORTAR!D20</f>
        <v/>
      </c>
      <c r="C12" s="103"/>
      <c r="D12" s="104"/>
      <c r="F12" s="1767"/>
      <c r="G12" s="1768"/>
      <c r="H12" s="1768"/>
      <c r="I12" s="1768"/>
      <c r="J12" s="1768"/>
      <c r="K12" s="1769"/>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79" t="s">
        <v>180</v>
      </c>
      <c r="G14" s="1780"/>
      <c r="H14" s="1780"/>
      <c r="I14" s="1780"/>
      <c r="J14" s="1780"/>
      <c r="K14" s="1781"/>
    </row>
    <row r="15" spans="1:48" ht="15" customHeight="1" thickBot="1" x14ac:dyDescent="0.3">
      <c r="F15" s="1764"/>
      <c r="G15" s="1765"/>
      <c r="H15" s="1765"/>
      <c r="I15" s="1765"/>
      <c r="J15" s="1765"/>
      <c r="K15" s="1766"/>
    </row>
    <row r="16" spans="1:48" ht="15" customHeight="1" x14ac:dyDescent="0.25">
      <c r="A16" s="1761" t="s">
        <v>150</v>
      </c>
      <c r="B16" s="1762"/>
      <c r="C16" s="1762"/>
      <c r="D16" s="1763"/>
      <c r="F16" s="1764"/>
      <c r="G16" s="1765"/>
      <c r="H16" s="1765"/>
      <c r="I16" s="1765"/>
      <c r="J16" s="1765"/>
      <c r="K16" s="1766"/>
    </row>
    <row r="17" spans="1:11" ht="17.25" customHeight="1" x14ac:dyDescent="0.25">
      <c r="A17" s="62" t="s">
        <v>9</v>
      </c>
      <c r="B17" s="96" t="str">
        <f>EXPORTAR!D29</f>
        <v/>
      </c>
      <c r="C17" s="61"/>
      <c r="D17" s="64"/>
      <c r="F17" s="1764"/>
      <c r="G17" s="1765"/>
      <c r="H17" s="1765"/>
      <c r="I17" s="1765"/>
      <c r="J17" s="1765"/>
      <c r="K17" s="1766"/>
    </row>
    <row r="18" spans="1:11" ht="17.25" customHeight="1" x14ac:dyDescent="0.25">
      <c r="A18" s="62" t="s">
        <v>11</v>
      </c>
      <c r="B18" s="97" t="str">
        <f>EXPORTAR!D30</f>
        <v/>
      </c>
      <c r="C18" s="61"/>
      <c r="D18" s="64"/>
      <c r="F18" s="1764"/>
      <c r="G18" s="1765"/>
      <c r="H18" s="1765"/>
      <c r="I18" s="1765"/>
      <c r="J18" s="1765"/>
      <c r="K18" s="1766"/>
    </row>
    <row r="19" spans="1:11" ht="18.75" customHeight="1" x14ac:dyDescent="0.25">
      <c r="A19" s="62" t="s">
        <v>13</v>
      </c>
      <c r="B19" s="98" t="str">
        <f>EXPORTAR!D32</f>
        <v/>
      </c>
      <c r="C19" s="61"/>
      <c r="D19" s="64"/>
      <c r="F19" s="1764"/>
      <c r="G19" s="1765"/>
      <c r="H19" s="1765"/>
      <c r="I19" s="1765"/>
      <c r="J19" s="1765"/>
      <c r="K19" s="1766"/>
    </row>
    <row r="20" spans="1:11" ht="21" customHeight="1" thickBot="1" x14ac:dyDescent="0.3">
      <c r="A20" s="62" t="s">
        <v>23</v>
      </c>
      <c r="B20" s="98" t="str">
        <f>EXPORTAR!D41</f>
        <v/>
      </c>
      <c r="C20" s="61"/>
      <c r="D20" s="64"/>
      <c r="F20" s="1767"/>
      <c r="G20" s="1768"/>
      <c r="H20" s="1768"/>
      <c r="I20" s="1768"/>
      <c r="J20" s="1768"/>
      <c r="K20" s="1769"/>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1" t="s">
        <v>151</v>
      </c>
      <c r="G22" s="1762"/>
      <c r="H22" s="1762"/>
      <c r="I22" s="1762"/>
      <c r="J22" s="1762"/>
      <c r="K22" s="1763"/>
    </row>
    <row r="23" spans="1:11" ht="15" customHeight="1" x14ac:dyDescent="0.25">
      <c r="A23" s="62" t="s">
        <v>16</v>
      </c>
      <c r="B23" s="268" t="str">
        <f>EXPORTAR!D35</f>
        <v/>
      </c>
      <c r="C23" s="61"/>
      <c r="D23" s="64"/>
      <c r="F23" s="1764" t="s">
        <v>166</v>
      </c>
      <c r="G23" s="1765"/>
      <c r="H23" s="1765"/>
      <c r="I23" s="1765"/>
      <c r="J23" s="1765"/>
      <c r="K23" s="1766"/>
    </row>
    <row r="24" spans="1:11" ht="15" customHeight="1" thickBot="1" x14ac:dyDescent="0.3">
      <c r="A24" s="62" t="s">
        <v>17</v>
      </c>
      <c r="B24" s="268" t="str">
        <f>EXPORTAR!D36</f>
        <v/>
      </c>
      <c r="C24" s="61"/>
      <c r="D24" s="64"/>
      <c r="F24" s="1767"/>
      <c r="G24" s="1768"/>
      <c r="H24" s="1768"/>
      <c r="I24" s="1768"/>
      <c r="J24" s="1768"/>
      <c r="K24" s="176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82" t="s">
        <v>153</v>
      </c>
      <c r="G29" s="1406"/>
      <c r="I29" s="42" t="s">
        <v>154</v>
      </c>
      <c r="J29" s="42"/>
    </row>
    <row r="30" spans="1:11" ht="15" customHeight="1" x14ac:dyDescent="0.25">
      <c r="A30" s="1770" t="s">
        <v>155</v>
      </c>
      <c r="B30" s="1771"/>
      <c r="C30" s="1771"/>
      <c r="D30" s="1771"/>
      <c r="E30" s="1771"/>
      <c r="F30" s="1771"/>
      <c r="G30" s="1771"/>
      <c r="H30" s="1771"/>
      <c r="I30" s="1771"/>
      <c r="J30" s="1771"/>
      <c r="K30" s="1772"/>
    </row>
    <row r="31" spans="1:11" ht="15" customHeight="1" x14ac:dyDescent="0.25">
      <c r="A31" s="1773"/>
      <c r="B31" s="1774"/>
      <c r="C31" s="1774"/>
      <c r="D31" s="1774"/>
      <c r="E31" s="1774"/>
      <c r="F31" s="1774"/>
      <c r="G31" s="1774"/>
      <c r="H31" s="1774"/>
      <c r="I31" s="1774"/>
      <c r="J31" s="1774"/>
      <c r="K31" s="1775"/>
    </row>
    <row r="32" spans="1:11" ht="15" customHeight="1" x14ac:dyDescent="0.25">
      <c r="A32" s="1773"/>
      <c r="B32" s="1774"/>
      <c r="C32" s="1774"/>
      <c r="D32" s="1774"/>
      <c r="E32" s="1774"/>
      <c r="F32" s="1774"/>
      <c r="G32" s="1774"/>
      <c r="H32" s="1774"/>
      <c r="I32" s="1774"/>
      <c r="J32" s="1774"/>
      <c r="K32" s="1775"/>
    </row>
    <row r="33" spans="1:11" ht="15" customHeight="1" x14ac:dyDescent="0.25">
      <c r="A33" s="1773"/>
      <c r="B33" s="1774"/>
      <c r="C33" s="1774"/>
      <c r="D33" s="1774"/>
      <c r="E33" s="1774"/>
      <c r="F33" s="1774"/>
      <c r="G33" s="1774"/>
      <c r="H33" s="1774"/>
      <c r="I33" s="1774"/>
      <c r="J33" s="1774"/>
      <c r="K33" s="1775"/>
    </row>
    <row r="34" spans="1:11" ht="12" customHeight="1" x14ac:dyDescent="0.25">
      <c r="A34" s="1776"/>
      <c r="B34" s="1777"/>
      <c r="C34" s="1777"/>
      <c r="D34" s="1777"/>
      <c r="E34" s="1777"/>
      <c r="F34" s="1777"/>
      <c r="G34" s="1777"/>
      <c r="H34" s="1777"/>
      <c r="I34" s="1777"/>
      <c r="J34" s="1777"/>
      <c r="K34" s="1778"/>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1" t="s">
        <v>146</v>
      </c>
      <c r="B2" s="1762"/>
      <c r="C2" s="1762"/>
      <c r="D2" s="1763"/>
      <c r="F2" s="1783" t="s">
        <v>146</v>
      </c>
      <c r="G2" s="1784"/>
      <c r="H2" s="1784"/>
      <c r="I2" s="1784"/>
      <c r="J2" s="1785"/>
    </row>
    <row r="3" spans="1:47" ht="15" customHeight="1" x14ac:dyDescent="0.25">
      <c r="A3" s="62" t="s">
        <v>30</v>
      </c>
      <c r="B3" s="76" t="str">
        <f>CONCATENATE(EXPORTAR!D8," ",EXPORTAR!D9," ",EXPORTAR!D10)</f>
        <v xml:space="preserve">  </v>
      </c>
      <c r="C3" s="127"/>
      <c r="D3" s="128"/>
      <c r="F3" s="53" t="s">
        <v>30</v>
      </c>
      <c r="G3" s="1789" t="str">
        <f>CONCATENATE(EXPORTAR!G8," ",EXPORTAR!G9," ",EXPORTAR!G10)</f>
        <v xml:space="preserve">  </v>
      </c>
      <c r="H3" s="1790"/>
      <c r="I3" s="1790"/>
      <c r="J3" s="1791"/>
    </row>
    <row r="4" spans="1:47" ht="15" customHeight="1" x14ac:dyDescent="0.25">
      <c r="A4" s="71" t="s">
        <v>148</v>
      </c>
      <c r="B4" s="129" t="str">
        <f>EXPORTAR!D11</f>
        <v/>
      </c>
      <c r="C4" s="61"/>
      <c r="D4" s="64"/>
      <c r="F4" s="53" t="s">
        <v>148</v>
      </c>
      <c r="G4" s="1792" t="str">
        <f>EXPORTAR!G11</f>
        <v/>
      </c>
      <c r="H4" s="1793"/>
      <c r="I4" s="1793"/>
      <c r="J4" s="1794"/>
    </row>
    <row r="5" spans="1:47" ht="15" customHeight="1" x14ac:dyDescent="0.25">
      <c r="A5" s="62" t="s">
        <v>1</v>
      </c>
      <c r="B5" s="77" t="str">
        <f>EXPORTAR!D12</f>
        <v/>
      </c>
      <c r="C5" s="61"/>
      <c r="D5" s="64"/>
      <c r="F5" s="53" t="s">
        <v>1</v>
      </c>
      <c r="G5" s="1789" t="str">
        <f>EXPORTAR!G12</f>
        <v/>
      </c>
      <c r="H5" s="1790"/>
      <c r="I5" s="1790"/>
      <c r="J5" s="1791"/>
    </row>
    <row r="6" spans="1:47" ht="15" customHeight="1" x14ac:dyDescent="0.25">
      <c r="A6" s="62" t="s">
        <v>2</v>
      </c>
      <c r="B6" s="77" t="str">
        <f>EXPORTAR!D13</f>
        <v/>
      </c>
      <c r="C6" s="61"/>
      <c r="D6" s="64"/>
      <c r="F6" s="53" t="s">
        <v>2</v>
      </c>
      <c r="G6" s="1789" t="str">
        <f>EXPORTAR!G13</f>
        <v/>
      </c>
      <c r="H6" s="1790"/>
      <c r="I6" s="1790"/>
      <c r="J6" s="1791"/>
    </row>
    <row r="7" spans="1:47" ht="15" customHeight="1" thickBot="1" x14ac:dyDescent="0.3">
      <c r="A7" s="63" t="s">
        <v>3</v>
      </c>
      <c r="B7" s="130" t="str">
        <f>EXPORTAR!D14</f>
        <v/>
      </c>
      <c r="C7" s="65"/>
      <c r="D7" s="66"/>
      <c r="F7" s="92" t="s">
        <v>3</v>
      </c>
      <c r="G7" s="1786" t="str">
        <f>EXPORTAR!G14</f>
        <v/>
      </c>
      <c r="H7" s="1787"/>
      <c r="I7" s="1787"/>
      <c r="J7" s="1788"/>
    </row>
    <row r="8" spans="1:47" ht="6.75" customHeight="1" thickBot="1" x14ac:dyDescent="0.3">
      <c r="AQ8" s="10"/>
      <c r="AR8" s="10"/>
      <c r="AS8" s="10"/>
      <c r="AT8" s="10"/>
      <c r="AU8" s="10"/>
    </row>
    <row r="9" spans="1:47" ht="15" customHeight="1" x14ac:dyDescent="0.25">
      <c r="A9" s="1761" t="s">
        <v>4</v>
      </c>
      <c r="B9" s="1762"/>
      <c r="C9" s="1762"/>
      <c r="D9" s="1763"/>
      <c r="F9" s="1761" t="s">
        <v>147</v>
      </c>
      <c r="G9" s="1762"/>
      <c r="H9" s="1762"/>
      <c r="I9" s="1762"/>
      <c r="J9" s="1762"/>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799" t="str">
        <f>EXPORTAR!D25</f>
        <v>DE CONTADO</v>
      </c>
      <c r="H11" s="1800"/>
      <c r="I11" s="1800"/>
      <c r="J11" s="1800"/>
    </row>
    <row r="12" spans="1:47" ht="15" customHeight="1" x14ac:dyDescent="0.25">
      <c r="A12" s="62" t="s">
        <v>1</v>
      </c>
      <c r="B12" s="77" t="str">
        <f>EXPORTAR!D20</f>
        <v/>
      </c>
      <c r="C12" s="61"/>
      <c r="D12" s="64"/>
      <c r="F12" s="1795"/>
      <c r="G12" s="1796"/>
      <c r="H12" s="1796"/>
      <c r="I12" s="1796"/>
      <c r="J12" s="1796"/>
    </row>
    <row r="13" spans="1:47" ht="15" customHeight="1" x14ac:dyDescent="0.25">
      <c r="A13" s="62" t="s">
        <v>2</v>
      </c>
      <c r="B13" s="77" t="str">
        <f>EXPORTAR!D21</f>
        <v/>
      </c>
      <c r="C13" s="61"/>
      <c r="D13" s="64"/>
      <c r="F13" s="1797"/>
      <c r="G13" s="1798"/>
      <c r="H13" s="1798"/>
      <c r="I13" s="1798"/>
      <c r="J13" s="1798"/>
    </row>
    <row r="14" spans="1:47" ht="17.25" customHeight="1" thickBot="1" x14ac:dyDescent="0.3">
      <c r="A14" s="63" t="s">
        <v>3</v>
      </c>
      <c r="B14" s="130" t="str">
        <f>EXPORTAR!D22</f>
        <v/>
      </c>
      <c r="C14" s="65"/>
      <c r="D14" s="66"/>
      <c r="F14" s="1764" t="s">
        <v>149</v>
      </c>
      <c r="G14" s="1765"/>
      <c r="H14" s="1765"/>
      <c r="I14" s="1765"/>
      <c r="J14" s="1765"/>
    </row>
    <row r="15" spans="1:47" ht="9" customHeight="1" thickBot="1" x14ac:dyDescent="0.3">
      <c r="F15" s="1764"/>
      <c r="G15" s="1765"/>
      <c r="H15" s="1765"/>
      <c r="I15" s="1765"/>
      <c r="J15" s="1765"/>
    </row>
    <row r="16" spans="1:47" ht="15" customHeight="1" x14ac:dyDescent="0.25">
      <c r="A16" s="1761" t="s">
        <v>150</v>
      </c>
      <c r="B16" s="1762"/>
      <c r="C16" s="1762"/>
      <c r="D16" s="1763"/>
      <c r="F16" s="1764"/>
      <c r="G16" s="1765"/>
      <c r="H16" s="1765"/>
      <c r="I16" s="1765"/>
      <c r="J16" s="1765"/>
    </row>
    <row r="17" spans="1:11" ht="17.25" customHeight="1" thickBot="1" x14ac:dyDescent="0.3">
      <c r="A17" s="62" t="s">
        <v>9</v>
      </c>
      <c r="B17" s="76" t="str">
        <f>EXPORTAR!D29</f>
        <v/>
      </c>
      <c r="C17" s="61"/>
      <c r="D17" s="64"/>
      <c r="F17" s="1767"/>
      <c r="G17" s="1768"/>
      <c r="H17" s="1768"/>
      <c r="I17" s="1768"/>
      <c r="J17" s="176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79" t="s">
        <v>180</v>
      </c>
      <c r="G19" s="1780"/>
      <c r="H19" s="1780"/>
      <c r="I19" s="1780"/>
      <c r="J19" s="1780"/>
    </row>
    <row r="20" spans="1:11" ht="21" customHeight="1" x14ac:dyDescent="0.25">
      <c r="A20" s="62" t="s">
        <v>23</v>
      </c>
      <c r="B20" s="78" t="str">
        <f>EXPORTAR!D41</f>
        <v/>
      </c>
      <c r="C20" s="61"/>
      <c r="D20" s="64"/>
      <c r="F20" s="1764"/>
      <c r="G20" s="1765"/>
      <c r="H20" s="1765"/>
      <c r="I20" s="1765"/>
      <c r="J20" s="1765"/>
    </row>
    <row r="21" spans="1:11" ht="15" customHeight="1" x14ac:dyDescent="0.25">
      <c r="A21" s="62" t="s">
        <v>89</v>
      </c>
      <c r="B21" s="77" t="str">
        <f>EXPORTAR!D38</f>
        <v/>
      </c>
      <c r="C21" s="61"/>
      <c r="D21" s="64"/>
      <c r="F21" s="1764"/>
      <c r="G21" s="1765"/>
      <c r="H21" s="1765"/>
      <c r="I21" s="1765"/>
      <c r="J21" s="1765"/>
    </row>
    <row r="22" spans="1:11" ht="15" customHeight="1" x14ac:dyDescent="0.25">
      <c r="A22" s="62" t="s">
        <v>14</v>
      </c>
      <c r="B22" s="79" t="str">
        <f>EXPORTAR!D33</f>
        <v/>
      </c>
      <c r="C22" s="61"/>
      <c r="D22" s="64"/>
      <c r="F22" s="1764"/>
      <c r="G22" s="1765"/>
      <c r="H22" s="1765"/>
      <c r="I22" s="1765"/>
      <c r="J22" s="1765"/>
    </row>
    <row r="23" spans="1:11" ht="15" customHeight="1" x14ac:dyDescent="0.25">
      <c r="A23" s="62" t="s">
        <v>16</v>
      </c>
      <c r="B23" s="269" t="str">
        <f>EXPORTAR!D35</f>
        <v/>
      </c>
      <c r="C23" s="61"/>
      <c r="D23" s="64"/>
      <c r="F23" s="1764"/>
      <c r="G23" s="1765"/>
      <c r="H23" s="1765"/>
      <c r="I23" s="1765"/>
      <c r="J23" s="1765"/>
    </row>
    <row r="24" spans="1:11" ht="15" customHeight="1" x14ac:dyDescent="0.25">
      <c r="A24" s="62" t="s">
        <v>17</v>
      </c>
      <c r="B24" s="269" t="str">
        <f>EXPORTAR!D36</f>
        <v/>
      </c>
      <c r="C24" s="61"/>
      <c r="D24" s="64"/>
      <c r="F24" s="1764"/>
      <c r="G24" s="1765"/>
      <c r="H24" s="1765"/>
      <c r="I24" s="1765"/>
      <c r="J24" s="1765"/>
    </row>
    <row r="25" spans="1:11" ht="15" customHeight="1" thickBot="1" x14ac:dyDescent="0.3">
      <c r="A25" s="62" t="s">
        <v>15</v>
      </c>
      <c r="B25" s="269" t="str">
        <f>EXPORTAR!D34</f>
        <v/>
      </c>
      <c r="C25" s="61"/>
      <c r="D25" s="64"/>
      <c r="F25" s="1767"/>
      <c r="G25" s="1768"/>
      <c r="H25" s="1768"/>
      <c r="I25" s="1768"/>
      <c r="J25" s="176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1" t="s">
        <v>151</v>
      </c>
      <c r="G27" s="1762"/>
      <c r="H27" s="1762"/>
      <c r="I27" s="1762"/>
      <c r="J27" s="1762"/>
    </row>
    <row r="28" spans="1:11" ht="15" customHeight="1" thickBot="1" x14ac:dyDescent="0.3">
      <c r="A28" s="63" t="s">
        <v>8</v>
      </c>
      <c r="B28" s="80" t="str">
        <f>EXPORTAR!D28</f>
        <v/>
      </c>
      <c r="C28" s="65"/>
      <c r="D28" s="66"/>
      <c r="F28" s="1764" t="s">
        <v>166</v>
      </c>
      <c r="G28" s="1765"/>
      <c r="H28" s="1765"/>
      <c r="I28" s="1765"/>
      <c r="J28" s="1765"/>
      <c r="K28" s="33"/>
    </row>
    <row r="29" spans="1:11" ht="15" customHeight="1" thickBot="1" x14ac:dyDescent="0.3">
      <c r="A29" s="93"/>
      <c r="B29" s="93"/>
      <c r="C29" s="93"/>
      <c r="D29" s="93"/>
      <c r="F29" s="1767"/>
      <c r="G29" s="1768"/>
      <c r="H29" s="1768"/>
      <c r="I29" s="1768"/>
      <c r="J29" s="1768"/>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801" t="s">
        <v>153</v>
      </c>
      <c r="C35" s="1540"/>
      <c r="D35" s="504"/>
      <c r="F35" s="1801" t="s">
        <v>153</v>
      </c>
      <c r="G35" s="1540"/>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61" t="s">
        <v>146</v>
      </c>
      <c r="B2" s="1762"/>
      <c r="C2" s="1762"/>
      <c r="D2" s="1763"/>
      <c r="F2" s="1783" t="s">
        <v>4</v>
      </c>
      <c r="G2" s="1784"/>
      <c r="H2" s="1784"/>
      <c r="I2" s="1784"/>
      <c r="J2" s="1785"/>
    </row>
    <row r="3" spans="1:47" ht="15" customHeight="1" x14ac:dyDescent="0.25">
      <c r="A3" s="62" t="s">
        <v>30</v>
      </c>
      <c r="B3" s="77" t="str">
        <f>CONCATENATE(EXPORTAR!D8," ",EXPORTAR!D9," ",EXPORTAR!D10)</f>
        <v xml:space="preserve">  </v>
      </c>
      <c r="C3" s="72"/>
      <c r="D3" s="73"/>
      <c r="F3" s="53" t="s">
        <v>30</v>
      </c>
      <c r="G3" s="1789" t="str">
        <f>CONCATENATE(EXPORTAR!G16," ",EXPORTAR!G17," ",EXPORTAR!G18)</f>
        <v xml:space="preserve">  </v>
      </c>
      <c r="H3" s="1790"/>
      <c r="I3" s="1790"/>
      <c r="J3" s="1802"/>
    </row>
    <row r="4" spans="1:47" ht="15" customHeight="1" x14ac:dyDescent="0.25">
      <c r="A4" s="71" t="s">
        <v>148</v>
      </c>
      <c r="B4" s="129" t="str">
        <f>EXPORTAR!D11</f>
        <v/>
      </c>
      <c r="C4" s="61"/>
      <c r="D4" s="64"/>
      <c r="F4" s="53" t="s">
        <v>148</v>
      </c>
      <c r="G4" s="1792" t="str">
        <f>EXPORTAR!G19</f>
        <v/>
      </c>
      <c r="H4" s="1793"/>
      <c r="I4" s="1793"/>
      <c r="J4" s="1794"/>
    </row>
    <row r="5" spans="1:47" ht="15" customHeight="1" x14ac:dyDescent="0.25">
      <c r="A5" s="62" t="s">
        <v>1</v>
      </c>
      <c r="B5" s="77" t="str">
        <f>EXPORTAR!D12</f>
        <v/>
      </c>
      <c r="C5" s="61"/>
      <c r="D5" s="64"/>
      <c r="F5" s="53" t="s">
        <v>1</v>
      </c>
      <c r="G5" s="1789" t="str">
        <f>EXPORTAR!G20</f>
        <v/>
      </c>
      <c r="H5" s="1790"/>
      <c r="I5" s="1790"/>
      <c r="J5" s="1791"/>
    </row>
    <row r="6" spans="1:47" ht="15" customHeight="1" x14ac:dyDescent="0.25">
      <c r="A6" s="62" t="s">
        <v>2</v>
      </c>
      <c r="B6" s="77" t="str">
        <f>EXPORTAR!D13</f>
        <v/>
      </c>
      <c r="C6" s="61"/>
      <c r="D6" s="64"/>
      <c r="F6" s="53" t="s">
        <v>2</v>
      </c>
      <c r="G6" s="1789" t="str">
        <f>EXPORTAR!G21</f>
        <v/>
      </c>
      <c r="H6" s="1790"/>
      <c r="I6" s="1790"/>
      <c r="J6" s="1791"/>
    </row>
    <row r="7" spans="1:47" ht="15" customHeight="1" thickBot="1" x14ac:dyDescent="0.3">
      <c r="A7" s="63" t="s">
        <v>3</v>
      </c>
      <c r="B7" s="130" t="str">
        <f>EXPORTAR!D14</f>
        <v/>
      </c>
      <c r="C7" s="65"/>
      <c r="D7" s="66"/>
      <c r="F7" s="92" t="s">
        <v>3</v>
      </c>
      <c r="G7" s="1786" t="str">
        <f>EXPORTAR!G22</f>
        <v/>
      </c>
      <c r="H7" s="1787"/>
      <c r="I7" s="1787"/>
      <c r="J7" s="1788"/>
    </row>
    <row r="8" spans="1:47" ht="7.5" customHeight="1" thickBot="1" x14ac:dyDescent="0.3">
      <c r="AQ8" s="10"/>
      <c r="AR8" s="10"/>
      <c r="AS8" s="10"/>
      <c r="AT8" s="10"/>
      <c r="AU8" s="10"/>
    </row>
    <row r="9" spans="1:47" ht="15" customHeight="1" x14ac:dyDescent="0.25">
      <c r="A9" s="1761" t="s">
        <v>4</v>
      </c>
      <c r="B9" s="1762"/>
      <c r="C9" s="1762"/>
      <c r="D9" s="1763"/>
      <c r="F9" s="1761" t="s">
        <v>147</v>
      </c>
      <c r="G9" s="1762"/>
      <c r="H9" s="1762"/>
      <c r="I9" s="1762"/>
      <c r="J9" s="1762"/>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799" t="str">
        <f>EXPORTAR!D25</f>
        <v>DE CONTADO</v>
      </c>
      <c r="H11" s="1800"/>
      <c r="I11" s="1800"/>
      <c r="J11" s="1800"/>
    </row>
    <row r="12" spans="1:47" ht="15" customHeight="1" x14ac:dyDescent="0.25">
      <c r="A12" s="62" t="s">
        <v>1</v>
      </c>
      <c r="B12" s="77" t="str">
        <f>EXPORTAR!D20</f>
        <v/>
      </c>
      <c r="C12" s="61"/>
      <c r="D12" s="64"/>
      <c r="F12" s="1795"/>
      <c r="G12" s="1796"/>
      <c r="H12" s="1796"/>
      <c r="I12" s="1796"/>
      <c r="J12" s="1796"/>
    </row>
    <row r="13" spans="1:47" ht="15" customHeight="1" x14ac:dyDescent="0.25">
      <c r="A13" s="62" t="s">
        <v>2</v>
      </c>
      <c r="B13" s="77" t="str">
        <f>EXPORTAR!D21</f>
        <v/>
      </c>
      <c r="C13" s="61"/>
      <c r="D13" s="64"/>
      <c r="F13" s="1797"/>
      <c r="G13" s="1798"/>
      <c r="H13" s="1798"/>
      <c r="I13" s="1798"/>
      <c r="J13" s="1798"/>
    </row>
    <row r="14" spans="1:47" ht="17.25" customHeight="1" thickBot="1" x14ac:dyDescent="0.3">
      <c r="A14" s="63" t="s">
        <v>3</v>
      </c>
      <c r="B14" s="130" t="str">
        <f>EXPORTAR!D22</f>
        <v/>
      </c>
      <c r="C14" s="65"/>
      <c r="D14" s="66"/>
      <c r="F14" s="1764" t="s">
        <v>149</v>
      </c>
      <c r="G14" s="1765"/>
      <c r="H14" s="1765"/>
      <c r="I14" s="1765"/>
      <c r="J14" s="1765"/>
    </row>
    <row r="15" spans="1:47" ht="6" customHeight="1" thickBot="1" x14ac:dyDescent="0.3">
      <c r="F15" s="1764"/>
      <c r="G15" s="1765"/>
      <c r="H15" s="1765"/>
      <c r="I15" s="1765"/>
      <c r="J15" s="1765"/>
    </row>
    <row r="16" spans="1:47" ht="15" customHeight="1" x14ac:dyDescent="0.25">
      <c r="A16" s="1761" t="s">
        <v>150</v>
      </c>
      <c r="B16" s="1762"/>
      <c r="C16" s="1762"/>
      <c r="D16" s="1763"/>
      <c r="F16" s="1764"/>
      <c r="G16" s="1765"/>
      <c r="H16" s="1765"/>
      <c r="I16" s="1765"/>
      <c r="J16" s="1765"/>
    </row>
    <row r="17" spans="1:11" ht="17.25" customHeight="1" thickBot="1" x14ac:dyDescent="0.3">
      <c r="A17" s="62" t="s">
        <v>9</v>
      </c>
      <c r="B17" s="76" t="str">
        <f>EXPORTAR!D29</f>
        <v/>
      </c>
      <c r="C17" s="61"/>
      <c r="D17" s="64"/>
      <c r="F17" s="1767"/>
      <c r="G17" s="1768"/>
      <c r="H17" s="1768"/>
      <c r="I17" s="1768"/>
      <c r="J17" s="1768"/>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79" t="s">
        <v>180</v>
      </c>
      <c r="G19" s="1780"/>
      <c r="H19" s="1780"/>
      <c r="I19" s="1780"/>
      <c r="J19" s="1780"/>
    </row>
    <row r="20" spans="1:11" ht="21" customHeight="1" x14ac:dyDescent="0.25">
      <c r="A20" s="62" t="s">
        <v>23</v>
      </c>
      <c r="B20" s="78" t="str">
        <f>EXPORTAR!D41</f>
        <v/>
      </c>
      <c r="C20" s="61"/>
      <c r="D20" s="64"/>
      <c r="F20" s="1764"/>
      <c r="G20" s="1765"/>
      <c r="H20" s="1765"/>
      <c r="I20" s="1765"/>
      <c r="J20" s="1765"/>
    </row>
    <row r="21" spans="1:11" ht="15" customHeight="1" x14ac:dyDescent="0.25">
      <c r="A21" s="62" t="s">
        <v>89</v>
      </c>
      <c r="B21" s="77" t="str">
        <f>EXPORTAR!D38</f>
        <v/>
      </c>
      <c r="C21" s="61"/>
      <c r="D21" s="64"/>
      <c r="F21" s="1764"/>
      <c r="G21" s="1765"/>
      <c r="H21" s="1765"/>
      <c r="I21" s="1765"/>
      <c r="J21" s="1765"/>
    </row>
    <row r="22" spans="1:11" ht="15" customHeight="1" x14ac:dyDescent="0.25">
      <c r="A22" s="62" t="s">
        <v>14</v>
      </c>
      <c r="B22" s="79" t="str">
        <f>EXPORTAR!D33</f>
        <v/>
      </c>
      <c r="C22" s="61"/>
      <c r="D22" s="64"/>
      <c r="F22" s="1764"/>
      <c r="G22" s="1765"/>
      <c r="H22" s="1765"/>
      <c r="I22" s="1765"/>
      <c r="J22" s="1765"/>
    </row>
    <row r="23" spans="1:11" ht="15" customHeight="1" x14ac:dyDescent="0.25">
      <c r="A23" s="62" t="s">
        <v>16</v>
      </c>
      <c r="B23" s="269" t="str">
        <f>EXPORTAR!D35</f>
        <v/>
      </c>
      <c r="C23" s="61"/>
      <c r="D23" s="64"/>
      <c r="F23" s="1764"/>
      <c r="G23" s="1765"/>
      <c r="H23" s="1765"/>
      <c r="I23" s="1765"/>
      <c r="J23" s="1765"/>
    </row>
    <row r="24" spans="1:11" ht="15" customHeight="1" x14ac:dyDescent="0.25">
      <c r="A24" s="62" t="s">
        <v>17</v>
      </c>
      <c r="B24" s="269" t="str">
        <f>EXPORTAR!D36</f>
        <v/>
      </c>
      <c r="C24" s="61"/>
      <c r="D24" s="64"/>
      <c r="F24" s="1764"/>
      <c r="G24" s="1765"/>
      <c r="H24" s="1765"/>
      <c r="I24" s="1765"/>
      <c r="J24" s="1765"/>
    </row>
    <row r="25" spans="1:11" ht="15" customHeight="1" thickBot="1" x14ac:dyDescent="0.3">
      <c r="A25" s="62" t="s">
        <v>15</v>
      </c>
      <c r="B25" s="269" t="str">
        <f>EXPORTAR!D34</f>
        <v/>
      </c>
      <c r="C25" s="61"/>
      <c r="D25" s="64"/>
      <c r="F25" s="1767"/>
      <c r="G25" s="1768"/>
      <c r="H25" s="1768"/>
      <c r="I25" s="1768"/>
      <c r="J25" s="1768"/>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61" t="s">
        <v>151</v>
      </c>
      <c r="G27" s="1762"/>
      <c r="H27" s="1762"/>
      <c r="I27" s="1762"/>
      <c r="J27" s="1762"/>
    </row>
    <row r="28" spans="1:11" ht="15" customHeight="1" thickBot="1" x14ac:dyDescent="0.3">
      <c r="A28" s="63" t="s">
        <v>8</v>
      </c>
      <c r="B28" s="80" t="str">
        <f>EXPORTAR!D28</f>
        <v/>
      </c>
      <c r="C28" s="65"/>
      <c r="D28" s="66"/>
      <c r="F28" s="1764" t="s">
        <v>166</v>
      </c>
      <c r="G28" s="1765"/>
      <c r="H28" s="1765"/>
      <c r="I28" s="1765"/>
      <c r="J28" s="1765"/>
      <c r="K28" s="33"/>
    </row>
    <row r="29" spans="1:11" ht="15" customHeight="1" thickBot="1" x14ac:dyDescent="0.3">
      <c r="A29" s="93"/>
      <c r="B29" s="93"/>
      <c r="C29" s="93"/>
      <c r="D29" s="93"/>
      <c r="F29" s="1767"/>
      <c r="G29" s="1768"/>
      <c r="H29" s="1768"/>
      <c r="I29" s="1768"/>
      <c r="J29" s="1768"/>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801" t="s">
        <v>153</v>
      </c>
      <c r="C35" s="1540"/>
      <c r="D35" s="93"/>
      <c r="F35" s="1801" t="s">
        <v>145</v>
      </c>
      <c r="G35" s="1540"/>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C31" sqref="C31:J3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61" t="s">
        <v>146</v>
      </c>
      <c r="B2" s="1762"/>
      <c r="C2" s="1762"/>
      <c r="D2" s="1763"/>
      <c r="F2" s="1761" t="s">
        <v>147</v>
      </c>
      <c r="G2" s="1762"/>
      <c r="H2" s="1762"/>
      <c r="I2" s="1762"/>
      <c r="J2" s="1762"/>
      <c r="K2" s="1763"/>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9020</v>
      </c>
      <c r="G5" s="986" t="str">
        <f>B3</f>
        <v xml:space="preserve">  </v>
      </c>
      <c r="H5" s="985"/>
      <c r="I5" s="985"/>
      <c r="J5" s="985"/>
      <c r="K5" s="991"/>
    </row>
    <row r="6" spans="1:48" ht="15" customHeight="1" x14ac:dyDescent="0.25">
      <c r="A6" s="62" t="s">
        <v>2</v>
      </c>
      <c r="B6" s="971" t="str">
        <f>EXPORTAR!D13</f>
        <v/>
      </c>
      <c r="C6" s="103"/>
      <c r="D6" s="104"/>
      <c r="F6" s="50" t="s">
        <v>9021</v>
      </c>
      <c r="G6" s="985"/>
      <c r="H6" s="985"/>
      <c r="I6" s="985"/>
      <c r="J6" s="1000" t="str">
        <f>B4</f>
        <v/>
      </c>
      <c r="K6" s="992"/>
    </row>
    <row r="7" spans="1:48" ht="15" customHeight="1" thickBot="1" x14ac:dyDescent="0.3">
      <c r="A7" s="63" t="s">
        <v>3</v>
      </c>
      <c r="B7" s="130" t="str">
        <f>EXPORTAR!D14</f>
        <v/>
      </c>
      <c r="C7" s="105"/>
      <c r="D7" s="106"/>
      <c r="F7" s="984" t="s">
        <v>9022</v>
      </c>
      <c r="G7" s="985"/>
      <c r="H7" s="985"/>
      <c r="I7" s="985"/>
      <c r="J7" s="985"/>
      <c r="K7" s="991"/>
    </row>
    <row r="8" spans="1:48" ht="15" customHeight="1" thickBot="1" x14ac:dyDescent="0.3">
      <c r="F8" s="993" t="s">
        <v>9023</v>
      </c>
      <c r="G8" s="994"/>
      <c r="H8" s="994"/>
      <c r="I8" s="994"/>
      <c r="J8" s="994"/>
      <c r="K8" s="995"/>
      <c r="AR8" s="10"/>
      <c r="AS8" s="10"/>
      <c r="AT8" s="10"/>
      <c r="AU8" s="10"/>
      <c r="AV8" s="10"/>
    </row>
    <row r="9" spans="1:48" ht="15" customHeight="1" x14ac:dyDescent="0.25">
      <c r="A9" s="1761" t="s">
        <v>4</v>
      </c>
      <c r="B9" s="1762"/>
      <c r="C9" s="1762"/>
      <c r="D9" s="1763"/>
      <c r="F9" s="996" t="s">
        <v>10463</v>
      </c>
      <c r="G9" s="994"/>
      <c r="H9" s="994"/>
      <c r="I9" s="998"/>
      <c r="J9" s="997"/>
      <c r="K9" s="995"/>
    </row>
    <row r="10" spans="1:48" ht="15" customHeight="1" x14ac:dyDescent="0.25">
      <c r="A10" s="62" t="s">
        <v>30</v>
      </c>
      <c r="B10" s="971" t="str">
        <f>CONCATENATE(EXPORTAR!D16," ",EXPORTAR!D17," ",EXPORTAR!D18)</f>
        <v xml:space="preserve">  </v>
      </c>
      <c r="C10" s="101"/>
      <c r="D10" s="102"/>
      <c r="F10" s="993" t="s">
        <v>9024</v>
      </c>
      <c r="G10" s="994"/>
      <c r="H10" s="994"/>
      <c r="I10" s="999" t="str">
        <f>B11</f>
        <v/>
      </c>
      <c r="J10" s="994"/>
      <c r="K10" s="995"/>
    </row>
    <row r="11" spans="1:48" ht="15" customHeight="1" x14ac:dyDescent="0.25">
      <c r="A11" s="71" t="s">
        <v>148</v>
      </c>
      <c r="B11" s="972" t="str">
        <f>EXPORTAR!D19</f>
        <v/>
      </c>
      <c r="C11" s="103"/>
      <c r="D11" s="104"/>
      <c r="F11" s="1803" t="s">
        <v>9026</v>
      </c>
      <c r="G11" s="1804"/>
      <c r="H11" s="1804"/>
      <c r="I11" s="1804"/>
      <c r="J11" s="1804"/>
      <c r="K11" s="1805"/>
    </row>
    <row r="12" spans="1:48" ht="15" customHeight="1" x14ac:dyDescent="0.25">
      <c r="A12" s="62" t="s">
        <v>1</v>
      </c>
      <c r="B12" s="971" t="str">
        <f>EXPORTAR!D20</f>
        <v/>
      </c>
      <c r="C12" s="103"/>
      <c r="D12" s="104"/>
      <c r="F12" s="1803"/>
      <c r="G12" s="1804"/>
      <c r="H12" s="1804"/>
      <c r="I12" s="1804"/>
      <c r="J12" s="1804"/>
      <c r="K12" s="1805"/>
    </row>
    <row r="13" spans="1:48" ht="15" customHeight="1" x14ac:dyDescent="0.25">
      <c r="A13" s="62" t="s">
        <v>2</v>
      </c>
      <c r="B13" s="971" t="str">
        <f>EXPORTAR!D21</f>
        <v/>
      </c>
      <c r="C13" s="103"/>
      <c r="D13" s="104"/>
      <c r="F13" s="1803" t="s">
        <v>9025</v>
      </c>
      <c r="G13" s="1804"/>
      <c r="H13" s="1804"/>
      <c r="I13" s="1804"/>
      <c r="J13" s="1804"/>
      <c r="K13" s="1805"/>
    </row>
    <row r="14" spans="1:48" ht="17.25" customHeight="1" thickBot="1" x14ac:dyDescent="0.3">
      <c r="A14" s="63" t="s">
        <v>3</v>
      </c>
      <c r="B14" s="130" t="str">
        <f>EXPORTAR!D22</f>
        <v/>
      </c>
      <c r="C14" s="105"/>
      <c r="D14" s="106"/>
      <c r="F14" s="1803"/>
      <c r="G14" s="1804"/>
      <c r="H14" s="1804"/>
      <c r="I14" s="1804"/>
      <c r="J14" s="1804"/>
      <c r="K14" s="1805"/>
    </row>
    <row r="15" spans="1:48" ht="15" customHeight="1" thickBot="1" x14ac:dyDescent="0.3">
      <c r="F15" s="1803"/>
      <c r="G15" s="1804"/>
      <c r="H15" s="1804"/>
      <c r="I15" s="1804"/>
      <c r="J15" s="1804"/>
      <c r="K15" s="1805"/>
    </row>
    <row r="16" spans="1:48" ht="15" customHeight="1" x14ac:dyDescent="0.25">
      <c r="A16" s="1761" t="s">
        <v>150</v>
      </c>
      <c r="B16" s="1762"/>
      <c r="C16" s="1762"/>
      <c r="D16" s="1763"/>
      <c r="F16" s="1803"/>
      <c r="G16" s="1804"/>
      <c r="H16" s="1804"/>
      <c r="I16" s="1804"/>
      <c r="J16" s="1804"/>
      <c r="K16" s="1805"/>
    </row>
    <row r="17" spans="1:11" ht="17.25" customHeight="1" x14ac:dyDescent="0.25">
      <c r="A17" s="62" t="s">
        <v>9</v>
      </c>
      <c r="B17" s="96" t="str">
        <f>EXPORTAR!D29</f>
        <v/>
      </c>
      <c r="C17" s="61"/>
      <c r="D17" s="64"/>
      <c r="F17" s="1803"/>
      <c r="G17" s="1804"/>
      <c r="H17" s="1804"/>
      <c r="I17" s="1804"/>
      <c r="J17" s="1804"/>
      <c r="K17" s="1805"/>
    </row>
    <row r="18" spans="1:11" ht="17.25" customHeight="1" x14ac:dyDescent="0.25">
      <c r="A18" s="62" t="s">
        <v>11</v>
      </c>
      <c r="B18" s="97" t="str">
        <f>EXPORTAR!D30</f>
        <v/>
      </c>
      <c r="C18" s="61"/>
      <c r="D18" s="64"/>
      <c r="F18" s="1803"/>
      <c r="G18" s="1804"/>
      <c r="H18" s="1804"/>
      <c r="I18" s="1804"/>
      <c r="J18" s="1804"/>
      <c r="K18" s="1805"/>
    </row>
    <row r="19" spans="1:11" ht="18.75" customHeight="1" x14ac:dyDescent="0.25">
      <c r="A19" s="62" t="s">
        <v>13</v>
      </c>
      <c r="B19" s="98" t="str">
        <f>EXPORTAR!D32</f>
        <v/>
      </c>
      <c r="C19" s="61"/>
      <c r="D19" s="64"/>
      <c r="F19" s="1803"/>
      <c r="G19" s="1804"/>
      <c r="H19" s="1804"/>
      <c r="I19" s="1804"/>
      <c r="J19" s="1804"/>
      <c r="K19" s="1805"/>
    </row>
    <row r="20" spans="1:11" ht="21" customHeight="1" thickBot="1" x14ac:dyDescent="0.3">
      <c r="A20" s="62" t="s">
        <v>23</v>
      </c>
      <c r="B20" s="98" t="str">
        <f>EXPORTAR!D41</f>
        <v/>
      </c>
      <c r="C20" s="61"/>
      <c r="D20" s="64"/>
      <c r="F20" s="1806"/>
      <c r="G20" s="1807"/>
      <c r="H20" s="1807"/>
      <c r="I20" s="1807"/>
      <c r="J20" s="1807"/>
      <c r="K20" s="1808"/>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61" t="s">
        <v>151</v>
      </c>
      <c r="G22" s="1762"/>
      <c r="H22" s="1762"/>
      <c r="I22" s="1762"/>
      <c r="J22" s="1762"/>
      <c r="K22" s="1763"/>
    </row>
    <row r="23" spans="1:11" ht="15" customHeight="1" x14ac:dyDescent="0.25">
      <c r="A23" s="62" t="s">
        <v>16</v>
      </c>
      <c r="B23" s="268" t="str">
        <f>EXPORTAR!D35</f>
        <v/>
      </c>
      <c r="C23" s="61"/>
      <c r="D23" s="64"/>
      <c r="F23" s="1764" t="s">
        <v>166</v>
      </c>
      <c r="G23" s="1765"/>
      <c r="H23" s="1765"/>
      <c r="I23" s="1765"/>
      <c r="J23" s="1765"/>
      <c r="K23" s="1766"/>
    </row>
    <row r="24" spans="1:11" ht="15" customHeight="1" thickBot="1" x14ac:dyDescent="0.3">
      <c r="A24" s="62" t="s">
        <v>17</v>
      </c>
      <c r="B24" s="268" t="str">
        <f>EXPORTAR!D36</f>
        <v/>
      </c>
      <c r="C24" s="61"/>
      <c r="D24" s="64"/>
      <c r="F24" s="1767"/>
      <c r="G24" s="1768"/>
      <c r="H24" s="1768"/>
      <c r="I24" s="1768"/>
      <c r="J24" s="1768"/>
      <c r="K24" s="1769"/>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82" t="s">
        <v>153</v>
      </c>
      <c r="G29" s="1406"/>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topLeftCell="A27" zoomScaleNormal="100" workbookViewId="0">
      <selection activeCell="E36" sqref="E36"/>
    </sheetView>
  </sheetViews>
  <sheetFormatPr baseColWidth="10" defaultColWidth="12.85546875" defaultRowHeight="15" x14ac:dyDescent="0.25"/>
  <cols>
    <col min="1" max="2" width="12.85546875" customWidth="1"/>
    <col min="5" max="8" width="12.85546875" customWidth="1"/>
  </cols>
  <sheetData>
    <row r="1" spans="1:8" x14ac:dyDescent="0.25">
      <c r="A1" s="1823" t="s">
        <v>10518</v>
      </c>
      <c r="B1" s="1824"/>
      <c r="C1" s="1824"/>
      <c r="D1" s="1824"/>
      <c r="E1" s="1824"/>
      <c r="F1" s="1824"/>
      <c r="G1" s="1824"/>
      <c r="H1" s="1825"/>
    </row>
    <row r="2" spans="1:8" ht="13.5" customHeight="1" x14ac:dyDescent="0.3">
      <c r="A2" s="559" t="s">
        <v>7025</v>
      </c>
      <c r="B2" s="559"/>
      <c r="C2" s="559"/>
      <c r="D2" s="559"/>
      <c r="E2" s="559"/>
      <c r="F2" s="559"/>
      <c r="G2" s="559"/>
      <c r="H2" s="403"/>
    </row>
    <row r="3" spans="1:8" ht="11.25" customHeight="1" x14ac:dyDescent="0.3">
      <c r="A3" s="559"/>
      <c r="B3" s="559"/>
      <c r="C3" s="559"/>
      <c r="D3" s="559"/>
      <c r="E3" s="559"/>
      <c r="F3" s="559"/>
      <c r="G3" s="559"/>
      <c r="H3" s="403"/>
    </row>
    <row r="4" spans="1:8" x14ac:dyDescent="0.25">
      <c r="A4" s="1090" t="s">
        <v>10491</v>
      </c>
      <c r="B4" s="1151"/>
      <c r="C4" s="1151"/>
      <c r="D4" s="1151"/>
      <c r="E4" s="1151"/>
      <c r="F4" s="1151"/>
      <c r="G4" s="1151"/>
      <c r="H4" s="1152"/>
    </row>
    <row r="5" spans="1:8" ht="11.25" customHeight="1" x14ac:dyDescent="0.25">
      <c r="A5" s="1137" t="s">
        <v>10503</v>
      </c>
      <c r="B5" s="1138"/>
      <c r="C5" s="1138"/>
      <c r="D5" s="1138"/>
      <c r="E5" s="1150"/>
      <c r="F5" s="1137" t="s">
        <v>115</v>
      </c>
      <c r="G5" s="1138"/>
      <c r="H5" s="1150"/>
    </row>
    <row r="6" spans="1:8" x14ac:dyDescent="0.25">
      <c r="A6" s="1162" t="str">
        <f>CONCATENATE(EXPORTAR!D8," ",EXPORTAR!D9," ",EXPORTAR!D10)</f>
        <v xml:space="preserve">  </v>
      </c>
      <c r="B6" s="1163"/>
      <c r="C6" s="1163"/>
      <c r="D6" s="1163"/>
      <c r="E6" s="1164"/>
      <c r="F6" s="1170" t="str">
        <f>EXPORTAR!D11</f>
        <v/>
      </c>
      <c r="G6" s="1163"/>
      <c r="H6" s="1164"/>
    </row>
    <row r="7" spans="1:8" ht="15.75" x14ac:dyDescent="0.25">
      <c r="A7" s="1153" t="s">
        <v>10520</v>
      </c>
      <c r="B7" s="1154"/>
      <c r="C7" s="1154"/>
      <c r="D7" s="1154"/>
      <c r="E7" s="1154"/>
      <c r="F7" s="1154"/>
      <c r="G7" s="1154"/>
      <c r="H7" s="1155"/>
    </row>
    <row r="8" spans="1:8" ht="15.75" x14ac:dyDescent="0.25">
      <c r="A8" s="1153" t="s">
        <v>10495</v>
      </c>
      <c r="B8" s="1154"/>
      <c r="C8" s="1154"/>
      <c r="D8" s="1154"/>
      <c r="E8" s="1154"/>
      <c r="F8" s="1154"/>
      <c r="G8" s="1154"/>
      <c r="H8" s="1155"/>
    </row>
    <row r="9" spans="1:8" ht="11.25" customHeight="1" x14ac:dyDescent="0.25">
      <c r="A9" s="1137" t="s">
        <v>10504</v>
      </c>
      <c r="B9" s="1138"/>
      <c r="C9" s="1138"/>
      <c r="D9" s="1138"/>
      <c r="E9" s="1150"/>
      <c r="F9" s="1138" t="s">
        <v>115</v>
      </c>
      <c r="G9" s="1138"/>
      <c r="H9" s="1150"/>
    </row>
    <row r="10" spans="1:8" ht="15.75" customHeight="1" x14ac:dyDescent="0.25">
      <c r="A10" s="1165" t="str">
        <f>CONCATENATE(EXPORTAR!D3," ",EXPORTAR!D4," ",EXPORTAR!D5)</f>
        <v xml:space="preserve">  </v>
      </c>
      <c r="B10" s="1166"/>
      <c r="C10" s="1166"/>
      <c r="D10" s="1166"/>
      <c r="E10" s="1167"/>
      <c r="F10" s="1820" t="str">
        <f>EXPORTAR!G11</f>
        <v/>
      </c>
      <c r="G10" s="1821"/>
      <c r="H10" s="1822"/>
    </row>
    <row r="11" spans="1:8" ht="32.25" customHeight="1" x14ac:dyDescent="0.25">
      <c r="A11" s="1809" t="s">
        <v>10521</v>
      </c>
      <c r="B11" s="1810"/>
      <c r="C11" s="1810"/>
      <c r="D11" s="1810"/>
      <c r="E11" s="1810"/>
      <c r="F11" s="1810"/>
      <c r="G11" s="1810"/>
      <c r="H11" s="1811"/>
    </row>
    <row r="12" spans="1:8" ht="9.75" customHeight="1" x14ac:dyDescent="0.25">
      <c r="A12" s="1812"/>
      <c r="B12" s="1813"/>
      <c r="C12" s="1813"/>
      <c r="D12" s="1813"/>
      <c r="E12" s="1813"/>
      <c r="F12" s="1813"/>
      <c r="G12" s="1813"/>
      <c r="H12" s="1814"/>
    </row>
    <row r="13" spans="1:8" ht="25.5" customHeight="1" x14ac:dyDescent="0.25">
      <c r="A13" s="1812"/>
      <c r="B13" s="1813"/>
      <c r="C13" s="1813"/>
      <c r="D13" s="1813"/>
      <c r="E13" s="1813"/>
      <c r="F13" s="1813"/>
      <c r="G13" s="1813"/>
      <c r="H13" s="1814"/>
    </row>
    <row r="14" spans="1:8" x14ac:dyDescent="0.25">
      <c r="A14" s="1812" t="s">
        <v>10522</v>
      </c>
      <c r="B14" s="1813"/>
      <c r="C14" s="1813"/>
      <c r="D14" s="1813"/>
      <c r="E14" s="1813"/>
      <c r="F14" s="1813"/>
      <c r="G14" s="1813"/>
      <c r="H14" s="1156"/>
    </row>
    <row r="15" spans="1:8" ht="18" customHeight="1" x14ac:dyDescent="0.25">
      <c r="A15" s="1812"/>
      <c r="B15" s="1813"/>
      <c r="C15" s="1813"/>
      <c r="D15" s="1813"/>
      <c r="E15" s="1813"/>
      <c r="F15" s="1813"/>
      <c r="G15" s="1813"/>
      <c r="H15" s="1156"/>
    </row>
    <row r="16" spans="1:8" ht="16.5" x14ac:dyDescent="0.3">
      <c r="A16" s="1146">
        <f>EXPORTAR!D47</f>
        <v>0</v>
      </c>
      <c r="B16" s="1091"/>
      <c r="C16" s="1091"/>
      <c r="D16" s="1091"/>
      <c r="E16" s="1091"/>
      <c r="F16" s="1091"/>
      <c r="G16" s="1091"/>
      <c r="H16" s="1156"/>
    </row>
    <row r="17" spans="1:8" ht="16.5" x14ac:dyDescent="0.3">
      <c r="A17" s="1146">
        <f>EXPORTAR!D48</f>
        <v>0</v>
      </c>
      <c r="B17" s="1091"/>
      <c r="C17" s="1091"/>
      <c r="D17" s="1091"/>
      <c r="E17" s="1091"/>
      <c r="F17" s="1091"/>
      <c r="G17" s="1091"/>
      <c r="H17" s="1156"/>
    </row>
    <row r="18" spans="1:8" ht="16.5" customHeight="1" x14ac:dyDescent="0.3">
      <c r="A18" s="1146">
        <f>EXPORTAR!D49</f>
        <v>0</v>
      </c>
      <c r="B18" s="1091"/>
      <c r="C18" s="1091"/>
      <c r="D18" s="1091"/>
      <c r="E18" s="1091"/>
      <c r="F18" s="1091"/>
      <c r="G18" s="1091"/>
      <c r="H18" s="1156"/>
    </row>
    <row r="19" spans="1:8" ht="25.5" customHeight="1" x14ac:dyDescent="0.3">
      <c r="A19" s="1088" t="s">
        <v>10513</v>
      </c>
      <c r="B19" s="1091"/>
      <c r="C19" s="1091"/>
      <c r="D19" s="1091"/>
      <c r="E19" s="1091"/>
      <c r="F19" s="1091"/>
      <c r="G19" s="1091"/>
      <c r="H19" s="1156"/>
    </row>
    <row r="20" spans="1:8" ht="16.5" customHeight="1" x14ac:dyDescent="0.3">
      <c r="A20" s="1088"/>
      <c r="B20" s="1816" t="s">
        <v>157</v>
      </c>
      <c r="C20" s="1817"/>
      <c r="D20" s="1816" t="s">
        <v>158</v>
      </c>
      <c r="E20" s="1817"/>
      <c r="F20" s="1816" t="s">
        <v>159</v>
      </c>
      <c r="G20" s="1817"/>
      <c r="H20" s="1156"/>
    </row>
    <row r="21" spans="1:8" ht="19.5" customHeight="1" x14ac:dyDescent="0.3">
      <c r="A21" s="1088"/>
      <c r="B21" s="1828">
        <f>EXPORTAR!D27</f>
        <v>0</v>
      </c>
      <c r="C21" s="1828"/>
      <c r="D21" s="1828" t="str">
        <f>EXPORTAR!D30</f>
        <v/>
      </c>
      <c r="E21" s="1828"/>
      <c r="F21" s="1828" t="str">
        <f>EXPORTAR!D32</f>
        <v/>
      </c>
      <c r="G21" s="1828"/>
      <c r="H21" s="1156"/>
    </row>
    <row r="22" spans="1:8" ht="12.75" customHeight="1" x14ac:dyDescent="0.25">
      <c r="A22" s="1812" t="s">
        <v>10523</v>
      </c>
      <c r="B22" s="1813"/>
      <c r="C22" s="1813"/>
      <c r="D22" s="1813"/>
      <c r="E22" s="1813"/>
      <c r="F22" s="1813"/>
      <c r="G22" s="1813"/>
      <c r="H22" s="1814"/>
    </row>
    <row r="23" spans="1:8" ht="15" customHeight="1" x14ac:dyDescent="0.25">
      <c r="A23" s="1812"/>
      <c r="B23" s="1813"/>
      <c r="C23" s="1813"/>
      <c r="D23" s="1813"/>
      <c r="E23" s="1813"/>
      <c r="F23" s="1813"/>
      <c r="G23" s="1813"/>
      <c r="H23" s="1814"/>
    </row>
    <row r="24" spans="1:8" ht="15" customHeight="1" x14ac:dyDescent="0.25">
      <c r="A24" s="1812"/>
      <c r="B24" s="1813"/>
      <c r="C24" s="1813"/>
      <c r="D24" s="1813"/>
      <c r="E24" s="1813"/>
      <c r="F24" s="1813"/>
      <c r="G24" s="1813"/>
      <c r="H24" s="1814"/>
    </row>
    <row r="25" spans="1:8" ht="18" customHeight="1" x14ac:dyDescent="0.25">
      <c r="A25" s="1812"/>
      <c r="B25" s="1813"/>
      <c r="C25" s="1813"/>
      <c r="D25" s="1813"/>
      <c r="E25" s="1813"/>
      <c r="F25" s="1813"/>
      <c r="G25" s="1813"/>
      <c r="H25" s="1814"/>
    </row>
    <row r="26" spans="1:8" ht="14.25" customHeight="1" x14ac:dyDescent="0.25">
      <c r="A26" s="1812"/>
      <c r="B26" s="1813"/>
      <c r="C26" s="1813"/>
      <c r="D26" s="1813"/>
      <c r="E26" s="1813"/>
      <c r="F26" s="1813"/>
      <c r="G26" s="1813"/>
      <c r="H26" s="1814"/>
    </row>
    <row r="27" spans="1:8" ht="14.25" customHeight="1" x14ac:dyDescent="0.25">
      <c r="A27" s="1812"/>
      <c r="B27" s="1813"/>
      <c r="C27" s="1813"/>
      <c r="D27" s="1813"/>
      <c r="E27" s="1813"/>
      <c r="F27" s="1813"/>
      <c r="G27" s="1813"/>
      <c r="H27" s="1814"/>
    </row>
    <row r="28" spans="1:8" ht="14.25" customHeight="1" x14ac:dyDescent="0.25">
      <c r="A28" s="1812"/>
      <c r="B28" s="1813"/>
      <c r="C28" s="1813"/>
      <c r="D28" s="1813"/>
      <c r="E28" s="1813"/>
      <c r="F28" s="1813"/>
      <c r="G28" s="1813"/>
      <c r="H28" s="1814"/>
    </row>
    <row r="29" spans="1:8" ht="14.25" customHeight="1" x14ac:dyDescent="0.25">
      <c r="A29" s="1812"/>
      <c r="B29" s="1813"/>
      <c r="C29" s="1813"/>
      <c r="D29" s="1813"/>
      <c r="E29" s="1813"/>
      <c r="F29" s="1813"/>
      <c r="G29" s="1813"/>
      <c r="H29" s="1814"/>
    </row>
    <row r="30" spans="1:8" ht="15.75" customHeight="1" x14ac:dyDescent="0.25">
      <c r="A30" s="1812"/>
      <c r="B30" s="1813"/>
      <c r="C30" s="1813"/>
      <c r="D30" s="1813"/>
      <c r="E30" s="1813"/>
      <c r="F30" s="1813"/>
      <c r="G30" s="1813"/>
      <c r="H30" s="1814"/>
    </row>
    <row r="31" spans="1:8" ht="15.75" customHeight="1" x14ac:dyDescent="0.25">
      <c r="A31" s="1180"/>
      <c r="B31" s="1181"/>
      <c r="C31" s="1181"/>
      <c r="D31" s="1181"/>
      <c r="E31" s="1181"/>
      <c r="F31" s="1181"/>
      <c r="G31" s="1181"/>
      <c r="H31" s="1182"/>
    </row>
    <row r="32" spans="1:8" ht="15.75" customHeight="1" x14ac:dyDescent="0.25">
      <c r="A32" s="1184" t="s">
        <v>10533</v>
      </c>
      <c r="B32" s="1181"/>
      <c r="C32" s="1181"/>
      <c r="D32" s="1181"/>
      <c r="E32" s="1181"/>
      <c r="F32" s="1181"/>
      <c r="G32" s="1181"/>
      <c r="H32" s="1182"/>
    </row>
    <row r="33" spans="1:8" ht="15.75" customHeight="1" x14ac:dyDescent="0.25">
      <c r="A33" s="1180" t="s">
        <v>10527</v>
      </c>
      <c r="B33" s="1181"/>
      <c r="C33" s="1181" t="s">
        <v>10528</v>
      </c>
      <c r="D33" s="1181"/>
      <c r="E33" s="1181" t="s">
        <v>10529</v>
      </c>
      <c r="F33" s="1181"/>
      <c r="G33" s="1181"/>
      <c r="H33" s="1182"/>
    </row>
    <row r="34" spans="1:8" ht="15.75" customHeight="1" x14ac:dyDescent="0.25">
      <c r="A34" s="1180"/>
      <c r="B34" s="1181"/>
      <c r="C34" s="1181"/>
      <c r="D34" s="1181"/>
      <c r="E34" s="1181"/>
      <c r="F34" s="1181"/>
      <c r="G34" s="1181"/>
      <c r="H34" s="1182"/>
    </row>
    <row r="35" spans="1:8" ht="15.75" customHeight="1" x14ac:dyDescent="0.25">
      <c r="A35" s="1180"/>
      <c r="B35" s="1181"/>
      <c r="C35" s="1181"/>
      <c r="D35" s="1181"/>
      <c r="E35" s="1181"/>
      <c r="F35" s="1181"/>
      <c r="G35" s="1181"/>
      <c r="H35" s="1182"/>
    </row>
    <row r="36" spans="1:8" ht="15.75" customHeight="1" x14ac:dyDescent="0.25">
      <c r="A36" s="1180"/>
      <c r="B36" s="1181"/>
      <c r="C36" s="1181"/>
      <c r="D36" s="1181"/>
      <c r="E36" s="1181"/>
      <c r="F36" s="1181"/>
      <c r="G36" s="1181"/>
      <c r="H36" s="1182"/>
    </row>
    <row r="37" spans="1:8" ht="16.5" x14ac:dyDescent="0.3">
      <c r="A37" s="1178"/>
      <c r="B37" s="1148"/>
      <c r="C37" s="1148"/>
      <c r="D37" s="1148"/>
      <c r="E37" s="1148"/>
      <c r="F37" s="1148"/>
      <c r="G37" s="1148"/>
      <c r="H37" s="1161"/>
    </row>
    <row r="38" spans="1:8" x14ac:dyDescent="0.25">
      <c r="A38" s="1815" t="s">
        <v>189</v>
      </c>
      <c r="B38" s="1815"/>
      <c r="C38" s="1815"/>
      <c r="D38" s="1815"/>
      <c r="E38" s="1825" t="s">
        <v>161</v>
      </c>
      <c r="F38" s="1815"/>
      <c r="G38" s="1815"/>
      <c r="H38" s="1815"/>
    </row>
    <row r="39" spans="1:8" ht="16.5" x14ac:dyDescent="0.3">
      <c r="A39" s="1157"/>
      <c r="B39" s="1091"/>
      <c r="C39" s="1091"/>
      <c r="D39" s="1097"/>
      <c r="E39" s="1927"/>
      <c r="F39" s="1091"/>
      <c r="G39" s="1091"/>
      <c r="H39" s="1097"/>
    </row>
    <row r="40" spans="1:8" ht="16.5" x14ac:dyDescent="0.3">
      <c r="A40" s="1157"/>
      <c r="B40" s="1091"/>
      <c r="C40" s="1091"/>
      <c r="D40" s="1097"/>
      <c r="E40" s="1927"/>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5"/>
      <c r="B42" s="1136"/>
      <c r="C42" s="1136"/>
      <c r="D42" s="1097"/>
      <c r="E42" s="1136"/>
      <c r="F42" s="1136"/>
      <c r="G42" s="1136"/>
      <c r="H42" s="1097"/>
    </row>
    <row r="43" spans="1:8" ht="16.5" x14ac:dyDescent="0.3">
      <c r="A43" s="1157" t="s">
        <v>107</v>
      </c>
      <c r="B43" s="1091"/>
      <c r="C43" s="1091"/>
      <c r="D43" s="1097"/>
      <c r="E43" s="1927" t="s">
        <v>107</v>
      </c>
      <c r="F43" s="1091"/>
      <c r="G43" s="1091"/>
      <c r="H43" s="1097"/>
    </row>
    <row r="44" spans="1:8" ht="16.5" x14ac:dyDescent="0.3">
      <c r="A44" s="1158"/>
      <c r="B44" s="1091"/>
      <c r="C44" s="1091"/>
      <c r="D44" s="1097"/>
      <c r="E44" s="1091"/>
      <c r="F44" s="1091"/>
      <c r="G44" s="1091"/>
      <c r="H44" s="1156"/>
    </row>
    <row r="45" spans="1:8" ht="16.5" x14ac:dyDescent="0.3">
      <c r="A45" s="1158"/>
      <c r="B45" s="1091"/>
      <c r="C45" s="1091"/>
      <c r="D45" s="1097"/>
      <c r="E45" s="1091"/>
      <c r="F45" s="1091"/>
      <c r="G45" s="1091"/>
      <c r="H45" s="1156"/>
    </row>
    <row r="46" spans="1:8" ht="21.75" customHeight="1" x14ac:dyDescent="0.25">
      <c r="A46" s="1159"/>
      <c r="B46" s="1160"/>
      <c r="C46" s="1160"/>
      <c r="D46" s="1161"/>
      <c r="E46" s="1160"/>
      <c r="F46" s="1160"/>
      <c r="G46" s="1160"/>
      <c r="H46" s="1161"/>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F10:H10"/>
    <mergeCell ref="A11:H13"/>
    <mergeCell ref="A14:G15"/>
    <mergeCell ref="A1:H1"/>
    <mergeCell ref="B20:C20"/>
    <mergeCell ref="D20:E20"/>
    <mergeCell ref="F20:G20"/>
    <mergeCell ref="A22:H30"/>
    <mergeCell ref="A38:D38"/>
    <mergeCell ref="E38:H38"/>
    <mergeCell ref="B21:C21"/>
    <mergeCell ref="D21:E21"/>
    <mergeCell ref="F21:G21"/>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tabSelected="1" view="pageLayout" topLeftCell="A27" zoomScaleNormal="100" workbookViewId="0">
      <selection activeCell="A34" sqref="A34"/>
    </sheetView>
  </sheetViews>
  <sheetFormatPr baseColWidth="10" defaultColWidth="12.85546875" defaultRowHeight="15" x14ac:dyDescent="0.25"/>
  <cols>
    <col min="1" max="2" width="12.85546875" customWidth="1"/>
    <col min="4" max="8" width="12.85546875" customWidth="1"/>
  </cols>
  <sheetData>
    <row r="1" spans="1:8" x14ac:dyDescent="0.25">
      <c r="A1" s="1823" t="s">
        <v>10516</v>
      </c>
      <c r="B1" s="1824"/>
      <c r="C1" s="1824"/>
      <c r="D1" s="1824"/>
      <c r="E1" s="1824"/>
      <c r="F1" s="1824"/>
      <c r="G1" s="1824"/>
      <c r="H1" s="1825"/>
    </row>
    <row r="2" spans="1:8" ht="16.5"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2" t="s">
        <v>10509</v>
      </c>
      <c r="B5" s="1833"/>
      <c r="C5" s="1833"/>
      <c r="D5" s="1833"/>
      <c r="E5" s="1834"/>
      <c r="F5" s="1832" t="s">
        <v>115</v>
      </c>
      <c r="G5" s="1833"/>
      <c r="H5" s="1834"/>
    </row>
    <row r="6" spans="1:8" x14ac:dyDescent="0.25">
      <c r="A6" s="1171" t="str">
        <f>CONCATENATE(EXPORTAR!D8," ",EXPORTAR!D9," ",EXPORTAR!D10)</f>
        <v xml:space="preserve">  </v>
      </c>
      <c r="B6" s="1172"/>
      <c r="C6" s="1172"/>
      <c r="D6" s="1172"/>
      <c r="E6" s="1173"/>
      <c r="F6" s="1174" t="str">
        <f>EXPORTAR!D11</f>
        <v/>
      </c>
      <c r="G6" s="1172"/>
      <c r="H6" s="1173"/>
    </row>
    <row r="7" spans="1:8" ht="16.5" x14ac:dyDescent="0.3">
      <c r="A7" s="1835" t="s">
        <v>10508</v>
      </c>
      <c r="B7" s="1836"/>
      <c r="C7" s="1836"/>
      <c r="D7" s="1836"/>
      <c r="E7" s="1836"/>
      <c r="F7" s="1836"/>
      <c r="G7" s="1836"/>
      <c r="H7" s="1837"/>
    </row>
    <row r="8" spans="1:8" ht="10.5" customHeight="1" x14ac:dyDescent="0.25">
      <c r="A8" s="1832" t="s">
        <v>10509</v>
      </c>
      <c r="B8" s="1833"/>
      <c r="C8" s="1833"/>
      <c r="D8" s="1833"/>
      <c r="E8" s="1834"/>
      <c r="F8" s="1832" t="s">
        <v>115</v>
      </c>
      <c r="G8" s="1833"/>
      <c r="H8" s="1834"/>
    </row>
    <row r="9" spans="1:8" x14ac:dyDescent="0.25">
      <c r="A9" s="1171" t="str">
        <f>CONCATENATE(EXPORTAR!G8," ",EXPORTAR!G9," ",EXPORTAR!G10)</f>
        <v xml:space="preserve">  </v>
      </c>
      <c r="B9" s="1172"/>
      <c r="C9" s="1172"/>
      <c r="D9" s="1172"/>
      <c r="E9" s="1173"/>
      <c r="F9" s="1174" t="str">
        <f>EXPORTAR!G11</f>
        <v/>
      </c>
      <c r="G9" s="1175"/>
      <c r="H9" s="1176"/>
    </row>
    <row r="10" spans="1:8" ht="16.5" x14ac:dyDescent="0.3">
      <c r="A10" s="1829" t="s">
        <v>10505</v>
      </c>
      <c r="B10" s="1830"/>
      <c r="C10" s="1830"/>
      <c r="D10" s="1830"/>
      <c r="E10" s="1830"/>
      <c r="F10" s="1830"/>
      <c r="G10" s="1830"/>
      <c r="H10" s="1831"/>
    </row>
    <row r="11" spans="1:8" ht="16.5" x14ac:dyDescent="0.3">
      <c r="A11" s="1829" t="s">
        <v>10517</v>
      </c>
      <c r="B11" s="1830"/>
      <c r="C11" s="1830"/>
      <c r="D11" s="1830"/>
      <c r="E11" s="1830"/>
      <c r="F11" s="1830"/>
      <c r="G11" s="1830"/>
      <c r="H11" s="1831"/>
    </row>
    <row r="12" spans="1:8" ht="10.5" customHeight="1" x14ac:dyDescent="0.25">
      <c r="A12" s="1842" t="s">
        <v>10504</v>
      </c>
      <c r="B12" s="1842"/>
      <c r="C12" s="1842"/>
      <c r="D12" s="1842"/>
      <c r="E12" s="1842"/>
      <c r="F12" s="1832" t="s">
        <v>115</v>
      </c>
      <c r="G12" s="1833"/>
      <c r="H12" s="1834"/>
    </row>
    <row r="13" spans="1:8" ht="15.75" customHeight="1" x14ac:dyDescent="0.25">
      <c r="A13" s="1171" t="str">
        <f>CONCATENATE(EXPORTAR!D3," ",EXPORTAR!D4," ",EXPORTAR!D5)</f>
        <v xml:space="preserve">  </v>
      </c>
      <c r="B13" s="1172"/>
      <c r="C13" s="1172"/>
      <c r="D13" s="1172"/>
      <c r="E13" s="1173"/>
      <c r="F13" s="1174" t="str">
        <f>EXPORTAR!D6</f>
        <v/>
      </c>
      <c r="G13" s="1175"/>
      <c r="H13" s="1176"/>
    </row>
    <row r="14" spans="1:8" ht="32.25" customHeight="1" x14ac:dyDescent="0.25">
      <c r="A14" s="1826" t="s">
        <v>10507</v>
      </c>
      <c r="B14" s="1827"/>
      <c r="C14" s="1827"/>
      <c r="D14" s="1827"/>
      <c r="E14" s="1827"/>
      <c r="F14" s="1827"/>
      <c r="G14" s="1827"/>
      <c r="H14" s="1838"/>
    </row>
    <row r="15" spans="1:8" ht="9.75" customHeight="1" x14ac:dyDescent="0.25">
      <c r="A15" s="1826"/>
      <c r="B15" s="1827"/>
      <c r="C15" s="1827"/>
      <c r="D15" s="1827"/>
      <c r="E15" s="1827"/>
      <c r="F15" s="1827"/>
      <c r="G15" s="1827"/>
      <c r="H15" s="1838"/>
    </row>
    <row r="16" spans="1:8" ht="25.5" customHeight="1" x14ac:dyDescent="0.25">
      <c r="A16" s="1826"/>
      <c r="B16" s="1827"/>
      <c r="C16" s="1827"/>
      <c r="D16" s="1827"/>
      <c r="E16" s="1827"/>
      <c r="F16" s="1827"/>
      <c r="G16" s="1827"/>
      <c r="H16" s="1838"/>
    </row>
    <row r="17" spans="1:8" x14ac:dyDescent="0.25">
      <c r="A17" s="1826" t="s">
        <v>10512</v>
      </c>
      <c r="B17" s="1827"/>
      <c r="C17" s="1827"/>
      <c r="D17" s="1827"/>
      <c r="E17" s="1827"/>
      <c r="F17" s="1827"/>
      <c r="G17" s="1827"/>
      <c r="H17" s="197"/>
    </row>
    <row r="18" spans="1:8" ht="18" customHeight="1" x14ac:dyDescent="0.25">
      <c r="A18" s="1826"/>
      <c r="B18" s="1827"/>
      <c r="C18" s="1827"/>
      <c r="D18" s="1827"/>
      <c r="E18" s="1827"/>
      <c r="F18" s="1827"/>
      <c r="G18" s="1827"/>
      <c r="H18" s="197"/>
    </row>
    <row r="19" spans="1:8" ht="16.5" x14ac:dyDescent="0.3">
      <c r="A19" s="1146">
        <f>EXPORTAR!D47</f>
        <v>0</v>
      </c>
      <c r="B19" s="1091"/>
      <c r="C19" s="1091"/>
      <c r="D19" s="1091"/>
      <c r="E19" s="1091"/>
      <c r="F19" s="1091"/>
      <c r="G19" s="1091"/>
      <c r="H19" s="197"/>
    </row>
    <row r="20" spans="1:8" ht="16.5" x14ac:dyDescent="0.3">
      <c r="A20" s="1146">
        <f>EXPORTAR!D48</f>
        <v>0</v>
      </c>
      <c r="B20" s="1091"/>
      <c r="C20" s="1091"/>
      <c r="D20" s="1091"/>
      <c r="E20" s="1091"/>
      <c r="F20" s="1091"/>
      <c r="G20" s="1091"/>
      <c r="H20" s="197"/>
    </row>
    <row r="21" spans="1:8" ht="16.5" customHeight="1" x14ac:dyDescent="0.3">
      <c r="A21" s="1146">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16" t="s">
        <v>157</v>
      </c>
      <c r="C23" s="1817"/>
      <c r="D23" s="1816" t="s">
        <v>158</v>
      </c>
      <c r="E23" s="1817"/>
      <c r="F23" s="1816" t="s">
        <v>159</v>
      </c>
      <c r="G23" s="1817"/>
      <c r="H23" s="197"/>
    </row>
    <row r="24" spans="1:8" ht="19.5" customHeight="1" x14ac:dyDescent="0.3">
      <c r="A24" s="1139"/>
      <c r="B24" s="1818">
        <f>EXPORTAR!D27</f>
        <v>0</v>
      </c>
      <c r="C24" s="1819"/>
      <c r="D24" s="1818" t="str">
        <f>EXPORTAR!D30</f>
        <v/>
      </c>
      <c r="E24" s="1819"/>
      <c r="F24" s="1818" t="str">
        <f>EXPORTAR!D32</f>
        <v/>
      </c>
      <c r="G24" s="1819"/>
      <c r="H24" s="197"/>
    </row>
    <row r="25" spans="1:8" ht="12.75" customHeight="1" x14ac:dyDescent="0.25">
      <c r="A25" s="1826" t="s">
        <v>10519</v>
      </c>
      <c r="B25" s="1827"/>
      <c r="C25" s="1827"/>
      <c r="D25" s="1827"/>
      <c r="E25" s="1827"/>
      <c r="F25" s="1827"/>
      <c r="G25" s="1827"/>
      <c r="H25" s="1838"/>
    </row>
    <row r="26" spans="1:8" ht="15" customHeight="1" x14ac:dyDescent="0.25">
      <c r="A26" s="1826"/>
      <c r="B26" s="1827"/>
      <c r="C26" s="1827"/>
      <c r="D26" s="1827"/>
      <c r="E26" s="1827"/>
      <c r="F26" s="1827"/>
      <c r="G26" s="1827"/>
      <c r="H26" s="1838"/>
    </row>
    <row r="27" spans="1:8" ht="15" customHeight="1" x14ac:dyDescent="0.25">
      <c r="A27" s="1826"/>
      <c r="B27" s="1827"/>
      <c r="C27" s="1827"/>
      <c r="D27" s="1827"/>
      <c r="E27" s="1827"/>
      <c r="F27" s="1827"/>
      <c r="G27" s="1827"/>
      <c r="H27" s="1838"/>
    </row>
    <row r="28" spans="1:8" ht="18" customHeight="1" x14ac:dyDescent="0.25">
      <c r="A28" s="1826"/>
      <c r="B28" s="1827"/>
      <c r="C28" s="1827"/>
      <c r="D28" s="1827"/>
      <c r="E28" s="1827"/>
      <c r="F28" s="1827"/>
      <c r="G28" s="1827"/>
      <c r="H28" s="1838"/>
    </row>
    <row r="29" spans="1:8" ht="14.25" customHeight="1" x14ac:dyDescent="0.25">
      <c r="A29" s="1826"/>
      <c r="B29" s="1827"/>
      <c r="C29" s="1827"/>
      <c r="D29" s="1827"/>
      <c r="E29" s="1827"/>
      <c r="F29" s="1827"/>
      <c r="G29" s="1827"/>
      <c r="H29" s="1838"/>
    </row>
    <row r="30" spans="1:8" ht="14.25" customHeight="1" x14ac:dyDescent="0.25">
      <c r="A30" s="1826"/>
      <c r="B30" s="1827"/>
      <c r="C30" s="1827"/>
      <c r="D30" s="1827"/>
      <c r="E30" s="1827"/>
      <c r="F30" s="1827"/>
      <c r="G30" s="1827"/>
      <c r="H30" s="1838"/>
    </row>
    <row r="31" spans="1:8" ht="16.5" customHeight="1" x14ac:dyDescent="0.25">
      <c r="A31" s="1839" t="s">
        <v>160</v>
      </c>
      <c r="B31" s="1840"/>
      <c r="C31" s="1840"/>
      <c r="D31" s="1840"/>
      <c r="E31" s="1840"/>
      <c r="F31" s="1840"/>
      <c r="G31" s="1840"/>
      <c r="H31" s="197"/>
    </row>
    <row r="32" spans="1:8" x14ac:dyDescent="0.25">
      <c r="A32" s="1841"/>
      <c r="B32" s="1840"/>
      <c r="C32" s="1840"/>
      <c r="D32" s="1840"/>
      <c r="E32" s="1840"/>
      <c r="F32" s="1840"/>
      <c r="G32" s="1840"/>
      <c r="H32" s="197"/>
    </row>
    <row r="33" spans="1:8" ht="4.5" customHeight="1" x14ac:dyDescent="0.3">
      <c r="A33" s="1088"/>
      <c r="B33" s="1091"/>
      <c r="C33" s="1091"/>
      <c r="D33" s="1091"/>
      <c r="E33" s="1091"/>
      <c r="F33" s="1091"/>
      <c r="G33" s="1091"/>
      <c r="H33" s="197"/>
    </row>
    <row r="34" spans="1:8" ht="16.5" x14ac:dyDescent="0.25">
      <c r="A34" s="1184" t="s">
        <v>10533</v>
      </c>
      <c r="B34" s="1181"/>
      <c r="C34" s="1181"/>
      <c r="D34" s="1181"/>
      <c r="E34" s="1181"/>
      <c r="F34" s="1181"/>
      <c r="G34" s="1181"/>
      <c r="H34" s="1182"/>
    </row>
    <row r="35" spans="1:8" ht="16.5" x14ac:dyDescent="0.25">
      <c r="A35" s="1180" t="s">
        <v>10527</v>
      </c>
      <c r="B35" s="1181"/>
      <c r="C35" s="1181" t="s">
        <v>10528</v>
      </c>
      <c r="D35" s="1181"/>
      <c r="E35" s="1181" t="s">
        <v>10529</v>
      </c>
      <c r="F35" s="1181"/>
      <c r="G35" s="1181"/>
      <c r="H35" s="1182"/>
    </row>
    <row r="36" spans="1:8" ht="16.5" x14ac:dyDescent="0.3">
      <c r="A36" s="1088"/>
      <c r="B36" s="1091"/>
      <c r="C36" s="1823" t="s">
        <v>161</v>
      </c>
      <c r="D36" s="1824"/>
      <c r="E36" s="1824"/>
      <c r="F36" s="1825"/>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5"/>
      <c r="D40" s="1136"/>
      <c r="E40" s="1136"/>
      <c r="F40" s="1097"/>
      <c r="G40" s="1091"/>
      <c r="H40" s="197"/>
    </row>
    <row r="41" spans="1:8" ht="23.25" customHeight="1" x14ac:dyDescent="0.3">
      <c r="A41" s="1088"/>
      <c r="B41" s="1091"/>
      <c r="C41" s="1178" t="s">
        <v>107</v>
      </c>
      <c r="D41" s="1148"/>
      <c r="E41" s="1148"/>
      <c r="F41" s="1149"/>
      <c r="G41" s="1091"/>
      <c r="H41" s="1097"/>
    </row>
    <row r="42" spans="1:8" ht="16.5" customHeight="1" x14ac:dyDescent="0.25">
      <c r="A42" s="1815" t="s">
        <v>189</v>
      </c>
      <c r="B42" s="1815"/>
      <c r="C42" s="1815"/>
      <c r="D42" s="1815"/>
      <c r="E42" s="1815" t="s">
        <v>189</v>
      </c>
      <c r="F42" s="1815"/>
      <c r="G42" s="1815"/>
      <c r="H42" s="1815"/>
    </row>
    <row r="43" spans="1:8" ht="27" customHeight="1" x14ac:dyDescent="0.3">
      <c r="A43" s="1157"/>
      <c r="B43" s="1091"/>
      <c r="C43" s="1091"/>
      <c r="D43" s="1097"/>
      <c r="E43" s="1157"/>
      <c r="F43" s="1091"/>
      <c r="G43" s="1091"/>
      <c r="H43" s="1097"/>
    </row>
    <row r="44" spans="1:8" ht="16.5" x14ac:dyDescent="0.3">
      <c r="A44" s="1157"/>
      <c r="B44" s="1091"/>
      <c r="C44" s="1091"/>
      <c r="D44" s="1097"/>
      <c r="E44" s="1157"/>
      <c r="F44" s="1091"/>
      <c r="G44" s="1091"/>
      <c r="H44" s="1097"/>
    </row>
    <row r="45" spans="1:8" ht="16.5" x14ac:dyDescent="0.3">
      <c r="A45" s="1089"/>
      <c r="B45" s="1091"/>
      <c r="C45" s="1091"/>
      <c r="D45" s="1097"/>
      <c r="E45" s="1089"/>
      <c r="F45" s="1091"/>
      <c r="G45" s="1091"/>
      <c r="H45" s="1097"/>
    </row>
    <row r="46" spans="1:8" ht="17.25" thickBot="1" x14ac:dyDescent="0.35">
      <c r="A46" s="1145"/>
      <c r="B46" s="1136"/>
      <c r="C46" s="1136"/>
      <c r="D46" s="1097"/>
      <c r="E46" s="1145"/>
      <c r="F46" s="1136"/>
      <c r="G46" s="1136"/>
      <c r="H46" s="1097"/>
    </row>
    <row r="47" spans="1:8" ht="16.5" x14ac:dyDescent="0.3">
      <c r="A47" s="1157" t="s">
        <v>107</v>
      </c>
      <c r="B47" s="1091"/>
      <c r="C47" s="1091"/>
      <c r="D47" s="1097"/>
      <c r="E47" s="1157" t="s">
        <v>107</v>
      </c>
      <c r="F47" s="1091"/>
      <c r="G47" s="1091"/>
      <c r="H47" s="1097"/>
    </row>
    <row r="48" spans="1:8" ht="16.5" x14ac:dyDescent="0.3">
      <c r="A48" s="1147"/>
      <c r="B48" s="1148"/>
      <c r="C48" s="1148"/>
      <c r="D48" s="1149"/>
      <c r="E48" s="1147"/>
      <c r="F48" s="1148"/>
      <c r="G48" s="1148"/>
      <c r="H48" s="1149"/>
    </row>
    <row r="49" spans="1:1" x14ac:dyDescent="0.25">
      <c r="A49" s="1055" t="str">
        <f>IF(OR(ISBLANK(DATOS!W2),DATOS!W2=""),"",DATOS!W2)</f>
        <v>TRAMY.APP TRAMITES DE TRANSITO CRA 69A 93 - 82 APTO (201) - MEDELLIN - 313666 88 94 HOLA@TRAMY.COM</v>
      </c>
    </row>
  </sheetData>
  <mergeCells count="23">
    <mergeCell ref="E42:H42"/>
    <mergeCell ref="C36:F36"/>
    <mergeCell ref="B23:C23"/>
    <mergeCell ref="B24:C24"/>
    <mergeCell ref="D23:E23"/>
    <mergeCell ref="D24:E24"/>
    <mergeCell ref="F24:G24"/>
    <mergeCell ref="F23:G23"/>
    <mergeCell ref="A42:D42"/>
    <mergeCell ref="A11:H11"/>
    <mergeCell ref="A1:H1"/>
    <mergeCell ref="A5:E5"/>
    <mergeCell ref="F5:H5"/>
    <mergeCell ref="A7:H7"/>
    <mergeCell ref="A8:E8"/>
    <mergeCell ref="F8:H8"/>
    <mergeCell ref="A10:H10"/>
    <mergeCell ref="A25:H30"/>
    <mergeCell ref="A31:G32"/>
    <mergeCell ref="A12:E12"/>
    <mergeCell ref="F12:H12"/>
    <mergeCell ref="A14:H16"/>
    <mergeCell ref="A17:G18"/>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topLeftCell="A33" zoomScaleNormal="100" workbookViewId="0">
      <selection activeCell="A34" sqref="A34"/>
    </sheetView>
  </sheetViews>
  <sheetFormatPr baseColWidth="10" defaultColWidth="12.85546875" defaultRowHeight="15" x14ac:dyDescent="0.25"/>
  <cols>
    <col min="1" max="2" width="12.85546875" customWidth="1"/>
    <col min="5" max="8" width="12.85546875" customWidth="1"/>
  </cols>
  <sheetData>
    <row r="1" spans="1:8" x14ac:dyDescent="0.25">
      <c r="A1" s="1823" t="s">
        <v>10514</v>
      </c>
      <c r="B1" s="1824"/>
      <c r="C1" s="1824"/>
      <c r="D1" s="1824"/>
      <c r="E1" s="1824"/>
      <c r="F1" s="1824"/>
      <c r="G1" s="1824"/>
      <c r="H1" s="1825"/>
    </row>
    <row r="2" spans="1:8" ht="14.2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2" t="s">
        <v>10509</v>
      </c>
      <c r="B5" s="1833"/>
      <c r="C5" s="1833"/>
      <c r="D5" s="1833"/>
      <c r="E5" s="1834"/>
      <c r="F5" s="1832" t="s">
        <v>115</v>
      </c>
      <c r="G5" s="1833"/>
      <c r="H5" s="1834"/>
    </row>
    <row r="6" spans="1:8" x14ac:dyDescent="0.25">
      <c r="A6" s="1846" t="str">
        <f>CONCATENATE(EXPORTAR!D8," ",EXPORTAR!D9," ",EXPORTAR!D10)</f>
        <v xml:space="preserve">  </v>
      </c>
      <c r="B6" s="1793"/>
      <c r="C6" s="1793"/>
      <c r="D6" s="1793"/>
      <c r="E6" s="1794"/>
      <c r="F6" s="1792" t="str">
        <f>EXPORTAR!D11</f>
        <v/>
      </c>
      <c r="G6" s="1793"/>
      <c r="H6" s="1794"/>
    </row>
    <row r="7" spans="1:8" ht="16.5" x14ac:dyDescent="0.3">
      <c r="A7" s="1835" t="s">
        <v>10508</v>
      </c>
      <c r="B7" s="1836"/>
      <c r="C7" s="1836"/>
      <c r="D7" s="1836"/>
      <c r="E7" s="1836"/>
      <c r="F7" s="1836"/>
      <c r="G7" s="1836"/>
      <c r="H7" s="1837"/>
    </row>
    <row r="8" spans="1:8" ht="10.5" customHeight="1" x14ac:dyDescent="0.25">
      <c r="A8" s="1832" t="s">
        <v>10510</v>
      </c>
      <c r="B8" s="1833"/>
      <c r="C8" s="1833"/>
      <c r="D8" s="1833"/>
      <c r="E8" s="1834"/>
      <c r="F8" s="1832" t="s">
        <v>115</v>
      </c>
      <c r="G8" s="1833"/>
      <c r="H8" s="1834"/>
    </row>
    <row r="9" spans="1:8" x14ac:dyDescent="0.25">
      <c r="A9" s="1846" t="str">
        <f>CONCATENATE(EXPORTAR!D16," ",EXPORTAR!D17," ",EXPORTAR!D18)</f>
        <v xml:space="preserve">  </v>
      </c>
      <c r="B9" s="1793"/>
      <c r="C9" s="1793"/>
      <c r="D9" s="1793"/>
      <c r="E9" s="1794"/>
      <c r="F9" s="1792" t="str">
        <f>EXPORTAR!D19</f>
        <v/>
      </c>
      <c r="G9" s="1847"/>
      <c r="H9" s="1848"/>
    </row>
    <row r="10" spans="1:8" ht="16.5" x14ac:dyDescent="0.3">
      <c r="A10" s="1829" t="s">
        <v>10505</v>
      </c>
      <c r="B10" s="1830"/>
      <c r="C10" s="1830"/>
      <c r="D10" s="1830"/>
      <c r="E10" s="1830"/>
      <c r="F10" s="1830"/>
      <c r="G10" s="1830"/>
      <c r="H10" s="1831"/>
    </row>
    <row r="11" spans="1:8" ht="16.5" x14ac:dyDescent="0.3">
      <c r="A11" s="1829" t="s">
        <v>10511</v>
      </c>
      <c r="B11" s="1830"/>
      <c r="C11" s="1830"/>
      <c r="D11" s="1830"/>
      <c r="E11" s="1830"/>
      <c r="F11" s="1830"/>
      <c r="G11" s="1830"/>
      <c r="H11" s="1831"/>
    </row>
    <row r="12" spans="1:8" ht="10.5" customHeight="1" x14ac:dyDescent="0.25">
      <c r="A12" s="1842" t="s">
        <v>10504</v>
      </c>
      <c r="B12" s="1842"/>
      <c r="C12" s="1842"/>
      <c r="D12" s="1842"/>
      <c r="E12" s="1842"/>
      <c r="F12" s="1832" t="s">
        <v>115</v>
      </c>
      <c r="G12" s="1833"/>
      <c r="H12" s="1834"/>
    </row>
    <row r="13" spans="1:8" ht="15.75" customHeight="1" x14ac:dyDescent="0.25">
      <c r="A13" s="1584" t="str">
        <f>CONCATENATE(EXPORTAR!D3," ",EXPORTAR!D4," ",EXPORTAR!D5)</f>
        <v xml:space="preserve">  </v>
      </c>
      <c r="B13" s="1653"/>
      <c r="C13" s="1653"/>
      <c r="D13" s="1653"/>
      <c r="E13" s="1585"/>
      <c r="F13" s="1843" t="str">
        <f>EXPORTAR!D6</f>
        <v/>
      </c>
      <c r="G13" s="1844"/>
      <c r="H13" s="1845"/>
    </row>
    <row r="14" spans="1:8" ht="32.25" customHeight="1" x14ac:dyDescent="0.25">
      <c r="A14" s="1826" t="s">
        <v>10507</v>
      </c>
      <c r="B14" s="1827"/>
      <c r="C14" s="1827"/>
      <c r="D14" s="1827"/>
      <c r="E14" s="1827"/>
      <c r="F14" s="1827"/>
      <c r="G14" s="1827"/>
      <c r="H14" s="1838"/>
    </row>
    <row r="15" spans="1:8" ht="9.75" customHeight="1" x14ac:dyDescent="0.25">
      <c r="A15" s="1826"/>
      <c r="B15" s="1827"/>
      <c r="C15" s="1827"/>
      <c r="D15" s="1827"/>
      <c r="E15" s="1827"/>
      <c r="F15" s="1827"/>
      <c r="G15" s="1827"/>
      <c r="H15" s="1838"/>
    </row>
    <row r="16" spans="1:8" ht="25.5" customHeight="1" x14ac:dyDescent="0.25">
      <c r="A16" s="1826"/>
      <c r="B16" s="1827"/>
      <c r="C16" s="1827"/>
      <c r="D16" s="1827"/>
      <c r="E16" s="1827"/>
      <c r="F16" s="1827"/>
      <c r="G16" s="1827"/>
      <c r="H16" s="1838"/>
    </row>
    <row r="17" spans="1:8" x14ac:dyDescent="0.25">
      <c r="A17" s="1826" t="s">
        <v>10512</v>
      </c>
      <c r="B17" s="1827"/>
      <c r="C17" s="1827"/>
      <c r="D17" s="1827"/>
      <c r="E17" s="1827"/>
      <c r="F17" s="1827"/>
      <c r="G17" s="1827"/>
      <c r="H17" s="197"/>
    </row>
    <row r="18" spans="1:8" ht="18" customHeight="1" x14ac:dyDescent="0.25">
      <c r="A18" s="1826"/>
      <c r="B18" s="1827"/>
      <c r="C18" s="1827"/>
      <c r="D18" s="1827"/>
      <c r="E18" s="1827"/>
      <c r="F18" s="1827"/>
      <c r="G18" s="1827"/>
      <c r="H18" s="197"/>
    </row>
    <row r="19" spans="1:8" ht="16.5" x14ac:dyDescent="0.3">
      <c r="A19" s="1146">
        <f>EXPORTAR!D47</f>
        <v>0</v>
      </c>
      <c r="B19" s="1091"/>
      <c r="C19" s="1091"/>
      <c r="D19" s="1091"/>
      <c r="E19" s="1091"/>
      <c r="F19" s="1091"/>
      <c r="G19" s="1091"/>
      <c r="H19" s="197"/>
    </row>
    <row r="20" spans="1:8" ht="16.5" x14ac:dyDescent="0.3">
      <c r="A20" s="1146">
        <f>EXPORTAR!D48</f>
        <v>0</v>
      </c>
      <c r="B20" s="1091"/>
      <c r="C20" s="1091"/>
      <c r="D20" s="1091"/>
      <c r="E20" s="1091"/>
      <c r="F20" s="1091"/>
      <c r="G20" s="1091"/>
      <c r="H20" s="197"/>
    </row>
    <row r="21" spans="1:8" ht="16.5" customHeight="1" x14ac:dyDescent="0.3">
      <c r="A21" s="1146">
        <f>EXPORTAR!D49</f>
        <v>0</v>
      </c>
      <c r="B21" s="1091"/>
      <c r="C21" s="1091"/>
      <c r="D21" s="1091"/>
      <c r="E21" s="1091"/>
      <c r="F21" s="1091"/>
      <c r="G21" s="1091"/>
      <c r="H21" s="197"/>
    </row>
    <row r="22" spans="1:8" ht="25.5" customHeight="1" x14ac:dyDescent="0.3">
      <c r="A22" s="1139" t="s">
        <v>10513</v>
      </c>
      <c r="B22" s="1091"/>
      <c r="C22" s="1091"/>
      <c r="D22" s="1091"/>
      <c r="E22" s="1091"/>
      <c r="F22" s="1091"/>
      <c r="G22" s="1091"/>
      <c r="H22" s="197"/>
    </row>
    <row r="23" spans="1:8" ht="16.5" customHeight="1" x14ac:dyDescent="0.3">
      <c r="A23" s="1139"/>
      <c r="B23" s="1816" t="s">
        <v>157</v>
      </c>
      <c r="C23" s="1817"/>
      <c r="D23" s="1816" t="s">
        <v>158</v>
      </c>
      <c r="E23" s="1817"/>
      <c r="F23" s="1816" t="s">
        <v>159</v>
      </c>
      <c r="G23" s="1817"/>
      <c r="H23" s="197"/>
    </row>
    <row r="24" spans="1:8" ht="19.5" customHeight="1" x14ac:dyDescent="0.3">
      <c r="A24" s="1139"/>
      <c r="B24" s="1818">
        <f>EXPORTAR!D27</f>
        <v>0</v>
      </c>
      <c r="C24" s="1819"/>
      <c r="D24" s="1818" t="str">
        <f>EXPORTAR!D30</f>
        <v/>
      </c>
      <c r="E24" s="1819"/>
      <c r="F24" s="1818" t="str">
        <f>EXPORTAR!D32</f>
        <v/>
      </c>
      <c r="G24" s="1819"/>
      <c r="H24" s="197"/>
    </row>
    <row r="25" spans="1:8" ht="12.75" customHeight="1" x14ac:dyDescent="0.25">
      <c r="A25" s="1826" t="s">
        <v>10519</v>
      </c>
      <c r="B25" s="1827"/>
      <c r="C25" s="1827"/>
      <c r="D25" s="1827"/>
      <c r="E25" s="1827"/>
      <c r="F25" s="1827"/>
      <c r="G25" s="1827"/>
      <c r="H25" s="1838"/>
    </row>
    <row r="26" spans="1:8" ht="15" customHeight="1" x14ac:dyDescent="0.25">
      <c r="A26" s="1826"/>
      <c r="B26" s="1827"/>
      <c r="C26" s="1827"/>
      <c r="D26" s="1827"/>
      <c r="E26" s="1827"/>
      <c r="F26" s="1827"/>
      <c r="G26" s="1827"/>
      <c r="H26" s="1838"/>
    </row>
    <row r="27" spans="1:8" ht="15" customHeight="1" x14ac:dyDescent="0.25">
      <c r="A27" s="1826"/>
      <c r="B27" s="1827"/>
      <c r="C27" s="1827"/>
      <c r="D27" s="1827"/>
      <c r="E27" s="1827"/>
      <c r="F27" s="1827"/>
      <c r="G27" s="1827"/>
      <c r="H27" s="1838"/>
    </row>
    <row r="28" spans="1:8" ht="18" customHeight="1" x14ac:dyDescent="0.25">
      <c r="A28" s="1826"/>
      <c r="B28" s="1827"/>
      <c r="C28" s="1827"/>
      <c r="D28" s="1827"/>
      <c r="E28" s="1827"/>
      <c r="F28" s="1827"/>
      <c r="G28" s="1827"/>
      <c r="H28" s="1838"/>
    </row>
    <row r="29" spans="1:8" ht="14.25" customHeight="1" x14ac:dyDescent="0.25">
      <c r="A29" s="1826"/>
      <c r="B29" s="1827"/>
      <c r="C29" s="1827"/>
      <c r="D29" s="1827"/>
      <c r="E29" s="1827"/>
      <c r="F29" s="1827"/>
      <c r="G29" s="1827"/>
      <c r="H29" s="1838"/>
    </row>
    <row r="30" spans="1:8" ht="14.25" customHeight="1" x14ac:dyDescent="0.25">
      <c r="A30" s="1826"/>
      <c r="B30" s="1827"/>
      <c r="C30" s="1827"/>
      <c r="D30" s="1827"/>
      <c r="E30" s="1827"/>
      <c r="F30" s="1827"/>
      <c r="G30" s="1827"/>
      <c r="H30" s="1838"/>
    </row>
    <row r="31" spans="1:8" ht="16.5" customHeight="1" x14ac:dyDescent="0.25">
      <c r="A31" s="1839" t="s">
        <v>160</v>
      </c>
      <c r="B31" s="1840"/>
      <c r="C31" s="1840"/>
      <c r="D31" s="1840"/>
      <c r="E31" s="1840"/>
      <c r="F31" s="1840"/>
      <c r="G31" s="1840"/>
      <c r="H31" s="197"/>
    </row>
    <row r="32" spans="1:8" x14ac:dyDescent="0.25">
      <c r="A32" s="1841"/>
      <c r="B32" s="1840"/>
      <c r="C32" s="1840"/>
      <c r="D32" s="1840"/>
      <c r="E32" s="1840"/>
      <c r="F32" s="1840"/>
      <c r="G32" s="1840"/>
      <c r="H32" s="197"/>
    </row>
    <row r="33" spans="1:8" ht="11.25" customHeight="1" x14ac:dyDescent="0.3">
      <c r="A33" s="1088"/>
      <c r="B33" s="1091"/>
      <c r="C33" s="1091"/>
      <c r="D33" s="1091"/>
      <c r="E33" s="1091"/>
      <c r="F33" s="1091"/>
      <c r="G33" s="1091"/>
      <c r="H33" s="197"/>
    </row>
    <row r="34" spans="1:8" ht="16.5" x14ac:dyDescent="0.25">
      <c r="A34" s="1184" t="s">
        <v>10533</v>
      </c>
      <c r="B34" s="1181"/>
      <c r="C34" s="1181"/>
      <c r="D34" s="1181"/>
      <c r="E34" s="1181"/>
      <c r="F34" s="1181"/>
      <c r="G34" s="1181"/>
      <c r="H34" s="1182"/>
    </row>
    <row r="35" spans="1:8" ht="16.5" x14ac:dyDescent="0.25">
      <c r="A35" s="1180" t="s">
        <v>10527</v>
      </c>
      <c r="B35" s="1181"/>
      <c r="C35" s="1181" t="s">
        <v>10528</v>
      </c>
      <c r="D35" s="1181"/>
      <c r="E35" s="1181" t="s">
        <v>10529</v>
      </c>
      <c r="F35" s="1181"/>
      <c r="G35" s="1181"/>
      <c r="H35" s="1182"/>
    </row>
    <row r="36" spans="1:8" ht="16.5" x14ac:dyDescent="0.3">
      <c r="A36" s="1088"/>
      <c r="B36" s="1091"/>
      <c r="C36" s="1823" t="s">
        <v>161</v>
      </c>
      <c r="D36" s="1824"/>
      <c r="E36" s="1824"/>
      <c r="F36" s="1825"/>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5"/>
      <c r="D40" s="1136"/>
      <c r="E40" s="1136"/>
      <c r="F40" s="1097"/>
      <c r="G40" s="1091"/>
      <c r="H40" s="197"/>
    </row>
    <row r="41" spans="1:8" ht="16.5" x14ac:dyDescent="0.3">
      <c r="A41" s="1088"/>
      <c r="B41" s="1091"/>
      <c r="C41" s="1178" t="s">
        <v>107</v>
      </c>
      <c r="D41" s="1148"/>
      <c r="E41" s="1148"/>
      <c r="F41" s="1149"/>
      <c r="G41" s="1091"/>
      <c r="H41" s="1097"/>
    </row>
    <row r="42" spans="1:8" x14ac:dyDescent="0.25">
      <c r="A42" s="1815" t="s">
        <v>189</v>
      </c>
      <c r="B42" s="1815"/>
      <c r="C42" s="1815"/>
      <c r="D42" s="1815"/>
      <c r="E42" s="1815" t="s">
        <v>190</v>
      </c>
      <c r="F42" s="1815"/>
      <c r="G42" s="1815"/>
      <c r="H42" s="1815"/>
    </row>
    <row r="43" spans="1:8" ht="16.5" x14ac:dyDescent="0.3">
      <c r="A43" s="1177"/>
      <c r="B43" s="1094"/>
      <c r="C43" s="1094"/>
      <c r="D43" s="1095"/>
      <c r="E43" s="1177"/>
      <c r="F43" s="1094"/>
      <c r="G43" s="1094"/>
      <c r="H43" s="1095"/>
    </row>
    <row r="44" spans="1:8" ht="10.5" customHeight="1" x14ac:dyDescent="0.3">
      <c r="A44" s="1157"/>
      <c r="B44" s="1091"/>
      <c r="C44" s="1091"/>
      <c r="D44" s="1097"/>
      <c r="E44" s="1157"/>
      <c r="F44" s="1091"/>
      <c r="G44" s="1091"/>
      <c r="H44" s="1097"/>
    </row>
    <row r="45" spans="1:8" ht="11.25" customHeight="1" x14ac:dyDescent="0.3">
      <c r="A45" s="1089"/>
      <c r="B45" s="1091"/>
      <c r="C45" s="1091"/>
      <c r="D45" s="1097"/>
      <c r="E45" s="1089"/>
      <c r="F45" s="1091"/>
      <c r="G45" s="1091"/>
      <c r="H45" s="1097"/>
    </row>
    <row r="46" spans="1:8" ht="17.25" thickBot="1" x14ac:dyDescent="0.35">
      <c r="A46" s="1145"/>
      <c r="B46" s="1136"/>
      <c r="C46" s="1136"/>
      <c r="D46" s="1097"/>
      <c r="E46" s="1145"/>
      <c r="F46" s="1136"/>
      <c r="G46" s="1136"/>
      <c r="H46" s="1097"/>
    </row>
    <row r="47" spans="1:8" ht="16.5" x14ac:dyDescent="0.3">
      <c r="A47" s="1157" t="s">
        <v>107</v>
      </c>
      <c r="B47" s="1091"/>
      <c r="C47" s="1091"/>
      <c r="D47" s="1097"/>
      <c r="E47" s="1157" t="s">
        <v>107</v>
      </c>
      <c r="F47" s="1091"/>
      <c r="G47" s="1091"/>
      <c r="H47" s="1097"/>
    </row>
    <row r="48" spans="1:8" ht="11.25" customHeight="1" x14ac:dyDescent="0.3">
      <c r="A48" s="1157"/>
      <c r="B48" s="1091"/>
      <c r="C48" s="1091"/>
      <c r="D48" s="1097"/>
      <c r="E48" s="1157"/>
      <c r="F48" s="1091"/>
      <c r="G48" s="1091"/>
      <c r="H48" s="1097"/>
    </row>
    <row r="49" spans="1:8" ht="21.75" customHeight="1" x14ac:dyDescent="0.3">
      <c r="A49" s="1178"/>
      <c r="B49" s="1148"/>
      <c r="C49" s="1148"/>
      <c r="D49" s="1149"/>
      <c r="E49" s="1178"/>
      <c r="F49" s="1148"/>
      <c r="G49" s="1148"/>
      <c r="H49" s="114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1:H11"/>
    <mergeCell ref="A1:H1"/>
    <mergeCell ref="A5:E5"/>
    <mergeCell ref="F5:H5"/>
    <mergeCell ref="A6:E6"/>
    <mergeCell ref="F6:H6"/>
    <mergeCell ref="A7:H7"/>
    <mergeCell ref="A8:E8"/>
    <mergeCell ref="F8:H8"/>
    <mergeCell ref="A9:E9"/>
    <mergeCell ref="F9:H9"/>
    <mergeCell ref="A10:H10"/>
    <mergeCell ref="A25:H30"/>
    <mergeCell ref="A31:G32"/>
    <mergeCell ref="A12:E12"/>
    <mergeCell ref="F12:H12"/>
    <mergeCell ref="A13:E13"/>
    <mergeCell ref="F13:H13"/>
    <mergeCell ref="A14:H16"/>
    <mergeCell ref="A17:G18"/>
    <mergeCell ref="B23:C23"/>
    <mergeCell ref="D23:E23"/>
    <mergeCell ref="F23:G23"/>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topLeftCell="A27" zoomScaleNormal="100" workbookViewId="0">
      <selection activeCell="A34" sqref="A34"/>
    </sheetView>
  </sheetViews>
  <sheetFormatPr baseColWidth="10" defaultColWidth="12.85546875" defaultRowHeight="15" x14ac:dyDescent="0.25"/>
  <cols>
    <col min="1" max="2" width="12.85546875" customWidth="1"/>
    <col min="5" max="8" width="12.85546875" customWidth="1"/>
  </cols>
  <sheetData>
    <row r="1" spans="1:8" x14ac:dyDescent="0.25">
      <c r="A1" s="1823" t="s">
        <v>10500</v>
      </c>
      <c r="B1" s="1824"/>
      <c r="C1" s="1824"/>
      <c r="D1" s="1824"/>
      <c r="E1" s="1824"/>
      <c r="F1" s="1824"/>
      <c r="G1" s="1824"/>
      <c r="H1" s="1825"/>
    </row>
    <row r="2" spans="1:8" ht="15.75" customHeight="1" x14ac:dyDescent="0.3">
      <c r="A2" s="559" t="s">
        <v>7025</v>
      </c>
      <c r="B2" s="559"/>
      <c r="C2" s="559"/>
      <c r="D2" s="559"/>
      <c r="E2" s="559"/>
      <c r="F2" s="559"/>
      <c r="G2" s="559"/>
    </row>
    <row r="3" spans="1:8" ht="11.25" customHeight="1" x14ac:dyDescent="0.3">
      <c r="A3" s="559"/>
      <c r="B3" s="559"/>
      <c r="C3" s="559"/>
      <c r="D3" s="559"/>
      <c r="E3" s="559"/>
      <c r="F3" s="559"/>
      <c r="G3" s="559"/>
    </row>
    <row r="4" spans="1:8" x14ac:dyDescent="0.25">
      <c r="A4" s="1090" t="s">
        <v>10491</v>
      </c>
      <c r="B4" s="1085"/>
      <c r="C4" s="1085"/>
      <c r="D4" s="1085"/>
      <c r="E4" s="1085"/>
      <c r="F4" s="1085"/>
      <c r="G4" s="1085"/>
      <c r="H4" s="1086"/>
    </row>
    <row r="5" spans="1:8" ht="10.5" customHeight="1" x14ac:dyDescent="0.25">
      <c r="A5" s="1832" t="s">
        <v>10503</v>
      </c>
      <c r="B5" s="1833"/>
      <c r="C5" s="1833"/>
      <c r="D5" s="1833"/>
      <c r="E5" s="1834"/>
      <c r="F5" s="1832" t="s">
        <v>115</v>
      </c>
      <c r="G5" s="1833"/>
      <c r="H5" s="1834"/>
    </row>
    <row r="6" spans="1:8" x14ac:dyDescent="0.25">
      <c r="A6" s="1846" t="str">
        <f>CONCATENATE(EXPORTAR!D8," ",EXPORTAR!D9," ",EXPORTAR!D10)</f>
        <v xml:space="preserve">  </v>
      </c>
      <c r="B6" s="1793"/>
      <c r="C6" s="1793"/>
      <c r="D6" s="1793"/>
      <c r="E6" s="1794"/>
      <c r="F6" s="1792" t="str">
        <f>EXPORTAR!D11</f>
        <v/>
      </c>
      <c r="G6" s="1793"/>
      <c r="H6" s="1794"/>
    </row>
    <row r="7" spans="1:8" ht="16.5" x14ac:dyDescent="0.3">
      <c r="A7" s="1835" t="s">
        <v>10508</v>
      </c>
      <c r="B7" s="1836"/>
      <c r="C7" s="1836"/>
      <c r="D7" s="1836"/>
      <c r="E7" s="1836"/>
      <c r="F7" s="1836"/>
      <c r="G7" s="1836"/>
      <c r="H7" s="1837"/>
    </row>
    <row r="8" spans="1:8" ht="10.5" customHeight="1" x14ac:dyDescent="0.25">
      <c r="A8" s="1842" t="s">
        <v>10504</v>
      </c>
      <c r="B8" s="1842"/>
      <c r="C8" s="1842"/>
      <c r="D8" s="1842"/>
      <c r="E8" s="1842"/>
      <c r="F8" s="1832" t="s">
        <v>115</v>
      </c>
      <c r="G8" s="1833"/>
      <c r="H8" s="1834"/>
    </row>
    <row r="9" spans="1:8" x14ac:dyDescent="0.25">
      <c r="A9" s="1846" t="str">
        <f>CONCATENATE(EXPORTAR!D8," ",EXPORTAR!D9," ",EXPORTAR!D10)</f>
        <v xml:space="preserve">  </v>
      </c>
      <c r="B9" s="1793"/>
      <c r="C9" s="1793"/>
      <c r="D9" s="1793"/>
      <c r="E9" s="1794"/>
      <c r="F9" s="1792" t="str">
        <f>EXPORTAR!D11</f>
        <v/>
      </c>
      <c r="G9" s="1847"/>
      <c r="H9" s="1848"/>
    </row>
    <row r="10" spans="1:8" ht="16.5" x14ac:dyDescent="0.3">
      <c r="A10" s="1829" t="s">
        <v>10505</v>
      </c>
      <c r="B10" s="1830"/>
      <c r="C10" s="1830"/>
      <c r="D10" s="1830"/>
      <c r="E10" s="1830"/>
      <c r="F10" s="1830"/>
      <c r="G10" s="1830"/>
      <c r="H10" s="1831"/>
    </row>
    <row r="11" spans="1:8" ht="16.5" x14ac:dyDescent="0.3">
      <c r="A11" s="1829" t="s">
        <v>10506</v>
      </c>
      <c r="B11" s="1830"/>
      <c r="C11" s="1830"/>
      <c r="D11" s="1830"/>
      <c r="E11" s="1830"/>
      <c r="F11" s="1830"/>
      <c r="G11" s="1830"/>
      <c r="H11" s="1831"/>
    </row>
    <row r="12" spans="1:8" ht="10.5" customHeight="1" x14ac:dyDescent="0.25">
      <c r="A12" s="1842" t="s">
        <v>10504</v>
      </c>
      <c r="B12" s="1842"/>
      <c r="C12" s="1842"/>
      <c r="D12" s="1842"/>
      <c r="E12" s="1842"/>
      <c r="F12" s="1832" t="s">
        <v>115</v>
      </c>
      <c r="G12" s="1833"/>
      <c r="H12" s="1834"/>
    </row>
    <row r="13" spans="1:8" ht="15.75" customHeight="1" x14ac:dyDescent="0.25">
      <c r="A13" s="1846" t="str">
        <f>CONCATENATE(EXPORTAR!D3," ",EXPORTAR!D4," ",EXPORTAR!D5)</f>
        <v xml:space="preserve">  </v>
      </c>
      <c r="B13" s="1793"/>
      <c r="C13" s="1793"/>
      <c r="D13" s="1793"/>
      <c r="E13" s="1794"/>
      <c r="F13" s="1792" t="str">
        <f>EXPORTAR!D6</f>
        <v/>
      </c>
      <c r="G13" s="1847"/>
      <c r="H13" s="1848"/>
    </row>
    <row r="14" spans="1:8" ht="32.25" customHeight="1" x14ac:dyDescent="0.25">
      <c r="A14" s="1826" t="s">
        <v>10507</v>
      </c>
      <c r="B14" s="1827"/>
      <c r="C14" s="1827"/>
      <c r="D14" s="1827"/>
      <c r="E14" s="1827"/>
      <c r="F14" s="1827"/>
      <c r="G14" s="1827"/>
      <c r="H14" s="1838"/>
    </row>
    <row r="15" spans="1:8" ht="9.75" customHeight="1" x14ac:dyDescent="0.25">
      <c r="A15" s="1826"/>
      <c r="B15" s="1827"/>
      <c r="C15" s="1827"/>
      <c r="D15" s="1827"/>
      <c r="E15" s="1827"/>
      <c r="F15" s="1827"/>
      <c r="G15" s="1827"/>
      <c r="H15" s="1838"/>
    </row>
    <row r="16" spans="1:8" ht="25.5" customHeight="1" x14ac:dyDescent="0.25">
      <c r="A16" s="1826"/>
      <c r="B16" s="1827"/>
      <c r="C16" s="1827"/>
      <c r="D16" s="1827"/>
      <c r="E16" s="1827"/>
      <c r="F16" s="1827"/>
      <c r="G16" s="1827"/>
      <c r="H16" s="1838"/>
    </row>
    <row r="17" spans="1:8" x14ac:dyDescent="0.25">
      <c r="A17" s="1826" t="s">
        <v>10501</v>
      </c>
      <c r="B17" s="1827"/>
      <c r="C17" s="1827"/>
      <c r="D17" s="1827"/>
      <c r="E17" s="1827"/>
      <c r="F17" s="1827"/>
      <c r="G17" s="1827"/>
      <c r="H17" s="197"/>
    </row>
    <row r="18" spans="1:8" ht="18" customHeight="1" x14ac:dyDescent="0.25">
      <c r="A18" s="1826"/>
      <c r="B18" s="1827"/>
      <c r="C18" s="1827"/>
      <c r="D18" s="1827"/>
      <c r="E18" s="1827"/>
      <c r="F18" s="1827"/>
      <c r="G18" s="1827"/>
      <c r="H18" s="197"/>
    </row>
    <row r="19" spans="1:8" ht="16.5" x14ac:dyDescent="0.3">
      <c r="A19" s="1146">
        <f>EXPORTAR!D47</f>
        <v>0</v>
      </c>
      <c r="B19" s="1091"/>
      <c r="C19" s="1091"/>
      <c r="D19" s="1091"/>
      <c r="E19" s="1091"/>
      <c r="F19" s="1091"/>
      <c r="G19" s="1091"/>
      <c r="H19" s="197"/>
    </row>
    <row r="20" spans="1:8" ht="16.5" x14ac:dyDescent="0.3">
      <c r="A20" s="1146">
        <f>EXPORTAR!D48</f>
        <v>0</v>
      </c>
      <c r="B20" s="1091"/>
      <c r="C20" s="1091"/>
      <c r="D20" s="1091"/>
      <c r="E20" s="1091"/>
      <c r="F20" s="1091"/>
      <c r="G20" s="1091"/>
      <c r="H20" s="197"/>
    </row>
    <row r="21" spans="1:8" ht="16.5" customHeight="1" x14ac:dyDescent="0.3">
      <c r="A21" s="1146">
        <f>EXPORTAR!D49</f>
        <v>0</v>
      </c>
      <c r="B21" s="1091"/>
      <c r="C21" s="1091"/>
      <c r="D21" s="1091"/>
      <c r="E21" s="1091"/>
      <c r="F21" s="1091"/>
      <c r="G21" s="1091"/>
      <c r="H21" s="197"/>
    </row>
    <row r="22" spans="1:8" ht="25.5" customHeight="1" x14ac:dyDescent="0.3">
      <c r="A22" s="1139" t="s">
        <v>10515</v>
      </c>
      <c r="B22" s="1091"/>
      <c r="C22" s="1091"/>
      <c r="D22" s="1091"/>
      <c r="E22" s="1091"/>
      <c r="F22" s="1091"/>
      <c r="G22" s="1091"/>
      <c r="H22" s="197"/>
    </row>
    <row r="23" spans="1:8" ht="16.5" customHeight="1" x14ac:dyDescent="0.3">
      <c r="A23" s="1139"/>
      <c r="B23" s="1816" t="s">
        <v>157</v>
      </c>
      <c r="C23" s="1817"/>
      <c r="D23" s="1816" t="s">
        <v>158</v>
      </c>
      <c r="E23" s="1817"/>
      <c r="F23" s="1816" t="s">
        <v>159</v>
      </c>
      <c r="G23" s="1817"/>
      <c r="H23" s="197"/>
    </row>
    <row r="24" spans="1:8" ht="19.5" customHeight="1" x14ac:dyDescent="0.3">
      <c r="A24" s="1139"/>
      <c r="B24" s="1818">
        <f>EXPORTAR!D27</f>
        <v>0</v>
      </c>
      <c r="C24" s="1819"/>
      <c r="D24" s="1818" t="str">
        <f>EXPORTAR!D30</f>
        <v/>
      </c>
      <c r="E24" s="1819"/>
      <c r="F24" s="1818" t="str">
        <f>EXPORTAR!D32</f>
        <v/>
      </c>
      <c r="G24" s="1819"/>
      <c r="H24" s="197"/>
    </row>
    <row r="25" spans="1:8" ht="12.75" customHeight="1" x14ac:dyDescent="0.25">
      <c r="A25" s="1826" t="s">
        <v>10502</v>
      </c>
      <c r="B25" s="1827"/>
      <c r="C25" s="1827"/>
      <c r="D25" s="1827"/>
      <c r="E25" s="1827"/>
      <c r="F25" s="1827"/>
      <c r="G25" s="1827"/>
      <c r="H25" s="1838"/>
    </row>
    <row r="26" spans="1:8" ht="15" customHeight="1" x14ac:dyDescent="0.25">
      <c r="A26" s="1826"/>
      <c r="B26" s="1827"/>
      <c r="C26" s="1827"/>
      <c r="D26" s="1827"/>
      <c r="E26" s="1827"/>
      <c r="F26" s="1827"/>
      <c r="G26" s="1827"/>
      <c r="H26" s="1838"/>
    </row>
    <row r="27" spans="1:8" ht="15" customHeight="1" x14ac:dyDescent="0.25">
      <c r="A27" s="1826"/>
      <c r="B27" s="1827"/>
      <c r="C27" s="1827"/>
      <c r="D27" s="1827"/>
      <c r="E27" s="1827"/>
      <c r="F27" s="1827"/>
      <c r="G27" s="1827"/>
      <c r="H27" s="1838"/>
    </row>
    <row r="28" spans="1:8" ht="18" customHeight="1" x14ac:dyDescent="0.25">
      <c r="A28" s="1826"/>
      <c r="B28" s="1827"/>
      <c r="C28" s="1827"/>
      <c r="D28" s="1827"/>
      <c r="E28" s="1827"/>
      <c r="F28" s="1827"/>
      <c r="G28" s="1827"/>
      <c r="H28" s="1838"/>
    </row>
    <row r="29" spans="1:8" ht="14.25" customHeight="1" x14ac:dyDescent="0.25">
      <c r="A29" s="1826"/>
      <c r="B29" s="1827"/>
      <c r="C29" s="1827"/>
      <c r="D29" s="1827"/>
      <c r="E29" s="1827"/>
      <c r="F29" s="1827"/>
      <c r="G29" s="1827"/>
      <c r="H29" s="1838"/>
    </row>
    <row r="30" spans="1:8" ht="14.25" customHeight="1" x14ac:dyDescent="0.25">
      <c r="A30" s="1826"/>
      <c r="B30" s="1827"/>
      <c r="C30" s="1827"/>
      <c r="D30" s="1827"/>
      <c r="E30" s="1827"/>
      <c r="F30" s="1827"/>
      <c r="G30" s="1827"/>
      <c r="H30" s="1838"/>
    </row>
    <row r="31" spans="1:8" ht="16.5" customHeight="1" x14ac:dyDescent="0.25">
      <c r="A31" s="1839" t="s">
        <v>160</v>
      </c>
      <c r="B31" s="1840"/>
      <c r="C31" s="1840"/>
      <c r="D31" s="1840"/>
      <c r="E31" s="1840"/>
      <c r="F31" s="1840"/>
      <c r="G31" s="1840"/>
      <c r="H31" s="197"/>
    </row>
    <row r="32" spans="1:8" x14ac:dyDescent="0.25">
      <c r="A32" s="1841"/>
      <c r="B32" s="1840"/>
      <c r="C32" s="1840"/>
      <c r="D32" s="1840"/>
      <c r="E32" s="1840"/>
      <c r="F32" s="1840"/>
      <c r="G32" s="1840"/>
      <c r="H32" s="197"/>
    </row>
    <row r="33" spans="1:8" ht="11.25" customHeight="1" x14ac:dyDescent="0.3">
      <c r="A33" s="1088"/>
      <c r="B33" s="1091"/>
      <c r="C33" s="1091"/>
      <c r="D33" s="1091"/>
      <c r="E33" s="1091"/>
      <c r="F33" s="1091"/>
      <c r="G33" s="1091"/>
      <c r="H33" s="197"/>
    </row>
    <row r="34" spans="1:8" ht="16.5" x14ac:dyDescent="0.25">
      <c r="A34" s="1184" t="s">
        <v>10533</v>
      </c>
      <c r="B34" s="1181"/>
      <c r="C34" s="1181"/>
      <c r="D34" s="1181"/>
      <c r="E34" s="1181"/>
      <c r="F34" s="1181"/>
      <c r="G34" s="1181"/>
      <c r="H34" s="1182"/>
    </row>
    <row r="35" spans="1:8" ht="16.5" x14ac:dyDescent="0.25">
      <c r="A35" s="1180" t="s">
        <v>10527</v>
      </c>
      <c r="B35" s="1181"/>
      <c r="C35" s="1181" t="s">
        <v>10528</v>
      </c>
      <c r="D35" s="1181"/>
      <c r="E35" s="1181" t="s">
        <v>10529</v>
      </c>
      <c r="F35" s="1181"/>
      <c r="G35" s="1181"/>
      <c r="H35" s="1182"/>
    </row>
    <row r="36" spans="1:8" ht="16.5" x14ac:dyDescent="0.3">
      <c r="A36" s="1088"/>
      <c r="B36" s="1091"/>
      <c r="C36" s="1823" t="s">
        <v>10530</v>
      </c>
      <c r="D36" s="1824"/>
      <c r="E36" s="1824"/>
      <c r="F36" s="1825"/>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5"/>
      <c r="D40" s="1136"/>
      <c r="E40" s="1136"/>
      <c r="F40" s="1097"/>
      <c r="G40" s="1091"/>
      <c r="H40" s="197"/>
    </row>
    <row r="41" spans="1:8" ht="16.5" x14ac:dyDescent="0.3">
      <c r="A41" s="1088"/>
      <c r="B41" s="1091"/>
      <c r="C41" s="1178" t="s">
        <v>107</v>
      </c>
      <c r="D41" s="1148"/>
      <c r="E41" s="1148"/>
      <c r="F41" s="1149"/>
      <c r="G41" s="1091"/>
      <c r="H41" s="1097"/>
    </row>
    <row r="42" spans="1:8" x14ac:dyDescent="0.25">
      <c r="A42" s="1823" t="s">
        <v>161</v>
      </c>
      <c r="B42" s="1824"/>
      <c r="C42" s="1824"/>
      <c r="D42" s="1825"/>
      <c r="E42" s="1823" t="s">
        <v>161</v>
      </c>
      <c r="F42" s="1824"/>
      <c r="G42" s="1824"/>
      <c r="H42" s="1825"/>
    </row>
    <row r="43" spans="1:8" ht="16.5" x14ac:dyDescent="0.3">
      <c r="A43" s="1177"/>
      <c r="B43" s="1094"/>
      <c r="C43" s="1094"/>
      <c r="D43" s="1095"/>
      <c r="E43" s="1177"/>
      <c r="F43" s="1094"/>
      <c r="G43" s="1094"/>
      <c r="H43" s="1095"/>
    </row>
    <row r="44" spans="1:8" ht="10.5" customHeight="1" x14ac:dyDescent="0.3">
      <c r="A44" s="1157"/>
      <c r="B44" s="1091"/>
      <c r="C44" s="1091"/>
      <c r="D44" s="1097"/>
      <c r="E44" s="1157"/>
      <c r="F44" s="1091"/>
      <c r="G44" s="1091"/>
      <c r="H44" s="1097"/>
    </row>
    <row r="45" spans="1:8" ht="11.25" customHeight="1" x14ac:dyDescent="0.3">
      <c r="A45" s="1089"/>
      <c r="B45" s="1091"/>
      <c r="C45" s="1091"/>
      <c r="D45" s="1097"/>
      <c r="E45" s="1089"/>
      <c r="F45" s="1091"/>
      <c r="G45" s="1091"/>
      <c r="H45" s="1097"/>
    </row>
    <row r="46" spans="1:8" ht="17.25" thickBot="1" x14ac:dyDescent="0.35">
      <c r="A46" s="1145"/>
      <c r="B46" s="1136"/>
      <c r="C46" s="1136"/>
      <c r="D46" s="1097"/>
      <c r="E46" s="1145"/>
      <c r="F46" s="1136"/>
      <c r="G46" s="1136"/>
      <c r="H46" s="1097"/>
    </row>
    <row r="47" spans="1:8" ht="16.5" x14ac:dyDescent="0.3">
      <c r="A47" s="1157" t="s">
        <v>107</v>
      </c>
      <c r="B47" s="1091"/>
      <c r="C47" s="1091"/>
      <c r="D47" s="1097"/>
      <c r="E47" s="1157" t="s">
        <v>107</v>
      </c>
      <c r="F47" s="1091"/>
      <c r="G47" s="1091"/>
      <c r="H47" s="1097"/>
    </row>
    <row r="48" spans="1:8" ht="11.25" customHeight="1" x14ac:dyDescent="0.3">
      <c r="A48" s="1157"/>
      <c r="B48" s="1091"/>
      <c r="C48" s="1091"/>
      <c r="D48" s="1097"/>
      <c r="E48" s="1157"/>
      <c r="F48" s="1091"/>
      <c r="G48" s="1091"/>
      <c r="H48" s="1097"/>
    </row>
    <row r="49" spans="1:8" ht="21.75" customHeight="1" x14ac:dyDescent="0.25">
      <c r="A49" s="1178"/>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B24:C24"/>
    <mergeCell ref="D24:E24"/>
    <mergeCell ref="F24:G24"/>
    <mergeCell ref="C36:F36"/>
    <mergeCell ref="E42:H42"/>
    <mergeCell ref="A42:D42"/>
    <mergeCell ref="A1:H1"/>
    <mergeCell ref="F5:H5"/>
    <mergeCell ref="F6:H6"/>
    <mergeCell ref="A17:G18"/>
    <mergeCell ref="A31:G32"/>
    <mergeCell ref="A12:E12"/>
    <mergeCell ref="A13:E13"/>
    <mergeCell ref="A25:H30"/>
    <mergeCell ref="A8:E8"/>
    <mergeCell ref="A9:E9"/>
    <mergeCell ref="A5:E5"/>
    <mergeCell ref="A6:E6"/>
    <mergeCell ref="A14:H16"/>
    <mergeCell ref="A7:H7"/>
    <mergeCell ref="F8:H8"/>
    <mergeCell ref="F9:H9"/>
    <mergeCell ref="A10:H10"/>
    <mergeCell ref="A11:H11"/>
    <mergeCell ref="F12:H12"/>
    <mergeCell ref="F13:H13"/>
    <mergeCell ref="B23:C23"/>
    <mergeCell ref="D23:E23"/>
    <mergeCell ref="F23:G23"/>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view="pageLayout" topLeftCell="A28" zoomScaleNormal="100" workbookViewId="0">
      <selection activeCell="A39" sqref="A39"/>
    </sheetView>
  </sheetViews>
  <sheetFormatPr baseColWidth="10" defaultColWidth="12.85546875" defaultRowHeight="15" x14ac:dyDescent="0.25"/>
  <cols>
    <col min="1" max="1" width="12.85546875" customWidth="1"/>
    <col min="3" max="8" width="12.85546875" customWidth="1"/>
  </cols>
  <sheetData>
    <row r="1" spans="1:8" x14ac:dyDescent="0.25">
      <c r="A1" s="1823" t="s">
        <v>10486</v>
      </c>
      <c r="B1" s="1824"/>
      <c r="C1" s="1824"/>
      <c r="D1" s="1824"/>
      <c r="E1" s="1824"/>
      <c r="F1" s="1824"/>
      <c r="G1" s="1824"/>
      <c r="H1" s="1825"/>
    </row>
    <row r="2" spans="1:8" ht="16.5" x14ac:dyDescent="0.3">
      <c r="A2" s="559" t="s">
        <v>7025</v>
      </c>
      <c r="B2" s="559"/>
      <c r="C2" s="559"/>
      <c r="D2" s="559"/>
      <c r="E2" s="559"/>
      <c r="F2" s="559"/>
      <c r="G2" s="559"/>
      <c r="H2" s="559"/>
    </row>
    <row r="3" spans="1:8" ht="16.5" x14ac:dyDescent="0.3">
      <c r="A3" s="559"/>
      <c r="B3" s="559"/>
      <c r="C3" s="559"/>
      <c r="D3" s="559"/>
      <c r="E3" s="559"/>
      <c r="F3" s="559"/>
      <c r="G3" s="559"/>
      <c r="H3" s="559"/>
    </row>
    <row r="4" spans="1:8" x14ac:dyDescent="0.25">
      <c r="A4" s="1090" t="s">
        <v>10491</v>
      </c>
      <c r="B4" s="190"/>
      <c r="C4" s="190"/>
      <c r="D4" s="190"/>
      <c r="E4" s="190"/>
      <c r="F4" s="190"/>
      <c r="G4" s="190"/>
      <c r="H4" s="195"/>
    </row>
    <row r="5" spans="1:8" ht="10.5" customHeight="1" x14ac:dyDescent="0.25">
      <c r="A5" s="1137" t="s">
        <v>10492</v>
      </c>
      <c r="B5" s="1138"/>
      <c r="C5" s="1138"/>
      <c r="D5" s="1138"/>
      <c r="E5" s="1138"/>
      <c r="F5" s="1137" t="s">
        <v>115</v>
      </c>
      <c r="G5" s="1138"/>
      <c r="H5" s="1150"/>
    </row>
    <row r="6" spans="1:8" x14ac:dyDescent="0.25">
      <c r="A6" s="1928"/>
      <c r="B6" s="1929"/>
      <c r="C6" s="1929"/>
      <c r="D6" s="1929"/>
      <c r="E6" s="1930"/>
      <c r="F6" s="1928"/>
      <c r="G6" s="1929"/>
      <c r="H6" s="1930"/>
    </row>
    <row r="7" spans="1:8" ht="16.5" x14ac:dyDescent="0.3">
      <c r="A7" s="1139" t="s">
        <v>10493</v>
      </c>
      <c r="B7" s="1091"/>
      <c r="C7" s="1091"/>
      <c r="D7" s="1091"/>
      <c r="E7" s="1091"/>
      <c r="F7" s="1091"/>
      <c r="G7" s="1099"/>
      <c r="H7" s="1140"/>
    </row>
    <row r="8" spans="1:8" ht="10.5" customHeight="1" x14ac:dyDescent="0.25">
      <c r="A8" s="1842" t="s">
        <v>10499</v>
      </c>
      <c r="B8" s="1842"/>
      <c r="C8" s="1842"/>
      <c r="D8" s="1842"/>
      <c r="E8" s="1832"/>
      <c r="F8" s="1931" t="s">
        <v>10494</v>
      </c>
      <c r="G8" s="1932"/>
      <c r="H8" s="1933"/>
    </row>
    <row r="9" spans="1:8" x14ac:dyDescent="0.25">
      <c r="A9" s="1584" t="str">
        <f>CONCATENATE(EXPORTAR!D8," ",EXPORTAR!D9," ",EXPORTAR!D10)</f>
        <v xml:space="preserve">  </v>
      </c>
      <c r="B9" s="1653"/>
      <c r="C9" s="1653"/>
      <c r="D9" s="1653"/>
      <c r="E9" s="1653"/>
      <c r="F9" s="1179"/>
      <c r="G9" s="1847" t="str">
        <f>EXPORTAR!D11</f>
        <v/>
      </c>
      <c r="H9" s="1794"/>
    </row>
    <row r="10" spans="1:8" ht="16.5" x14ac:dyDescent="0.3">
      <c r="A10" s="1849" t="s">
        <v>10496</v>
      </c>
      <c r="B10" s="1850"/>
      <c r="C10" s="1850"/>
      <c r="D10" s="1850"/>
      <c r="E10" s="1850"/>
      <c r="F10" s="1830"/>
      <c r="G10" s="1830"/>
      <c r="H10" s="1831"/>
    </row>
    <row r="11" spans="1:8" ht="10.5" customHeight="1" x14ac:dyDescent="0.25">
      <c r="A11" s="1842" t="s">
        <v>10497</v>
      </c>
      <c r="B11" s="1842"/>
      <c r="C11" s="1842"/>
      <c r="D11" s="1842"/>
      <c r="E11" s="1832"/>
      <c r="F11" s="1931" t="s">
        <v>115</v>
      </c>
      <c r="G11" s="1932"/>
      <c r="H11" s="1933"/>
    </row>
    <row r="12" spans="1:8" x14ac:dyDescent="0.25">
      <c r="A12" s="1171" t="str">
        <f>CONCATENATE(EXPORTAR!D11," ",EXPORTAR!D12," ",EXPORTAR!D13)</f>
        <v xml:space="preserve">  </v>
      </c>
      <c r="B12" s="1172"/>
      <c r="C12" s="1172"/>
      <c r="D12" s="1172"/>
      <c r="E12" s="1172"/>
      <c r="F12" s="1179"/>
      <c r="G12" s="1847" t="str">
        <f>EXPORTAR!D6</f>
        <v/>
      </c>
      <c r="H12" s="1794"/>
    </row>
    <row r="13" spans="1:8" ht="16.5" x14ac:dyDescent="0.3">
      <c r="A13" s="1829" t="s">
        <v>10498</v>
      </c>
      <c r="B13" s="1830"/>
      <c r="C13" s="1830"/>
      <c r="D13" s="1830"/>
      <c r="E13" s="1830"/>
      <c r="F13" s="1830"/>
      <c r="G13" s="1830"/>
      <c r="H13" s="1831"/>
    </row>
    <row r="14" spans="1:8" ht="11.25" customHeight="1" x14ac:dyDescent="0.25">
      <c r="A14" s="1826" t="s">
        <v>10487</v>
      </c>
      <c r="B14" s="1827"/>
      <c r="C14" s="1827"/>
      <c r="D14" s="1827"/>
      <c r="E14" s="1827"/>
      <c r="F14" s="1827"/>
      <c r="G14" s="1827"/>
      <c r="H14" s="1838"/>
    </row>
    <row r="15" spans="1:8" ht="15" customHeight="1" x14ac:dyDescent="0.25">
      <c r="A15" s="1826"/>
      <c r="B15" s="1827"/>
      <c r="C15" s="1827"/>
      <c r="D15" s="1827"/>
      <c r="E15" s="1827"/>
      <c r="F15" s="1827"/>
      <c r="G15" s="1827"/>
      <c r="H15" s="1838"/>
    </row>
    <row r="16" spans="1:8" ht="12.75" customHeight="1" x14ac:dyDescent="0.25">
      <c r="A16" s="1826"/>
      <c r="B16" s="1827"/>
      <c r="C16" s="1827"/>
      <c r="D16" s="1827"/>
      <c r="E16" s="1827"/>
      <c r="F16" s="1827"/>
      <c r="G16" s="1827"/>
      <c r="H16" s="1838"/>
    </row>
    <row r="17" spans="1:8" ht="3.75" customHeight="1" x14ac:dyDescent="0.25">
      <c r="A17" s="1826"/>
      <c r="B17" s="1827"/>
      <c r="C17" s="1827"/>
      <c r="D17" s="1827"/>
      <c r="E17" s="1827"/>
      <c r="F17" s="1827"/>
      <c r="G17" s="1827"/>
      <c r="H17" s="1838"/>
    </row>
    <row r="18" spans="1:8" ht="3.75" customHeight="1" x14ac:dyDescent="0.25">
      <c r="A18" s="1826"/>
      <c r="B18" s="1827"/>
      <c r="C18" s="1827"/>
      <c r="D18" s="1827"/>
      <c r="E18" s="1827"/>
      <c r="F18" s="1827"/>
      <c r="G18" s="1827"/>
      <c r="H18" s="1838"/>
    </row>
    <row r="19" spans="1:8" ht="15" customHeight="1" x14ac:dyDescent="0.25">
      <c r="A19" s="1826"/>
      <c r="B19" s="1827"/>
      <c r="C19" s="1827"/>
      <c r="D19" s="1827"/>
      <c r="E19" s="1827"/>
      <c r="F19" s="1827"/>
      <c r="G19" s="1827"/>
      <c r="H19" s="1838"/>
    </row>
    <row r="20" spans="1:8" ht="10.5" customHeight="1" x14ac:dyDescent="0.25">
      <c r="A20" s="1826"/>
      <c r="B20" s="1827"/>
      <c r="C20" s="1827"/>
      <c r="D20" s="1827"/>
      <c r="E20" s="1827"/>
      <c r="F20" s="1827"/>
      <c r="G20" s="1827"/>
      <c r="H20" s="1838"/>
    </row>
    <row r="21" spans="1:8" ht="16.5" customHeight="1" x14ac:dyDescent="0.25">
      <c r="A21" s="1826"/>
      <c r="B21" s="1827"/>
      <c r="C21" s="1827"/>
      <c r="D21" s="1827"/>
      <c r="E21" s="1827"/>
      <c r="F21" s="1827"/>
      <c r="G21" s="1827"/>
      <c r="H21" s="1838"/>
    </row>
    <row r="22" spans="1:8" ht="16.5" customHeight="1" x14ac:dyDescent="0.25">
      <c r="A22" s="1141">
        <f>EXPORTAR!D48</f>
        <v>0</v>
      </c>
      <c r="B22" s="1142"/>
      <c r="C22" s="1142"/>
      <c r="D22" s="1142"/>
      <c r="E22" s="1142"/>
      <c r="F22" s="1183"/>
      <c r="G22" s="1142"/>
      <c r="H22" s="1143"/>
    </row>
    <row r="23" spans="1:8" ht="16.5" x14ac:dyDescent="0.3">
      <c r="A23" s="1144">
        <f>EXPORTAR!D48</f>
        <v>0</v>
      </c>
      <c r="B23" s="1091"/>
      <c r="C23" s="1091"/>
      <c r="D23" s="1091"/>
      <c r="E23" s="1091"/>
      <c r="F23" s="1091"/>
      <c r="G23" s="1091"/>
      <c r="H23" s="1097"/>
    </row>
    <row r="24" spans="1:8" ht="16.5" x14ac:dyDescent="0.3">
      <c r="A24" s="1144">
        <f>EXPORTAR!D49</f>
        <v>0</v>
      </c>
      <c r="B24" s="1091"/>
      <c r="C24" s="1091"/>
      <c r="D24" s="1091"/>
      <c r="E24" s="1091"/>
      <c r="F24" s="1091"/>
      <c r="G24" s="1091"/>
      <c r="H24" s="1097"/>
    </row>
    <row r="25" spans="1:8" ht="16.5" x14ac:dyDescent="0.3">
      <c r="A25" s="1139"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16" t="s">
        <v>157</v>
      </c>
      <c r="C27" s="1817"/>
      <c r="D27" s="1816" t="s">
        <v>158</v>
      </c>
      <c r="E27" s="1817"/>
      <c r="F27" s="1816" t="s">
        <v>159</v>
      </c>
      <c r="G27" s="1817"/>
      <c r="H27" s="1097"/>
    </row>
    <row r="28" spans="1:8" ht="19.5" customHeight="1" x14ac:dyDescent="0.3">
      <c r="A28" s="1088"/>
      <c r="B28" s="1818">
        <f>EXPORTAR!D27</f>
        <v>0</v>
      </c>
      <c r="C28" s="1819"/>
      <c r="D28" s="1818" t="str">
        <f>EXPORTAR!D30</f>
        <v/>
      </c>
      <c r="E28" s="1819"/>
      <c r="F28" s="1818" t="str">
        <f>EXPORTAR!D32</f>
        <v/>
      </c>
      <c r="G28" s="1819"/>
      <c r="H28" s="1097"/>
    </row>
    <row r="29" spans="1:8" ht="22.5" customHeight="1" x14ac:dyDescent="0.25">
      <c r="A29" s="1826" t="s">
        <v>10488</v>
      </c>
      <c r="B29" s="1851"/>
      <c r="C29" s="1851"/>
      <c r="D29" s="1851"/>
      <c r="E29" s="1851"/>
      <c r="F29" s="1851"/>
      <c r="G29" s="1851"/>
      <c r="H29" s="1852"/>
    </row>
    <row r="30" spans="1:8" ht="14.25" customHeight="1" x14ac:dyDescent="0.25">
      <c r="A30" s="1853"/>
      <c r="B30" s="1851"/>
      <c r="C30" s="1851"/>
      <c r="D30" s="1851"/>
      <c r="E30" s="1851"/>
      <c r="F30" s="1851"/>
      <c r="G30" s="1851"/>
      <c r="H30" s="1852"/>
    </row>
    <row r="31" spans="1:8" x14ac:dyDescent="0.25">
      <c r="A31" s="1853"/>
      <c r="B31" s="1851"/>
      <c r="C31" s="1851"/>
      <c r="D31" s="1851"/>
      <c r="E31" s="1851"/>
      <c r="F31" s="1851"/>
      <c r="G31" s="1851"/>
      <c r="H31" s="1852"/>
    </row>
    <row r="32" spans="1:8" x14ac:dyDescent="0.25">
      <c r="A32" s="1853"/>
      <c r="B32" s="1851"/>
      <c r="C32" s="1851"/>
      <c r="D32" s="1851"/>
      <c r="E32" s="1851"/>
      <c r="F32" s="1851"/>
      <c r="G32" s="1851"/>
      <c r="H32" s="1852"/>
    </row>
    <row r="33" spans="1:8" x14ac:dyDescent="0.25">
      <c r="A33" s="1853"/>
      <c r="B33" s="1851"/>
      <c r="C33" s="1851"/>
      <c r="D33" s="1851"/>
      <c r="E33" s="1851"/>
      <c r="F33" s="1851"/>
      <c r="G33" s="1851"/>
      <c r="H33" s="1852"/>
    </row>
    <row r="34" spans="1:8" ht="12" customHeight="1" x14ac:dyDescent="0.25">
      <c r="A34" s="1853"/>
      <c r="B34" s="1851"/>
      <c r="C34" s="1851"/>
      <c r="D34" s="1851"/>
      <c r="E34" s="1851"/>
      <c r="F34" s="1851"/>
      <c r="G34" s="1851"/>
      <c r="H34" s="1852"/>
    </row>
    <row r="35" spans="1:8" x14ac:dyDescent="0.25">
      <c r="A35" s="1841" t="s">
        <v>160</v>
      </c>
      <c r="B35" s="1840"/>
      <c r="C35" s="1840"/>
      <c r="D35" s="1840"/>
      <c r="E35" s="1840"/>
      <c r="F35" s="1840"/>
      <c r="G35" s="1840"/>
      <c r="H35" s="1854"/>
    </row>
    <row r="36" spans="1:8" x14ac:dyDescent="0.25">
      <c r="A36" s="1841"/>
      <c r="B36" s="1840"/>
      <c r="C36" s="1840"/>
      <c r="D36" s="1840"/>
      <c r="E36" s="1840"/>
      <c r="F36" s="1840"/>
      <c r="G36" s="1840"/>
      <c r="H36" s="1854"/>
    </row>
    <row r="37" spans="1:8" x14ac:dyDescent="0.25">
      <c r="A37" s="1841"/>
      <c r="B37" s="1840"/>
      <c r="C37" s="1840"/>
      <c r="D37" s="1840"/>
      <c r="E37" s="1840"/>
      <c r="F37" s="1840"/>
      <c r="G37" s="1840"/>
      <c r="H37" s="1854"/>
    </row>
    <row r="38" spans="1:8" ht="16.5" x14ac:dyDescent="0.3">
      <c r="A38" s="1088"/>
      <c r="B38" s="1091"/>
      <c r="C38" s="1091"/>
      <c r="D38" s="1091"/>
      <c r="E38" s="1091"/>
      <c r="F38" s="1091"/>
      <c r="G38" s="1091"/>
      <c r="H38" s="1097"/>
    </row>
    <row r="39" spans="1:8" ht="16.5" x14ac:dyDescent="0.25">
      <c r="A39" s="1184" t="s">
        <v>10533</v>
      </c>
      <c r="B39" s="1181"/>
      <c r="C39" s="1181"/>
      <c r="D39" s="1181"/>
      <c r="E39" s="1181"/>
      <c r="F39" s="1181"/>
      <c r="G39" s="1181"/>
      <c r="H39" s="1182"/>
    </row>
    <row r="40" spans="1:8" ht="16.5" x14ac:dyDescent="0.25">
      <c r="A40" s="1180" t="s">
        <v>10527</v>
      </c>
      <c r="B40" s="1181"/>
      <c r="C40" s="1181" t="s">
        <v>10528</v>
      </c>
      <c r="D40" s="1181"/>
      <c r="E40" s="1181" t="s">
        <v>10529</v>
      </c>
      <c r="F40" s="1181"/>
      <c r="G40" s="1181"/>
      <c r="H40" s="1182"/>
    </row>
    <row r="41" spans="1:8" ht="16.5" x14ac:dyDescent="0.3">
      <c r="A41" s="1178"/>
      <c r="B41" s="1148"/>
      <c r="C41" s="1148"/>
      <c r="D41" s="1148"/>
      <c r="E41" s="1148"/>
      <c r="F41" s="1148"/>
      <c r="G41" s="1148"/>
      <c r="H41" s="1161"/>
    </row>
    <row r="42" spans="1:8" x14ac:dyDescent="0.25">
      <c r="A42" s="1815" t="s">
        <v>10530</v>
      </c>
      <c r="B42" s="1815"/>
      <c r="C42" s="1815"/>
      <c r="D42" s="1815"/>
      <c r="E42" s="1825" t="s">
        <v>161</v>
      </c>
      <c r="F42" s="1815"/>
      <c r="G42" s="1815"/>
      <c r="H42" s="1815"/>
    </row>
    <row r="43" spans="1:8" ht="16.5" x14ac:dyDescent="0.3">
      <c r="A43" s="1157"/>
      <c r="B43" s="1091"/>
      <c r="C43" s="1091"/>
      <c r="D43" s="1097"/>
      <c r="E43" s="1927"/>
      <c r="F43" s="1091"/>
      <c r="G43" s="1091"/>
      <c r="H43" s="1097"/>
    </row>
    <row r="44" spans="1:8" ht="16.5" x14ac:dyDescent="0.3">
      <c r="A44" s="1157"/>
      <c r="B44" s="1091"/>
      <c r="C44" s="1091"/>
      <c r="D44" s="1097"/>
      <c r="E44" s="1927"/>
      <c r="F44" s="1091"/>
      <c r="G44" s="1091"/>
      <c r="H44" s="1097"/>
    </row>
    <row r="45" spans="1:8" ht="16.5" x14ac:dyDescent="0.3">
      <c r="A45" s="1089"/>
      <c r="B45" s="1091"/>
      <c r="C45" s="1091"/>
      <c r="D45" s="1097"/>
      <c r="E45" s="1092"/>
      <c r="F45" s="1091"/>
      <c r="G45" s="1091"/>
      <c r="H45" s="1097"/>
    </row>
    <row r="46" spans="1:8" ht="17.25" thickBot="1" x14ac:dyDescent="0.35">
      <c r="A46" s="1145"/>
      <c r="B46" s="1136"/>
      <c r="C46" s="1136"/>
      <c r="D46" s="1097"/>
      <c r="E46" s="1136"/>
      <c r="F46" s="1136"/>
      <c r="G46" s="1136"/>
      <c r="H46" s="1097"/>
    </row>
    <row r="47" spans="1:8" ht="16.5" x14ac:dyDescent="0.3">
      <c r="A47" s="1157" t="s">
        <v>107</v>
      </c>
      <c r="B47" s="1091"/>
      <c r="C47" s="1091"/>
      <c r="D47" s="1097"/>
      <c r="E47" s="1927" t="s">
        <v>107</v>
      </c>
      <c r="F47" s="1091"/>
      <c r="G47" s="1091"/>
      <c r="H47" s="1097"/>
    </row>
    <row r="48" spans="1:8" ht="16.5" x14ac:dyDescent="0.3">
      <c r="A48" s="1157" t="s">
        <v>10532</v>
      </c>
      <c r="B48" s="1091"/>
      <c r="C48" s="1091"/>
      <c r="D48" s="1097"/>
      <c r="E48" s="1927"/>
      <c r="F48" s="1091"/>
      <c r="G48" s="1091"/>
      <c r="H48" s="1097"/>
    </row>
    <row r="49" spans="1:8" ht="16.5" x14ac:dyDescent="0.3">
      <c r="A49" s="1158" t="s">
        <v>10531</v>
      </c>
      <c r="B49" s="1091"/>
      <c r="C49" s="1091"/>
      <c r="D49" s="1097"/>
      <c r="E49" s="1091"/>
      <c r="F49" s="1091"/>
      <c r="G49" s="1091"/>
      <c r="H49" s="1156"/>
    </row>
    <row r="50" spans="1:8" x14ac:dyDescent="0.25">
      <c r="A50" s="1178" t="s">
        <v>7327</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9">
    <mergeCell ref="A42:D42"/>
    <mergeCell ref="E42:H42"/>
    <mergeCell ref="A29:H34"/>
    <mergeCell ref="A35:H37"/>
    <mergeCell ref="B27:C27"/>
    <mergeCell ref="D27:E27"/>
    <mergeCell ref="F27:G27"/>
    <mergeCell ref="B28:C28"/>
    <mergeCell ref="D28:E28"/>
    <mergeCell ref="F28:G28"/>
    <mergeCell ref="A8:E8"/>
    <mergeCell ref="A9:E9"/>
    <mergeCell ref="G9:H9"/>
    <mergeCell ref="A1:H1"/>
    <mergeCell ref="A14:H21"/>
    <mergeCell ref="A10:H10"/>
    <mergeCell ref="A13:H13"/>
    <mergeCell ref="A11:E11"/>
    <mergeCell ref="G12:H12"/>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57" t="s">
        <v>7540</v>
      </c>
      <c r="B10" s="1857"/>
      <c r="C10" s="1857"/>
      <c r="D10" s="1857"/>
      <c r="E10" s="1857"/>
      <c r="F10" s="1857"/>
      <c r="G10" s="1857"/>
      <c r="H10" s="1857"/>
    </row>
    <row r="11" spans="1:8" ht="12" customHeight="1" x14ac:dyDescent="0.25">
      <c r="A11" s="1857"/>
      <c r="B11" s="1857"/>
      <c r="C11" s="1857"/>
      <c r="D11" s="1857"/>
      <c r="E11" s="1857"/>
      <c r="F11" s="1857"/>
      <c r="G11" s="1857"/>
      <c r="H11" s="1857"/>
    </row>
    <row r="12" spans="1:8" ht="12" customHeight="1" x14ac:dyDescent="0.25">
      <c r="A12" s="1857"/>
      <c r="B12" s="1857"/>
      <c r="C12" s="1857"/>
      <c r="D12" s="1857"/>
      <c r="E12" s="1857"/>
      <c r="F12" s="1857"/>
      <c r="G12" s="1857"/>
      <c r="H12" s="1857"/>
    </row>
    <row r="13" spans="1:8" ht="12" customHeight="1" x14ac:dyDescent="0.25">
      <c r="A13" s="1857"/>
      <c r="B13" s="1857"/>
      <c r="C13" s="1857"/>
      <c r="D13" s="1857"/>
      <c r="E13" s="1857"/>
      <c r="F13" s="1857"/>
      <c r="G13" s="1857"/>
      <c r="H13" s="1857"/>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55">
        <f ca="1">EXPORTAR!D53</f>
        <v>45165</v>
      </c>
      <c r="D19" s="1855"/>
      <c r="E19" t="s">
        <v>7538</v>
      </c>
    </row>
    <row r="20" spans="1:9" ht="15" customHeight="1" x14ac:dyDescent="0.25">
      <c r="A20" s="1856" t="s">
        <v>7541</v>
      </c>
      <c r="B20" s="1856"/>
      <c r="C20" s="1856"/>
      <c r="D20" s="1856"/>
      <c r="E20" s="1856"/>
      <c r="F20" s="1856"/>
      <c r="G20" s="1856"/>
      <c r="H20" s="1856"/>
      <c r="I20" s="1856"/>
    </row>
    <row r="21" spans="1:9" x14ac:dyDescent="0.25">
      <c r="A21" s="1856"/>
      <c r="B21" s="1856"/>
      <c r="C21" s="1856"/>
      <c r="D21" s="1856"/>
      <c r="E21" s="1856"/>
      <c r="F21" s="1856"/>
      <c r="G21" s="1856"/>
      <c r="H21" s="1856"/>
      <c r="I21" s="1856"/>
    </row>
    <row r="22" spans="1:9" x14ac:dyDescent="0.25">
      <c r="A22" s="1856"/>
      <c r="B22" s="1856"/>
      <c r="C22" s="1856"/>
      <c r="D22" s="1856"/>
      <c r="E22" s="1856"/>
      <c r="F22" s="1856"/>
      <c r="G22" s="1856"/>
      <c r="H22" s="1856"/>
      <c r="I22" s="1856"/>
    </row>
    <row r="23" spans="1:9" x14ac:dyDescent="0.25">
      <c r="A23" s="1856"/>
      <c r="B23" s="1856"/>
      <c r="C23" s="1856"/>
      <c r="D23" s="1856"/>
      <c r="E23" s="1856"/>
      <c r="F23" s="1856"/>
      <c r="G23" s="1856"/>
      <c r="H23" s="1856"/>
      <c r="I23" s="1856"/>
    </row>
    <row r="24" spans="1:9" x14ac:dyDescent="0.25">
      <c r="A24" s="1856"/>
      <c r="B24" s="1856"/>
      <c r="C24" s="1856"/>
      <c r="D24" s="1856"/>
      <c r="E24" s="1856"/>
      <c r="F24" s="1856"/>
      <c r="G24" s="1856"/>
      <c r="H24" s="1856"/>
      <c r="I24" s="1856"/>
    </row>
    <row r="25" spans="1:9" x14ac:dyDescent="0.25">
      <c r="A25" s="1856"/>
      <c r="B25" s="1856"/>
      <c r="C25" s="1856"/>
      <c r="D25" s="1856"/>
      <c r="E25" s="1856"/>
      <c r="F25" s="1856"/>
      <c r="G25" s="1856"/>
      <c r="H25" s="1856"/>
      <c r="I25" s="1856"/>
    </row>
    <row r="26" spans="1:9" x14ac:dyDescent="0.25">
      <c r="A26" s="1856"/>
      <c r="B26" s="1856"/>
      <c r="C26" s="1856"/>
      <c r="D26" s="1856"/>
      <c r="E26" s="1856"/>
      <c r="F26" s="1856"/>
      <c r="G26" s="1856"/>
      <c r="H26" s="1856"/>
      <c r="I26" s="1856"/>
    </row>
    <row r="27" spans="1:9" x14ac:dyDescent="0.25">
      <c r="A27" s="1856"/>
      <c r="B27" s="1856"/>
      <c r="C27" s="1856"/>
      <c r="D27" s="1856"/>
      <c r="E27" s="1856"/>
      <c r="F27" s="1856"/>
      <c r="G27" s="1856"/>
      <c r="H27" s="1856"/>
      <c r="I27" s="1856"/>
    </row>
    <row r="28" spans="1:9" x14ac:dyDescent="0.25">
      <c r="A28" s="1856"/>
      <c r="B28" s="1856"/>
      <c r="C28" s="1856"/>
      <c r="D28" s="1856"/>
      <c r="E28" s="1856"/>
      <c r="F28" s="1856"/>
      <c r="G28" s="1856"/>
      <c r="H28" s="1856"/>
      <c r="I28" s="1856"/>
    </row>
    <row r="29" spans="1:9" x14ac:dyDescent="0.25">
      <c r="A29" s="1856"/>
      <c r="B29" s="1856"/>
      <c r="C29" s="1856"/>
      <c r="D29" s="1856"/>
      <c r="E29" s="1856"/>
      <c r="F29" s="1856"/>
      <c r="G29" s="1856"/>
      <c r="H29" s="1856"/>
      <c r="I29" s="1856"/>
    </row>
    <row r="30" spans="1:9" x14ac:dyDescent="0.25">
      <c r="A30" s="1856"/>
      <c r="B30" s="1856"/>
      <c r="C30" s="1856"/>
      <c r="D30" s="1856"/>
      <c r="E30" s="1856"/>
      <c r="F30" s="1856"/>
      <c r="G30" s="1856"/>
      <c r="H30" s="1856"/>
      <c r="I30" s="1856"/>
    </row>
    <row r="31" spans="1:9" x14ac:dyDescent="0.25">
      <c r="A31" s="1856"/>
      <c r="B31" s="1856"/>
      <c r="C31" s="1856"/>
      <c r="D31" s="1856"/>
      <c r="E31" s="1856"/>
      <c r="F31" s="1856"/>
      <c r="G31" s="1856"/>
      <c r="H31" s="1856"/>
      <c r="I31" s="1856"/>
    </row>
    <row r="32" spans="1:9" x14ac:dyDescent="0.25">
      <c r="A32" s="1856"/>
      <c r="B32" s="1856"/>
      <c r="C32" s="1856"/>
      <c r="D32" s="1856"/>
      <c r="E32" s="1856"/>
      <c r="F32" s="1856"/>
      <c r="G32" s="1856"/>
      <c r="H32" s="1856"/>
      <c r="I32" s="1856"/>
    </row>
    <row r="33" spans="1:9" x14ac:dyDescent="0.25">
      <c r="A33" s="1856"/>
      <c r="B33" s="1856"/>
      <c r="C33" s="1856"/>
      <c r="D33" s="1856"/>
      <c r="E33" s="1856"/>
      <c r="F33" s="1856"/>
      <c r="G33" s="1856"/>
      <c r="H33" s="1856"/>
      <c r="I33" s="1856"/>
    </row>
    <row r="34" spans="1:9" x14ac:dyDescent="0.25">
      <c r="A34" s="1856"/>
      <c r="B34" s="1856"/>
      <c r="C34" s="1856"/>
      <c r="D34" s="1856"/>
      <c r="E34" s="1856"/>
      <c r="F34" s="1856"/>
      <c r="G34" s="1856"/>
      <c r="H34" s="1856"/>
      <c r="I34" s="1856"/>
    </row>
    <row r="35" spans="1:9" x14ac:dyDescent="0.25">
      <c r="A35" s="1856"/>
      <c r="B35" s="1856"/>
      <c r="C35" s="1856"/>
      <c r="D35" s="1856"/>
      <c r="E35" s="1856"/>
      <c r="F35" s="1856"/>
      <c r="G35" s="1856"/>
      <c r="H35" s="1856"/>
      <c r="I35" s="1856"/>
    </row>
    <row r="36" spans="1:9" x14ac:dyDescent="0.25">
      <c r="A36" s="1856"/>
      <c r="B36" s="1856"/>
      <c r="C36" s="1856"/>
      <c r="D36" s="1856"/>
      <c r="E36" s="1856"/>
      <c r="F36" s="1856"/>
      <c r="G36" s="1856"/>
      <c r="H36" s="1856"/>
      <c r="I36" s="1856"/>
    </row>
    <row r="37" spans="1:9" x14ac:dyDescent="0.25">
      <c r="A37" s="1856"/>
      <c r="B37" s="1856"/>
      <c r="C37" s="1856"/>
      <c r="D37" s="1856"/>
      <c r="E37" s="1856"/>
      <c r="F37" s="1856"/>
      <c r="G37" s="1856"/>
      <c r="H37" s="1856"/>
      <c r="I37" s="1856"/>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66" t="s">
        <v>10482</v>
      </c>
      <c r="B1" s="1867"/>
      <c r="C1" s="1867"/>
      <c r="D1" s="1867"/>
      <c r="E1" s="1867"/>
      <c r="F1" s="1867"/>
      <c r="G1" s="1867"/>
      <c r="H1" s="1867"/>
      <c r="I1" s="1867"/>
      <c r="J1" s="1868"/>
    </row>
    <row r="3" spans="1:10" ht="16.5" x14ac:dyDescent="0.3">
      <c r="A3" s="1078" t="s">
        <v>7025</v>
      </c>
      <c r="B3" s="1094"/>
      <c r="C3" s="1094"/>
      <c r="D3" s="1094"/>
      <c r="E3" s="190"/>
      <c r="F3" s="190"/>
      <c r="G3" s="190"/>
      <c r="H3" s="190"/>
      <c r="I3" s="190"/>
      <c r="J3" s="195"/>
    </row>
    <row r="4" spans="1:10" ht="16.5" x14ac:dyDescent="0.3">
      <c r="A4" s="1088" t="s">
        <v>10475</v>
      </c>
      <c r="B4" s="1091"/>
      <c r="C4" s="1134"/>
      <c r="D4" s="1872" t="str">
        <f>EXPORTAR!D40</f>
        <v/>
      </c>
      <c r="E4" s="1872"/>
      <c r="F4" s="1872"/>
      <c r="G4" s="1872"/>
      <c r="H4" s="1872"/>
      <c r="I4" s="1128"/>
      <c r="J4" s="197"/>
    </row>
    <row r="5" spans="1:10" ht="16.5" x14ac:dyDescent="0.3">
      <c r="A5" s="1088" t="s">
        <v>10483</v>
      </c>
      <c r="B5" s="1091"/>
      <c r="C5" s="1091"/>
      <c r="D5" s="1091"/>
      <c r="E5" s="375"/>
      <c r="F5" s="375"/>
      <c r="G5" s="375"/>
      <c r="H5" s="375"/>
      <c r="I5" s="375"/>
      <c r="J5" s="197"/>
    </row>
    <row r="6" spans="1:10" x14ac:dyDescent="0.25">
      <c r="A6" s="196"/>
      <c r="B6" s="1106" t="str">
        <f>EXPORTAR!D40</f>
        <v/>
      </c>
      <c r="C6" s="1106"/>
      <c r="D6" s="1106"/>
      <c r="E6" s="1106"/>
      <c r="F6" s="1106"/>
      <c r="G6" s="1106"/>
      <c r="H6" s="375"/>
      <c r="I6" s="375"/>
      <c r="J6" s="197"/>
    </row>
    <row r="7" spans="1:10" x14ac:dyDescent="0.25">
      <c r="A7" s="1090" t="s">
        <v>10476</v>
      </c>
      <c r="B7" s="190"/>
      <c r="C7" s="190"/>
      <c r="D7" s="190"/>
      <c r="E7" s="190"/>
      <c r="F7" s="190"/>
      <c r="G7" s="190"/>
      <c r="H7" s="190"/>
      <c r="I7" s="190"/>
      <c r="J7" s="195"/>
    </row>
    <row r="8" spans="1:10" ht="10.5" customHeight="1" x14ac:dyDescent="0.25">
      <c r="A8" s="1832" t="s">
        <v>10484</v>
      </c>
      <c r="B8" s="1833"/>
      <c r="C8" s="1833"/>
      <c r="D8" s="1833"/>
      <c r="E8" s="1833"/>
      <c r="F8" s="1833"/>
      <c r="G8" s="1833"/>
      <c r="H8" s="1833"/>
      <c r="I8" s="1832" t="s">
        <v>115</v>
      </c>
      <c r="J8" s="1834"/>
    </row>
    <row r="9" spans="1:10" x14ac:dyDescent="0.25">
      <c r="A9" s="1861" t="str">
        <f>CONCATENATE(EXPORTAR!D8," ",EXPORTAR!D9," ",EXPORTAR!D10)</f>
        <v xml:space="preserve">  </v>
      </c>
      <c r="B9" s="1861"/>
      <c r="C9" s="1861"/>
      <c r="D9" s="1861"/>
      <c r="E9" s="1861"/>
      <c r="F9" s="1861"/>
      <c r="G9" s="1861"/>
      <c r="H9" s="1861"/>
      <c r="I9" s="1862" t="str">
        <f>EXPORTAR!D11</f>
        <v/>
      </c>
      <c r="J9" s="1324"/>
    </row>
    <row r="10" spans="1:10" ht="15" customHeight="1" x14ac:dyDescent="0.25">
      <c r="A10" s="1863" t="s">
        <v>10489</v>
      </c>
      <c r="B10" s="1864"/>
      <c r="C10" s="1864"/>
      <c r="D10" s="1864"/>
      <c r="E10" s="1864"/>
      <c r="F10" s="1864"/>
      <c r="G10" s="1864"/>
      <c r="H10" s="1864"/>
      <c r="I10" s="1864"/>
      <c r="J10" s="1865"/>
    </row>
    <row r="11" spans="1:10" ht="15" customHeight="1" x14ac:dyDescent="0.25">
      <c r="A11" s="196"/>
      <c r="B11" s="1106"/>
      <c r="C11" s="375"/>
      <c r="D11" s="375"/>
      <c r="E11" s="1116"/>
      <c r="F11" s="1106"/>
      <c r="G11" s="375"/>
      <c r="H11" s="375"/>
      <c r="I11" s="375"/>
      <c r="J11" s="197"/>
    </row>
    <row r="12" spans="1:10" x14ac:dyDescent="0.25">
      <c r="A12" s="1132" t="s">
        <v>7</v>
      </c>
      <c r="B12" s="1874">
        <f>EXPORTAR!D27</f>
        <v>0</v>
      </c>
      <c r="C12" s="1875"/>
      <c r="D12" s="1123"/>
      <c r="E12" s="375"/>
      <c r="F12" s="375"/>
      <c r="G12" s="375"/>
      <c r="H12" s="375"/>
      <c r="I12" s="375"/>
      <c r="J12" s="197"/>
    </row>
    <row r="13" spans="1:10" x14ac:dyDescent="0.25">
      <c r="A13" s="1133" t="s">
        <v>11</v>
      </c>
      <c r="B13" s="1874" t="str">
        <f>EXPORTAR!D30</f>
        <v/>
      </c>
      <c r="C13" s="1875"/>
      <c r="D13" s="1123"/>
      <c r="E13" s="375"/>
      <c r="F13" s="375"/>
      <c r="G13" s="375"/>
      <c r="H13" s="375"/>
      <c r="I13" s="375"/>
      <c r="J13" s="197"/>
    </row>
    <row r="14" spans="1:10" x14ac:dyDescent="0.25">
      <c r="A14" s="1133" t="s">
        <v>13</v>
      </c>
      <c r="B14" s="1874" t="str">
        <f>EXPORTAR!D32</f>
        <v/>
      </c>
      <c r="C14" s="1875"/>
      <c r="D14" s="1123"/>
      <c r="E14" s="375"/>
      <c r="F14" s="375"/>
      <c r="G14" s="375"/>
      <c r="H14" s="375"/>
      <c r="I14" s="375"/>
      <c r="J14" s="197"/>
    </row>
    <row r="15" spans="1:10" x14ac:dyDescent="0.25">
      <c r="A15" s="1133" t="s">
        <v>16</v>
      </c>
      <c r="B15" s="1876" t="str">
        <f>EXPORTAR!D35</f>
        <v/>
      </c>
      <c r="C15" s="1877"/>
      <c r="D15" s="1135"/>
      <c r="E15" s="375"/>
      <c r="F15" s="375"/>
      <c r="G15" s="375"/>
      <c r="H15" s="375"/>
      <c r="I15" s="375"/>
      <c r="J15" s="197"/>
    </row>
    <row r="16" spans="1:10" x14ac:dyDescent="0.25">
      <c r="A16" s="1133" t="s">
        <v>15</v>
      </c>
      <c r="B16" s="1876" t="str">
        <f>EXPORTAR!D34</f>
        <v/>
      </c>
      <c r="C16" s="1877"/>
      <c r="D16" s="1135"/>
      <c r="E16" s="375"/>
      <c r="F16" s="375"/>
      <c r="G16" s="375"/>
      <c r="H16" s="375"/>
      <c r="I16" s="375"/>
      <c r="J16" s="197"/>
    </row>
    <row r="17" spans="1:10" x14ac:dyDescent="0.25">
      <c r="A17" s="1133" t="s">
        <v>17</v>
      </c>
      <c r="B17" s="1876" t="str">
        <f>EXPORTAR!D36</f>
        <v/>
      </c>
      <c r="C17" s="1877"/>
      <c r="D17" s="1135"/>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73">
        <f ca="1">EXPORTAR!D55</f>
        <v>45138</v>
      </c>
      <c r="D19" s="1873"/>
      <c r="E19" s="1873"/>
      <c r="F19" s="1092" t="s">
        <v>428</v>
      </c>
      <c r="G19" s="1092"/>
      <c r="H19" s="1092"/>
      <c r="I19" s="375"/>
      <c r="J19" s="197"/>
    </row>
    <row r="20" spans="1:10" ht="14.25" customHeight="1" x14ac:dyDescent="0.25">
      <c r="A20" s="1869" t="s">
        <v>3503</v>
      </c>
      <c r="B20" s="1870"/>
      <c r="C20" s="1870"/>
      <c r="D20" s="1870"/>
      <c r="E20" s="1870"/>
      <c r="F20" s="1870"/>
      <c r="G20" s="1870"/>
      <c r="H20" s="1870"/>
      <c r="I20" s="1870"/>
      <c r="J20" s="1871"/>
    </row>
    <row r="21" spans="1:10" ht="14.25" customHeight="1" x14ac:dyDescent="0.25">
      <c r="A21" s="1869"/>
      <c r="B21" s="1870"/>
      <c r="C21" s="1870"/>
      <c r="D21" s="1870"/>
      <c r="E21" s="1870"/>
      <c r="F21" s="1870"/>
      <c r="G21" s="1870"/>
      <c r="H21" s="1870"/>
      <c r="I21" s="1870"/>
      <c r="J21" s="1871"/>
    </row>
    <row r="22" spans="1:10" ht="14.25" customHeight="1" x14ac:dyDescent="0.25">
      <c r="A22" s="1869"/>
      <c r="B22" s="1870"/>
      <c r="C22" s="1870"/>
      <c r="D22" s="1870"/>
      <c r="E22" s="1870"/>
      <c r="F22" s="1870"/>
      <c r="G22" s="1870"/>
      <c r="H22" s="1870"/>
      <c r="I22" s="1870"/>
      <c r="J22" s="1871"/>
    </row>
    <row r="23" spans="1:10" ht="13.5" customHeight="1" x14ac:dyDescent="0.25">
      <c r="A23" s="1869"/>
      <c r="B23" s="1870"/>
      <c r="C23" s="1870"/>
      <c r="D23" s="1870"/>
      <c r="E23" s="1870"/>
      <c r="F23" s="1870"/>
      <c r="G23" s="1870"/>
      <c r="H23" s="1870"/>
      <c r="I23" s="1870"/>
      <c r="J23" s="1871"/>
    </row>
    <row r="24" spans="1:10" x14ac:dyDescent="0.25">
      <c r="A24" s="1869"/>
      <c r="B24" s="1870"/>
      <c r="C24" s="1870"/>
      <c r="D24" s="1870"/>
      <c r="E24" s="1870"/>
      <c r="F24" s="1870"/>
      <c r="G24" s="1870"/>
      <c r="H24" s="1870"/>
      <c r="I24" s="1870"/>
      <c r="J24" s="1871"/>
    </row>
    <row r="25" spans="1:10" x14ac:dyDescent="0.25">
      <c r="A25" s="1117"/>
      <c r="B25" s="1118"/>
      <c r="C25" s="1118"/>
      <c r="D25" s="1118"/>
      <c r="E25" s="1118"/>
      <c r="F25" s="1118"/>
      <c r="G25" s="1118"/>
      <c r="H25" s="1118"/>
      <c r="I25" s="375"/>
      <c r="J25" s="197"/>
    </row>
    <row r="26" spans="1:10" x14ac:dyDescent="0.25">
      <c r="A26" s="1124" t="s">
        <v>8067</v>
      </c>
      <c r="B26" s="1125"/>
      <c r="C26" s="1125"/>
      <c r="D26" s="1125"/>
      <c r="E26" s="1125"/>
      <c r="F26" s="1125"/>
      <c r="G26" s="1125"/>
      <c r="H26" s="1125"/>
      <c r="I26" s="1129"/>
      <c r="J26" s="1130"/>
    </row>
    <row r="27" spans="1:10" x14ac:dyDescent="0.25">
      <c r="A27" s="1058"/>
      <c r="B27" s="1059"/>
      <c r="C27" s="1059"/>
      <c r="D27" s="1059"/>
      <c r="E27" s="1059"/>
      <c r="F27" s="1059"/>
      <c r="G27" s="1059"/>
      <c r="H27" s="1059"/>
      <c r="I27" s="375"/>
      <c r="J27" s="197"/>
    </row>
    <row r="28" spans="1:10" ht="15" customHeight="1" x14ac:dyDescent="0.25">
      <c r="A28" s="1858" t="s">
        <v>10485</v>
      </c>
      <c r="B28" s="1859"/>
      <c r="C28" s="1859"/>
      <c r="D28" s="1859"/>
      <c r="E28" s="1859"/>
      <c r="F28" s="1859"/>
      <c r="G28" s="1859"/>
      <c r="H28" s="1859"/>
      <c r="I28" s="1859"/>
      <c r="J28" s="1860"/>
    </row>
    <row r="29" spans="1:10" x14ac:dyDescent="0.25">
      <c r="A29" s="1858"/>
      <c r="B29" s="1859"/>
      <c r="C29" s="1859"/>
      <c r="D29" s="1859"/>
      <c r="E29" s="1859"/>
      <c r="F29" s="1859"/>
      <c r="G29" s="1859"/>
      <c r="H29" s="1859"/>
      <c r="I29" s="1859"/>
      <c r="J29" s="1860"/>
    </row>
    <row r="30" spans="1:10" x14ac:dyDescent="0.25">
      <c r="A30" s="1858"/>
      <c r="B30" s="1859"/>
      <c r="C30" s="1859"/>
      <c r="D30" s="1859"/>
      <c r="E30" s="1859"/>
      <c r="F30" s="1859"/>
      <c r="G30" s="1859"/>
      <c r="H30" s="1859"/>
      <c r="I30" s="1859"/>
      <c r="J30" s="1860"/>
    </row>
    <row r="31" spans="1:10" x14ac:dyDescent="0.25">
      <c r="A31" s="1858"/>
      <c r="B31" s="1859"/>
      <c r="C31" s="1859"/>
      <c r="D31" s="1859"/>
      <c r="E31" s="1859"/>
      <c r="F31" s="1859"/>
      <c r="G31" s="1859"/>
      <c r="H31" s="1859"/>
      <c r="I31" s="1859"/>
      <c r="J31" s="1860"/>
    </row>
    <row r="32" spans="1:10" x14ac:dyDescent="0.25">
      <c r="A32" s="1858"/>
      <c r="B32" s="1859"/>
      <c r="C32" s="1859"/>
      <c r="D32" s="1859"/>
      <c r="E32" s="1859"/>
      <c r="F32" s="1859"/>
      <c r="G32" s="1859"/>
      <c r="H32" s="1859"/>
      <c r="I32" s="1859"/>
      <c r="J32" s="1860"/>
    </row>
    <row r="33" spans="1:10" x14ac:dyDescent="0.25">
      <c r="A33" s="1858"/>
      <c r="B33" s="1859"/>
      <c r="C33" s="1859"/>
      <c r="D33" s="1859"/>
      <c r="E33" s="1859"/>
      <c r="F33" s="1859"/>
      <c r="G33" s="1859"/>
      <c r="H33" s="1859"/>
      <c r="I33" s="1859"/>
      <c r="J33" s="1860"/>
    </row>
    <row r="34" spans="1:10" x14ac:dyDescent="0.25">
      <c r="A34" s="1858"/>
      <c r="B34" s="1859"/>
      <c r="C34" s="1859"/>
      <c r="D34" s="1859"/>
      <c r="E34" s="1859"/>
      <c r="F34" s="1859"/>
      <c r="G34" s="1859"/>
      <c r="H34" s="1859"/>
      <c r="I34" s="1859"/>
      <c r="J34" s="1860"/>
    </row>
    <row r="35" spans="1:10" x14ac:dyDescent="0.25">
      <c r="A35" s="1858"/>
      <c r="B35" s="1859"/>
      <c r="C35" s="1859"/>
      <c r="D35" s="1859"/>
      <c r="E35" s="1859"/>
      <c r="F35" s="1859"/>
      <c r="G35" s="1859"/>
      <c r="H35" s="1859"/>
      <c r="I35" s="1859"/>
      <c r="J35" s="1860"/>
    </row>
    <row r="36" spans="1:10" ht="15.75" customHeight="1" x14ac:dyDescent="0.25">
      <c r="A36" s="1858"/>
      <c r="B36" s="1859"/>
      <c r="C36" s="1859"/>
      <c r="D36" s="1859"/>
      <c r="E36" s="1859"/>
      <c r="F36" s="1859"/>
      <c r="G36" s="1859"/>
      <c r="H36" s="1859"/>
      <c r="I36" s="1859"/>
      <c r="J36" s="1860"/>
    </row>
    <row r="37" spans="1:10" x14ac:dyDescent="0.25">
      <c r="A37" s="1858"/>
      <c r="B37" s="1859"/>
      <c r="C37" s="1859"/>
      <c r="D37" s="1859"/>
      <c r="E37" s="1859"/>
      <c r="F37" s="1859"/>
      <c r="G37" s="1859"/>
      <c r="H37" s="1859"/>
      <c r="I37" s="1859"/>
      <c r="J37" s="1860"/>
    </row>
    <row r="38" spans="1:10" x14ac:dyDescent="0.25">
      <c r="A38" s="1126"/>
      <c r="B38" s="1127"/>
      <c r="C38" s="1127"/>
      <c r="D38" s="1127"/>
      <c r="E38" s="1127"/>
      <c r="F38" s="1127"/>
      <c r="G38" s="1127"/>
      <c r="H38" s="1127"/>
      <c r="I38" s="1127"/>
      <c r="J38" s="1131"/>
    </row>
    <row r="39" spans="1:10" x14ac:dyDescent="0.25">
      <c r="A39" s="1126"/>
      <c r="B39" s="1127"/>
      <c r="C39" s="1127"/>
      <c r="D39" s="1127"/>
      <c r="E39" s="1127"/>
      <c r="F39" s="1127"/>
      <c r="G39" s="1127"/>
      <c r="H39" s="1127"/>
      <c r="I39" s="1127"/>
      <c r="J39" s="1131"/>
    </row>
    <row r="40" spans="1:10" x14ac:dyDescent="0.25">
      <c r="A40" s="1126"/>
      <c r="B40" s="1127"/>
      <c r="C40" s="1127"/>
      <c r="D40" s="1127"/>
      <c r="E40" s="1127"/>
      <c r="F40" s="1127"/>
      <c r="G40" s="1127"/>
      <c r="H40" s="1127"/>
      <c r="I40" s="1127"/>
      <c r="J40" s="1131"/>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900" t="s">
        <v>541</v>
      </c>
      <c r="B1" s="1901"/>
      <c r="C1" s="1901"/>
      <c r="D1" s="1901"/>
      <c r="E1" s="1901"/>
      <c r="F1" s="1901"/>
      <c r="G1" s="1901"/>
      <c r="H1" s="1901"/>
      <c r="I1" s="1901"/>
      <c r="J1" s="1902"/>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80" t="s">
        <v>524</v>
      </c>
      <c r="B6" s="1881"/>
      <c r="C6" s="1881"/>
      <c r="D6" s="1881"/>
      <c r="E6" s="1881"/>
      <c r="F6" s="1881"/>
      <c r="G6" s="1881"/>
      <c r="H6" s="1881"/>
      <c r="I6" s="1881"/>
      <c r="J6" s="1903"/>
    </row>
    <row r="7" spans="1:10" x14ac:dyDescent="0.25">
      <c r="A7" s="1880"/>
      <c r="B7" s="1881"/>
      <c r="C7" s="1881"/>
      <c r="D7" s="1881"/>
      <c r="E7" s="1881"/>
      <c r="F7" s="1881"/>
      <c r="G7" s="1881"/>
      <c r="H7" s="1881"/>
      <c r="I7" s="1881"/>
      <c r="J7" s="1903"/>
    </row>
    <row r="8" spans="1:10" ht="15" customHeight="1" x14ac:dyDescent="0.25">
      <c r="A8" s="281" t="s">
        <v>525</v>
      </c>
      <c r="B8" s="139"/>
      <c r="C8" s="139"/>
      <c r="D8" s="139"/>
      <c r="E8" s="139"/>
      <c r="F8" s="1904">
        <f ca="1">TODAY()</f>
        <v>46265</v>
      </c>
      <c r="G8" s="1904"/>
      <c r="H8" s="1898" t="s">
        <v>2775</v>
      </c>
      <c r="I8" s="1898"/>
      <c r="J8" s="1899"/>
    </row>
    <row r="9" spans="1:10" x14ac:dyDescent="0.25">
      <c r="A9" s="196" t="str">
        <f>CONCATENATE(EXPORTAR!D16," ",EXPORTAR!D17," ",EXPORTAR!D18)</f>
        <v xml:space="preserve">  </v>
      </c>
      <c r="B9" s="132"/>
      <c r="D9" t="s">
        <v>516</v>
      </c>
      <c r="J9" s="197"/>
    </row>
    <row r="10" spans="1:10" ht="15" customHeight="1" x14ac:dyDescent="0.25">
      <c r="A10" s="1880" t="s">
        <v>515</v>
      </c>
      <c r="B10" s="1881"/>
      <c r="C10" s="1881"/>
      <c r="D10" s="131" t="str">
        <f>EXPORTAR!D19</f>
        <v/>
      </c>
      <c r="E10" s="94"/>
      <c r="F10" t="s">
        <v>518</v>
      </c>
      <c r="J10" s="197"/>
    </row>
    <row r="11" spans="1:10" ht="15" customHeight="1" x14ac:dyDescent="0.25">
      <c r="A11" s="1897" t="s">
        <v>2776</v>
      </c>
      <c r="B11" s="1898"/>
      <c r="C11" s="1898"/>
      <c r="D11" s="1898"/>
      <c r="E11" s="1898"/>
      <c r="F11" s="1898"/>
      <c r="G11" s="1898"/>
      <c r="H11" s="1898"/>
      <c r="I11" s="1898"/>
      <c r="J11" s="1899"/>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81" t="s">
        <v>555</v>
      </c>
      <c r="C26" s="1881"/>
      <c r="D26" s="1881"/>
      <c r="E26" s="1881"/>
      <c r="F26" s="1881"/>
      <c r="G26" s="1881"/>
      <c r="H26" s="1881"/>
      <c r="I26" s="1881"/>
      <c r="J26" s="197"/>
    </row>
    <row r="27" spans="1:10" ht="14.25" customHeight="1" x14ac:dyDescent="0.25">
      <c r="A27" s="198"/>
      <c r="B27" s="1881"/>
      <c r="C27" s="1881"/>
      <c r="D27" s="1881"/>
      <c r="E27" s="1881"/>
      <c r="F27" s="1881"/>
      <c r="G27" s="1881"/>
      <c r="H27" s="1881"/>
      <c r="I27" s="1881"/>
      <c r="J27" s="197"/>
    </row>
    <row r="28" spans="1:10" ht="14.25" customHeight="1" x14ac:dyDescent="0.25">
      <c r="A28" s="198"/>
      <c r="B28" s="1881"/>
      <c r="C28" s="1881"/>
      <c r="D28" s="1881"/>
      <c r="E28" s="1881"/>
      <c r="F28" s="1881"/>
      <c r="G28" s="1881"/>
      <c r="H28" s="1881"/>
      <c r="I28" s="1881"/>
      <c r="J28" s="197"/>
    </row>
    <row r="29" spans="1:10" ht="13.5" customHeight="1" x14ac:dyDescent="0.25">
      <c r="A29" s="198"/>
      <c r="B29" s="1881"/>
      <c r="C29" s="1881"/>
      <c r="D29" s="1881"/>
      <c r="E29" s="1881"/>
      <c r="F29" s="1881"/>
      <c r="G29" s="1881"/>
      <c r="H29" s="1881"/>
      <c r="I29" s="1881"/>
      <c r="J29" s="197"/>
    </row>
    <row r="30" spans="1:10" x14ac:dyDescent="0.25">
      <c r="A30" s="198"/>
      <c r="B30" s="1881"/>
      <c r="C30" s="1881"/>
      <c r="D30" s="1881"/>
      <c r="E30" s="1881"/>
      <c r="F30" s="1881"/>
      <c r="G30" s="1881"/>
      <c r="H30" s="1881"/>
      <c r="I30" s="1881"/>
      <c r="J30" s="197"/>
    </row>
    <row r="31" spans="1:10" ht="15" customHeight="1" x14ac:dyDescent="0.25">
      <c r="A31" s="198"/>
      <c r="B31" s="1881" t="s">
        <v>519</v>
      </c>
      <c r="C31" s="1881"/>
      <c r="D31" s="1881"/>
      <c r="E31" s="1881"/>
      <c r="F31" s="1881"/>
      <c r="G31" s="1881"/>
      <c r="H31" s="1881"/>
      <c r="I31" s="1881"/>
      <c r="J31" s="197"/>
    </row>
    <row r="32" spans="1:10" x14ac:dyDescent="0.25">
      <c r="A32" s="198"/>
      <c r="B32" s="1881"/>
      <c r="C32" s="1881"/>
      <c r="D32" s="1881"/>
      <c r="E32" s="1881"/>
      <c r="F32" s="1881"/>
      <c r="G32" s="1881"/>
      <c r="H32" s="1881"/>
      <c r="I32" s="1881"/>
      <c r="J32" s="197"/>
    </row>
    <row r="33" spans="1:10" x14ac:dyDescent="0.25">
      <c r="A33" s="198"/>
      <c r="B33" s="1881"/>
      <c r="C33" s="1881"/>
      <c r="D33" s="1881"/>
      <c r="E33" s="1881"/>
      <c r="F33" s="1881"/>
      <c r="G33" s="1881"/>
      <c r="H33" s="1881"/>
      <c r="I33" s="1881"/>
      <c r="J33" s="197"/>
    </row>
    <row r="34" spans="1:10" x14ac:dyDescent="0.25">
      <c r="A34" s="198"/>
      <c r="B34" s="1881"/>
      <c r="C34" s="1881"/>
      <c r="D34" s="1881"/>
      <c r="E34" s="1881"/>
      <c r="F34" s="1881"/>
      <c r="G34" s="1881"/>
      <c r="H34" s="1881"/>
      <c r="I34" s="1881"/>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85" t="s">
        <v>526</v>
      </c>
      <c r="B38" s="1886"/>
      <c r="C38" s="1887" t="s">
        <v>539</v>
      </c>
      <c r="D38" s="1888"/>
      <c r="E38" s="188"/>
      <c r="F38" s="1889" t="s">
        <v>527</v>
      </c>
      <c r="G38" s="1889"/>
      <c r="H38" s="1886"/>
      <c r="I38" s="1889" t="s">
        <v>528</v>
      </c>
      <c r="J38" s="1890"/>
    </row>
    <row r="39" spans="1:10" ht="5.25" customHeight="1" x14ac:dyDescent="0.25">
      <c r="A39" s="198"/>
      <c r="B39" s="186"/>
      <c r="C39" s="1891"/>
      <c r="D39" s="1892"/>
      <c r="E39" s="184"/>
      <c r="F39" s="181"/>
      <c r="G39" s="181"/>
      <c r="H39" s="186"/>
      <c r="I39" s="181"/>
      <c r="J39" s="197"/>
    </row>
    <row r="40" spans="1:10" ht="18" customHeight="1" x14ac:dyDescent="0.25">
      <c r="A40" s="1893">
        <f>EXPORTAR!D8</f>
        <v>0</v>
      </c>
      <c r="B40" s="1894"/>
      <c r="C40" s="1895" t="str">
        <f>D5</f>
        <v/>
      </c>
      <c r="D40" s="1896"/>
      <c r="E40" s="202"/>
      <c r="F40" s="181"/>
      <c r="G40" s="181"/>
      <c r="H40" s="186"/>
      <c r="I40" s="181"/>
      <c r="J40" s="197"/>
    </row>
    <row r="41" spans="1:10" ht="23.25" customHeight="1" thickBot="1" x14ac:dyDescent="0.3">
      <c r="A41" s="1878" t="str">
        <f>CONCATENATE(EXPORTAR!D9," ",EXPORTAR!D10)</f>
        <v xml:space="preserve"> </v>
      </c>
      <c r="B41" s="1879"/>
      <c r="C41" s="182"/>
      <c r="D41" s="183"/>
      <c r="E41" s="182"/>
      <c r="F41" s="183"/>
      <c r="G41" s="183"/>
      <c r="H41" s="187"/>
      <c r="I41" s="183"/>
      <c r="J41" s="199"/>
    </row>
    <row r="42" spans="1:10" x14ac:dyDescent="0.25">
      <c r="A42" s="1880"/>
      <c r="B42" s="1881"/>
      <c r="C42" s="1881"/>
      <c r="D42" s="1881"/>
      <c r="E42" s="1881"/>
      <c r="F42" s="1881"/>
      <c r="G42" s="1881"/>
      <c r="H42" s="1881"/>
      <c r="I42" s="1881"/>
      <c r="J42" s="197"/>
    </row>
    <row r="43" spans="1:10" x14ac:dyDescent="0.25">
      <c r="A43" s="1882" t="s">
        <v>529</v>
      </c>
      <c r="B43" s="1883"/>
      <c r="C43" s="1883"/>
      <c r="D43" s="1883"/>
      <c r="E43" s="1883"/>
      <c r="F43" s="1883"/>
      <c r="G43" s="1883"/>
      <c r="H43" s="1883"/>
      <c r="I43" s="1883"/>
      <c r="J43" s="1884"/>
    </row>
    <row r="44" spans="1:10" x14ac:dyDescent="0.25">
      <c r="A44" s="1882"/>
      <c r="B44" s="1883"/>
      <c r="C44" s="1883"/>
      <c r="D44" s="1883"/>
      <c r="E44" s="1883"/>
      <c r="F44" s="1883"/>
      <c r="G44" s="1883"/>
      <c r="H44" s="1883"/>
      <c r="I44" s="1883"/>
      <c r="J44" s="1884"/>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866" t="s">
        <v>4078</v>
      </c>
      <c r="C1" s="1867"/>
      <c r="D1" s="1867"/>
      <c r="E1" s="1867"/>
      <c r="F1" s="1867"/>
      <c r="G1" s="1867"/>
      <c r="H1" s="1867"/>
      <c r="I1" s="1867"/>
      <c r="J1" s="1867"/>
      <c r="K1" s="1867"/>
      <c r="L1" s="1867"/>
      <c r="M1" s="1868"/>
    </row>
    <row r="3" spans="2:13" ht="16.5" x14ac:dyDescent="0.3">
      <c r="B3" s="1078" t="s">
        <v>7025</v>
      </c>
      <c r="C3" s="1094"/>
      <c r="D3" s="1094"/>
      <c r="E3" s="190"/>
      <c r="F3" s="190"/>
      <c r="G3" s="190"/>
      <c r="H3" s="190"/>
      <c r="I3" s="190"/>
      <c r="J3" s="190"/>
      <c r="K3" s="190"/>
      <c r="L3" s="190"/>
      <c r="M3" s="195"/>
    </row>
    <row r="4" spans="2:13" ht="16.5" x14ac:dyDescent="0.3">
      <c r="B4" s="1088" t="s">
        <v>10475</v>
      </c>
      <c r="C4" s="1091"/>
      <c r="D4" s="1091"/>
      <c r="E4" s="1128"/>
      <c r="F4" s="1908" t="str">
        <f>EXPORTAR!D40</f>
        <v/>
      </c>
      <c r="G4" s="1908"/>
      <c r="H4" s="1908"/>
      <c r="I4" s="1908"/>
      <c r="J4" s="1908"/>
      <c r="K4" s="1908"/>
      <c r="L4" s="375"/>
      <c r="M4" s="197"/>
    </row>
    <row r="5" spans="2:13" ht="16.5" x14ac:dyDescent="0.3">
      <c r="B5" s="1088" t="s">
        <v>4113</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10476</v>
      </c>
      <c r="C8" s="190"/>
      <c r="D8" s="190"/>
      <c r="E8" s="190"/>
      <c r="F8" s="190"/>
      <c r="G8" s="190"/>
      <c r="H8" s="190"/>
      <c r="I8" s="190"/>
      <c r="J8" s="190"/>
      <c r="K8" s="190"/>
      <c r="L8" s="190"/>
      <c r="M8" s="195"/>
    </row>
    <row r="9" spans="2:13" ht="11.25" customHeight="1" x14ac:dyDescent="0.25">
      <c r="B9" s="1832" t="s">
        <v>10469</v>
      </c>
      <c r="C9" s="1833"/>
      <c r="D9" s="1833"/>
      <c r="E9" s="1833"/>
      <c r="F9" s="1833"/>
      <c r="G9" s="1833"/>
      <c r="H9" s="1833"/>
      <c r="I9" s="1833"/>
      <c r="J9" s="1834"/>
      <c r="K9" s="1832" t="s">
        <v>115</v>
      </c>
      <c r="L9" s="1833"/>
      <c r="M9" s="1834"/>
    </row>
    <row r="10" spans="2:13" x14ac:dyDescent="0.25">
      <c r="B10" s="1861" t="str">
        <f>CONCATENATE(EXPORTAR!D8," ",EXPORTAR!D9," ",EXPORTAR!D10)</f>
        <v xml:space="preserve">  </v>
      </c>
      <c r="C10" s="1861"/>
      <c r="D10" s="1861"/>
      <c r="E10" s="1861"/>
      <c r="F10" s="1861"/>
      <c r="G10" s="1861"/>
      <c r="H10" s="1861"/>
      <c r="I10" s="1861"/>
      <c r="J10" s="1861"/>
      <c r="K10" s="1862" t="str">
        <f>EXPORTAR!D11</f>
        <v/>
      </c>
      <c r="L10" s="1324"/>
      <c r="M10" s="1324"/>
    </row>
    <row r="11" spans="2:13" x14ac:dyDescent="0.25">
      <c r="B11" s="1909" t="s">
        <v>10490</v>
      </c>
      <c r="C11" s="1910"/>
      <c r="D11" s="1910"/>
      <c r="E11" s="1910"/>
      <c r="F11" s="1910"/>
      <c r="G11" s="1910"/>
      <c r="H11" s="1910"/>
      <c r="I11" s="1910"/>
      <c r="J11" s="1910"/>
      <c r="K11" s="1910"/>
      <c r="L11" s="1910"/>
      <c r="M11" s="1914"/>
    </row>
    <row r="12" spans="2:13" x14ac:dyDescent="0.25">
      <c r="B12" s="1909" t="s">
        <v>10481</v>
      </c>
      <c r="C12" s="1910"/>
      <c r="D12" s="1910"/>
      <c r="E12" s="1910"/>
      <c r="F12" s="1910"/>
      <c r="G12" s="1910"/>
      <c r="H12" s="1910"/>
      <c r="I12" s="1910"/>
      <c r="J12" s="1910"/>
      <c r="K12" s="1911" t="str">
        <f>EXPORTAR!D19</f>
        <v/>
      </c>
      <c r="L12" s="1912"/>
      <c r="M12" s="1913"/>
    </row>
    <row r="13" spans="2:13" x14ac:dyDescent="0.25">
      <c r="B13" s="1909"/>
      <c r="C13" s="1910"/>
      <c r="D13" s="1910"/>
      <c r="E13" s="1910"/>
      <c r="F13" s="1910"/>
      <c r="G13" s="1910"/>
      <c r="H13" s="1910"/>
      <c r="I13" s="1910"/>
      <c r="J13" s="1910"/>
      <c r="K13" s="1910"/>
      <c r="L13" s="1910"/>
      <c r="M13" s="1914"/>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520</v>
      </c>
      <c r="D23" s="270" t="str">
        <f>EXPORTAR!D35</f>
        <v/>
      </c>
      <c r="E23" s="1109"/>
      <c r="F23" s="185"/>
      <c r="G23" s="375"/>
      <c r="H23" s="375"/>
      <c r="I23" s="375"/>
      <c r="J23" s="375"/>
      <c r="K23" s="375"/>
      <c r="L23" s="375"/>
      <c r="M23" s="197"/>
    </row>
    <row r="24" spans="2:13" x14ac:dyDescent="0.25">
      <c r="B24" s="196"/>
      <c r="C24" s="1111" t="s">
        <v>521</v>
      </c>
      <c r="D24" s="270" t="str">
        <f>EXPORTAR!D36</f>
        <v/>
      </c>
      <c r="E24" s="1109"/>
      <c r="F24" s="185"/>
      <c r="G24" s="375"/>
      <c r="H24" s="375"/>
      <c r="I24" s="375"/>
      <c r="J24" s="375"/>
      <c r="K24" s="375"/>
      <c r="L24" s="375"/>
      <c r="M24" s="197"/>
    </row>
    <row r="25" spans="2:13" x14ac:dyDescent="0.25">
      <c r="B25" s="196"/>
      <c r="C25" s="1111" t="s">
        <v>522</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10477</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10480</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10478</v>
      </c>
      <c r="D37" s="1096"/>
      <c r="E37" s="1096"/>
      <c r="F37" s="1091"/>
      <c r="G37" s="1114"/>
      <c r="H37" s="1091"/>
      <c r="I37" s="1091"/>
      <c r="J37" s="1114"/>
      <c r="K37" s="1114"/>
      <c r="L37" s="1114"/>
      <c r="M37" s="1097"/>
    </row>
    <row r="38" spans="2:13" ht="20.25" x14ac:dyDescent="0.3">
      <c r="B38" s="1115"/>
      <c r="C38" s="1091" t="s">
        <v>10479</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905" t="s">
        <v>4114</v>
      </c>
      <c r="C41" s="1906"/>
      <c r="D41" s="1906"/>
      <c r="E41" s="1906"/>
      <c r="F41" s="1906"/>
      <c r="G41" s="1906"/>
      <c r="H41" s="1906"/>
      <c r="I41" s="1906"/>
      <c r="J41" s="1906"/>
      <c r="K41" s="1906"/>
      <c r="L41" s="1906"/>
      <c r="M41" s="1907"/>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1:M1"/>
    <mergeCell ref="B9:J9"/>
    <mergeCell ref="K9:M9"/>
    <mergeCell ref="B10:J10"/>
    <mergeCell ref="K10:M10"/>
    <mergeCell ref="B41:M41"/>
    <mergeCell ref="F4:K4"/>
    <mergeCell ref="B12:J12"/>
    <mergeCell ref="K12:M12"/>
    <mergeCell ref="B13:M13"/>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866" t="s">
        <v>4826</v>
      </c>
      <c r="C1" s="1867"/>
      <c r="D1" s="1867"/>
      <c r="E1" s="1867"/>
      <c r="F1" s="1867"/>
      <c r="G1" s="1867"/>
      <c r="H1" s="1867"/>
      <c r="I1" s="1867"/>
      <c r="J1" s="1867"/>
      <c r="K1" s="1867"/>
      <c r="L1" s="1868"/>
    </row>
    <row r="3" spans="2:12" ht="3.75" customHeight="1" x14ac:dyDescent="0.25"/>
    <row r="4" spans="2:12" x14ac:dyDescent="0.25">
      <c r="B4" s="1090" t="s">
        <v>10466</v>
      </c>
      <c r="C4" s="190"/>
      <c r="D4" s="190"/>
      <c r="E4" s="190"/>
      <c r="F4" s="190"/>
      <c r="G4" s="190"/>
      <c r="H4" s="190"/>
      <c r="I4" s="190"/>
      <c r="J4" s="190"/>
      <c r="K4" s="190"/>
      <c r="L4" s="195"/>
    </row>
    <row r="5" spans="2:12" ht="11.25" customHeight="1" x14ac:dyDescent="0.25">
      <c r="B5" s="1832" t="s">
        <v>10469</v>
      </c>
      <c r="C5" s="1833"/>
      <c r="D5" s="1833"/>
      <c r="E5" s="1833"/>
      <c r="F5" s="1833"/>
      <c r="G5" s="1833"/>
      <c r="H5" s="1833"/>
      <c r="I5" s="1834"/>
      <c r="J5" s="1832" t="s">
        <v>115</v>
      </c>
      <c r="K5" s="1833"/>
      <c r="L5" s="1834"/>
    </row>
    <row r="6" spans="2:12" x14ac:dyDescent="0.25">
      <c r="B6" s="1846" t="str">
        <f>CONCATENATE(EXPORTAR!D8," ",EXPORTAR!D9," ",EXPORTAR!D10)</f>
        <v xml:space="preserve">  </v>
      </c>
      <c r="C6" s="1793"/>
      <c r="D6" s="1793"/>
      <c r="E6" s="1793"/>
      <c r="F6" s="1793"/>
      <c r="G6" s="1793"/>
      <c r="H6" s="1793"/>
      <c r="I6" s="1793"/>
      <c r="J6" s="1862" t="str">
        <f>EXPORTAR!D11</f>
        <v/>
      </c>
      <c r="K6" s="1324"/>
      <c r="L6" s="1324"/>
    </row>
    <row r="7" spans="2:12" x14ac:dyDescent="0.25">
      <c r="B7" s="1915" t="s">
        <v>10468</v>
      </c>
      <c r="C7" s="1916"/>
      <c r="D7" s="1916"/>
      <c r="E7" s="1916"/>
      <c r="F7" s="1916"/>
      <c r="G7" s="1916"/>
      <c r="H7" s="1916"/>
      <c r="I7" s="1916"/>
      <c r="J7" s="1916"/>
      <c r="K7" s="1916"/>
      <c r="L7" s="1917"/>
    </row>
    <row r="8" spans="2:12" ht="9.75" customHeight="1" x14ac:dyDescent="0.25">
      <c r="B8" s="1832" t="s">
        <v>10470</v>
      </c>
      <c r="C8" s="1833"/>
      <c r="D8" s="1833"/>
      <c r="E8" s="1833"/>
      <c r="F8" s="1833"/>
      <c r="G8" s="1833"/>
      <c r="H8" s="1833"/>
      <c r="I8" s="1834"/>
      <c r="J8" s="1832" t="s">
        <v>115</v>
      </c>
      <c r="K8" s="1833"/>
      <c r="L8" s="1834"/>
    </row>
    <row r="9" spans="2:12" x14ac:dyDescent="0.25">
      <c r="B9" s="1846" t="str">
        <f>CONCATENATE(EXPORTAR!D11," ",EXPORTAR!D12," ",EXPORTAR!D13)</f>
        <v xml:space="preserve">  </v>
      </c>
      <c r="C9" s="1793"/>
      <c r="D9" s="1793"/>
      <c r="E9" s="1793"/>
      <c r="F9" s="1793"/>
      <c r="G9" s="1793"/>
      <c r="H9" s="1793"/>
      <c r="I9" s="1793"/>
      <c r="J9" s="1862" t="str">
        <f>EXPORTAR!D19</f>
        <v/>
      </c>
      <c r="K9" s="1324"/>
      <c r="L9" s="1324"/>
    </row>
    <row r="10" spans="2:12" x14ac:dyDescent="0.25">
      <c r="B10" s="1915" t="s">
        <v>10467</v>
      </c>
      <c r="C10" s="1916"/>
      <c r="D10" s="1916"/>
      <c r="E10" s="1916"/>
      <c r="F10" s="1916"/>
      <c r="G10" s="1916"/>
      <c r="H10" s="1916"/>
      <c r="I10" s="1916"/>
      <c r="J10" s="1916"/>
      <c r="K10" s="1916"/>
      <c r="L10" s="1917"/>
    </row>
    <row r="11" spans="2:12" x14ac:dyDescent="0.25">
      <c r="B11" s="1909" t="s">
        <v>10474</v>
      </c>
      <c r="C11" s="1910"/>
      <c r="D11" s="1910"/>
      <c r="E11" s="1910"/>
      <c r="F11" s="1910"/>
      <c r="G11" s="1910"/>
      <c r="H11" s="1910"/>
      <c r="I11" s="1910"/>
      <c r="J11" s="1910"/>
      <c r="K11" s="1910"/>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520</v>
      </c>
      <c r="D24" s="270" t="str">
        <f>EXPORTAR!D35</f>
        <v/>
      </c>
      <c r="E24" s="185"/>
      <c r="F24" s="375"/>
      <c r="G24" s="375"/>
      <c r="H24" s="375"/>
      <c r="I24" s="375"/>
      <c r="J24" s="375"/>
      <c r="K24" s="375"/>
      <c r="L24" s="197"/>
    </row>
    <row r="25" spans="2:12" x14ac:dyDescent="0.25">
      <c r="B25" s="196"/>
      <c r="C25" s="1080" t="s">
        <v>521</v>
      </c>
      <c r="D25" s="270" t="str">
        <f>EXPORTAR!D36</f>
        <v/>
      </c>
      <c r="E25" s="185"/>
      <c r="F25" s="375"/>
      <c r="G25" s="375"/>
      <c r="H25" s="375"/>
      <c r="I25" s="375"/>
      <c r="J25" s="375"/>
      <c r="K25" s="375"/>
      <c r="L25" s="197"/>
    </row>
    <row r="26" spans="2:12" x14ac:dyDescent="0.25">
      <c r="B26" s="196"/>
      <c r="C26" s="1080" t="s">
        <v>522</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4827</v>
      </c>
      <c r="D28" s="1092"/>
      <c r="E28" s="1093"/>
      <c r="F28" s="1093"/>
      <c r="G28" s="1093"/>
      <c r="H28" s="1093"/>
      <c r="I28" s="1093"/>
      <c r="J28" s="1092"/>
      <c r="K28" s="375"/>
      <c r="L28" s="197"/>
    </row>
    <row r="29" spans="2:12" ht="14.25" customHeight="1" x14ac:dyDescent="0.25">
      <c r="B29" s="198"/>
      <c r="C29" s="1092" t="s">
        <v>4828</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091"/>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072"/>
      <c r="E38" s="1072"/>
      <c r="F38" s="1072"/>
      <c r="G38" s="375"/>
      <c r="H38" s="375"/>
      <c r="I38" s="1072"/>
      <c r="J38" s="1072"/>
      <c r="K38" s="1072"/>
      <c r="L38" s="197"/>
    </row>
    <row r="39" spans="2:12" ht="21" x14ac:dyDescent="0.35">
      <c r="B39" s="370"/>
      <c r="C39" s="375"/>
      <c r="D39" s="375"/>
      <c r="E39" s="375"/>
      <c r="F39" s="375"/>
      <c r="G39" s="375"/>
      <c r="H39" s="375"/>
      <c r="I39" s="375"/>
      <c r="J39" s="375"/>
      <c r="K39" s="375"/>
      <c r="L39" s="197"/>
    </row>
    <row r="40" spans="2:12" ht="21" x14ac:dyDescent="0.35">
      <c r="B40" s="370"/>
      <c r="C40" s="1081"/>
      <c r="D40" s="1082"/>
      <c r="E40" s="1081"/>
      <c r="F40" s="375"/>
      <c r="G40" s="375"/>
      <c r="H40" s="1081"/>
      <c r="I40" s="1081"/>
      <c r="J40" s="1082"/>
      <c r="K40" s="1081"/>
      <c r="L40" s="197"/>
    </row>
    <row r="41" spans="2:12" ht="21" x14ac:dyDescent="0.35">
      <c r="B41" s="370"/>
      <c r="C41" s="1084" t="s">
        <v>107</v>
      </c>
      <c r="D41" s="375"/>
      <c r="E41" s="375"/>
      <c r="F41" s="375"/>
      <c r="G41" s="375"/>
      <c r="H41" s="1084" t="s">
        <v>107</v>
      </c>
      <c r="I41" s="1083"/>
      <c r="J41" s="375"/>
      <c r="K41" s="375"/>
      <c r="L41" s="197"/>
    </row>
    <row r="42" spans="2:12" x14ac:dyDescent="0.25">
      <c r="B42" s="191"/>
      <c r="C42" s="375"/>
      <c r="D42" s="1069"/>
      <c r="E42" s="375"/>
      <c r="F42" s="375"/>
      <c r="G42" s="375"/>
      <c r="H42" s="375"/>
      <c r="I42" s="1069"/>
      <c r="J42" s="375"/>
      <c r="K42" s="375"/>
      <c r="L42" s="197"/>
    </row>
    <row r="43" spans="2:12" ht="18.75" x14ac:dyDescent="0.3">
      <c r="B43" s="902"/>
      <c r="C43" s="375"/>
      <c r="D43" s="523"/>
      <c r="E43" s="1073"/>
      <c r="F43" s="1073"/>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075"/>
      <c r="E45" s="1076"/>
      <c r="F45" s="1076"/>
      <c r="G45" s="201"/>
      <c r="H45" s="201"/>
      <c r="I45" s="1077"/>
      <c r="J45" s="201"/>
      <c r="K45" s="201"/>
      <c r="L45" s="189"/>
    </row>
    <row r="46" spans="2:12" x14ac:dyDescent="0.25">
      <c r="B46" s="1055" t="str">
        <f>IF(OR(ISBLANK(DATOS!W2),DATOS!W2=""),"",DATOS!W2)</f>
        <v>TRAMY.APP TRAMITES DE TRANSITO CRA 69A 93 - 82 APTO (201) - MEDELLIN - 313666 88 94 HOLA@TRAMY.COM</v>
      </c>
    </row>
  </sheetData>
  <mergeCells count="12">
    <mergeCell ref="B1:L1"/>
    <mergeCell ref="B5:I5"/>
    <mergeCell ref="J5:L5"/>
    <mergeCell ref="J6:L6"/>
    <mergeCell ref="B6:I6"/>
    <mergeCell ref="B7:L7"/>
    <mergeCell ref="B11:K11"/>
    <mergeCell ref="B8:I8"/>
    <mergeCell ref="J8:L8"/>
    <mergeCell ref="B9:I9"/>
    <mergeCell ref="J9:L9"/>
    <mergeCell ref="B10:L10"/>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866" t="s">
        <v>4867</v>
      </c>
      <c r="B1" s="1867"/>
      <c r="C1" s="1867"/>
      <c r="D1" s="1867"/>
      <c r="E1" s="1867"/>
      <c r="F1" s="1867"/>
      <c r="G1" s="1867"/>
      <c r="H1" s="1867"/>
      <c r="I1" s="1867"/>
      <c r="J1" s="1867"/>
      <c r="K1" s="1868"/>
    </row>
    <row r="2" spans="1:11" ht="16.5" x14ac:dyDescent="0.3">
      <c r="A2" s="559"/>
      <c r="B2" s="559"/>
      <c r="C2" s="559"/>
      <c r="D2" s="559"/>
      <c r="E2" s="559"/>
      <c r="F2" s="559"/>
      <c r="G2" s="559"/>
      <c r="H2" s="559"/>
      <c r="I2" s="559"/>
      <c r="J2" s="559"/>
      <c r="K2" s="559"/>
    </row>
    <row r="3" spans="1:11" ht="16.5" x14ac:dyDescent="0.3">
      <c r="A3" s="1078" t="s">
        <v>8447</v>
      </c>
      <c r="B3" s="1094"/>
      <c r="C3" s="1094"/>
      <c r="D3" s="1094" t="str">
        <f>CONCATENATE(EXPORTAR!D8," ",EXPORTAR!D9," ",EXPORTAR!D10)</f>
        <v xml:space="preserve">  </v>
      </c>
      <c r="E3" s="1094"/>
      <c r="F3" s="1094"/>
      <c r="G3" s="1094"/>
      <c r="H3" s="1094"/>
      <c r="I3" s="1094"/>
      <c r="J3" s="1094"/>
      <c r="K3" s="1095"/>
    </row>
    <row r="4" spans="1:11" ht="9.75" customHeight="1" x14ac:dyDescent="0.25">
      <c r="A4" s="1921" t="s">
        <v>10465</v>
      </c>
      <c r="B4" s="1922"/>
      <c r="C4" s="1922"/>
      <c r="D4" s="1922"/>
      <c r="E4" s="1922"/>
      <c r="F4" s="1922"/>
      <c r="G4" s="1922"/>
      <c r="H4" s="1923"/>
      <c r="I4" s="1918" t="s">
        <v>115</v>
      </c>
      <c r="J4" s="1919"/>
      <c r="K4" s="1920"/>
    </row>
    <row r="5" spans="1:11" ht="16.5" x14ac:dyDescent="0.3">
      <c r="A5" s="1926"/>
      <c r="B5" s="1924"/>
      <c r="C5" s="1924"/>
      <c r="D5" s="1924"/>
      <c r="E5" s="1924"/>
      <c r="F5" s="1924"/>
      <c r="G5" s="1924"/>
      <c r="H5" s="1925"/>
      <c r="I5" s="1924"/>
      <c r="J5" s="1924"/>
      <c r="K5" s="1925"/>
    </row>
    <row r="6" spans="1:11" x14ac:dyDescent="0.25">
      <c r="A6" s="1915" t="s">
        <v>10471</v>
      </c>
      <c r="B6" s="1916"/>
      <c r="C6" s="1916"/>
      <c r="D6" s="1916"/>
      <c r="E6" s="1916"/>
      <c r="F6" s="1916"/>
      <c r="G6" s="1916"/>
      <c r="H6" s="1916"/>
      <c r="I6" s="1916"/>
      <c r="J6" s="1916"/>
      <c r="K6" s="1917"/>
    </row>
    <row r="7" spans="1:11" x14ac:dyDescent="0.25">
      <c r="A7" s="1909" t="s">
        <v>10472</v>
      </c>
      <c r="B7" s="1910"/>
      <c r="C7" s="1910"/>
      <c r="D7" s="1910"/>
      <c r="E7" s="1910"/>
      <c r="F7" s="1910"/>
      <c r="G7" s="1910"/>
      <c r="H7" s="1910"/>
      <c r="I7" s="1910"/>
      <c r="J7" s="1910"/>
      <c r="K7" s="1914"/>
    </row>
    <row r="8" spans="1:11" x14ac:dyDescent="0.25">
      <c r="A8" s="1909" t="s">
        <v>10473</v>
      </c>
      <c r="B8" s="1910"/>
      <c r="C8" s="1910"/>
      <c r="D8" s="1910"/>
      <c r="E8" s="1910"/>
      <c r="F8" s="1910"/>
      <c r="G8" s="1910"/>
      <c r="H8" s="1910"/>
      <c r="I8" s="1910"/>
      <c r="J8" s="1910"/>
      <c r="K8" s="1914"/>
    </row>
    <row r="9" spans="1:11" ht="16.5" x14ac:dyDescent="0.3">
      <c r="A9" s="1088"/>
      <c r="B9" s="1091"/>
      <c r="C9" s="1096"/>
      <c r="D9" s="1091"/>
      <c r="E9" s="1091"/>
      <c r="F9" s="1091"/>
      <c r="G9" s="1091"/>
      <c r="H9" s="1091"/>
      <c r="I9" s="1091"/>
      <c r="J9" s="1091"/>
      <c r="K9" s="1097"/>
    </row>
    <row r="10" spans="1:11" ht="15" customHeight="1" x14ac:dyDescent="0.3">
      <c r="A10" s="1841" t="s">
        <v>8448</v>
      </c>
      <c r="B10" s="1840"/>
      <c r="C10" s="1840"/>
      <c r="D10" s="1840"/>
      <c r="E10" s="1840"/>
      <c r="F10" s="1840"/>
      <c r="G10" s="1840"/>
      <c r="H10" s="1840"/>
      <c r="I10" s="1840"/>
      <c r="J10" s="1840"/>
      <c r="K10" s="1097"/>
    </row>
    <row r="11" spans="1:11" ht="16.5" x14ac:dyDescent="0.3">
      <c r="A11" s="1841"/>
      <c r="B11" s="1840"/>
      <c r="C11" s="1840"/>
      <c r="D11" s="1840"/>
      <c r="E11" s="1840"/>
      <c r="F11" s="1840"/>
      <c r="G11" s="1840"/>
      <c r="H11" s="1840"/>
      <c r="I11" s="1840"/>
      <c r="J11" s="1840"/>
      <c r="K11" s="1097"/>
    </row>
    <row r="12" spans="1:11" ht="16.5" x14ac:dyDescent="0.3">
      <c r="A12" s="1841"/>
      <c r="B12" s="1840"/>
      <c r="C12" s="1840"/>
      <c r="D12" s="1840"/>
      <c r="E12" s="1840"/>
      <c r="F12" s="1840"/>
      <c r="G12" s="1840"/>
      <c r="H12" s="1840"/>
      <c r="I12" s="1840"/>
      <c r="J12" s="1840"/>
      <c r="K12" s="1097"/>
    </row>
    <row r="13" spans="1:11" ht="16.5" x14ac:dyDescent="0.3">
      <c r="A13" s="1841"/>
      <c r="B13" s="1840"/>
      <c r="C13" s="1840"/>
      <c r="D13" s="1840"/>
      <c r="E13" s="1840"/>
      <c r="F13" s="1840"/>
      <c r="G13" s="1840"/>
      <c r="H13" s="1840"/>
      <c r="I13" s="1840"/>
      <c r="J13" s="1840"/>
      <c r="K13" s="1097"/>
    </row>
    <row r="14" spans="1:11" ht="16.5" x14ac:dyDescent="0.3">
      <c r="A14" s="1841"/>
      <c r="B14" s="1840"/>
      <c r="C14" s="1840"/>
      <c r="D14" s="1840"/>
      <c r="E14" s="1840"/>
      <c r="F14" s="1840"/>
      <c r="G14" s="1840"/>
      <c r="H14" s="1840"/>
      <c r="I14" s="1840"/>
      <c r="J14" s="1840"/>
      <c r="K14" s="1097"/>
    </row>
    <row r="15" spans="1:11" ht="16.5" x14ac:dyDescent="0.3">
      <c r="A15" s="1841"/>
      <c r="B15" s="1840"/>
      <c r="C15" s="1840"/>
      <c r="D15" s="1840"/>
      <c r="E15" s="1840"/>
      <c r="F15" s="1840"/>
      <c r="G15" s="1840"/>
      <c r="H15" s="1840"/>
      <c r="I15" s="1840"/>
      <c r="J15" s="1840"/>
      <c r="K15" s="1097"/>
    </row>
    <row r="16" spans="1:11" ht="16.5" x14ac:dyDescent="0.3">
      <c r="A16" s="1841"/>
      <c r="B16" s="1840"/>
      <c r="C16" s="1840"/>
      <c r="D16" s="1840"/>
      <c r="E16" s="1840"/>
      <c r="F16" s="1840"/>
      <c r="G16" s="1840"/>
      <c r="H16" s="1840"/>
      <c r="I16" s="1840"/>
      <c r="J16" s="1840"/>
      <c r="K16" s="1097"/>
    </row>
    <row r="17" spans="1:11" ht="16.5" x14ac:dyDescent="0.3">
      <c r="A17" s="1841"/>
      <c r="B17" s="1840"/>
      <c r="C17" s="1840"/>
      <c r="D17" s="1840"/>
      <c r="E17" s="1840"/>
      <c r="F17" s="1840"/>
      <c r="G17" s="1840"/>
      <c r="H17" s="1840"/>
      <c r="I17" s="1840"/>
      <c r="J17" s="1840"/>
      <c r="K17" s="1097"/>
    </row>
    <row r="18" spans="1:11" ht="16.5" x14ac:dyDescent="0.3">
      <c r="A18" s="1841"/>
      <c r="B18" s="1840"/>
      <c r="C18" s="1840"/>
      <c r="D18" s="1840"/>
      <c r="E18" s="1840"/>
      <c r="F18" s="1840"/>
      <c r="G18" s="1840"/>
      <c r="H18" s="1840"/>
      <c r="I18" s="1840"/>
      <c r="J18" s="1840"/>
      <c r="K18" s="1097"/>
    </row>
    <row r="19" spans="1:11" ht="16.5" x14ac:dyDescent="0.3">
      <c r="A19" s="1841"/>
      <c r="B19" s="1840"/>
      <c r="C19" s="1840"/>
      <c r="D19" s="1840"/>
      <c r="E19" s="1840"/>
      <c r="F19" s="1840"/>
      <c r="G19" s="1840"/>
      <c r="H19" s="1840"/>
      <c r="I19" s="1840"/>
      <c r="J19" s="1840"/>
      <c r="K19" s="1097"/>
    </row>
    <row r="20" spans="1:11" ht="16.5" x14ac:dyDescent="0.3">
      <c r="A20" s="1841"/>
      <c r="B20" s="1840"/>
      <c r="C20" s="1840"/>
      <c r="D20" s="1840"/>
      <c r="E20" s="1840"/>
      <c r="F20" s="1840"/>
      <c r="G20" s="1840"/>
      <c r="H20" s="1840"/>
      <c r="I20" s="1840"/>
      <c r="J20" s="1840"/>
      <c r="K20" s="1097"/>
    </row>
    <row r="21" spans="1:11" ht="16.5" x14ac:dyDescent="0.3">
      <c r="A21" s="1098"/>
      <c r="B21" s="1099"/>
      <c r="C21" s="1099"/>
      <c r="D21" s="1099"/>
      <c r="E21" s="1099"/>
      <c r="F21" s="1099"/>
      <c r="G21" s="1099"/>
      <c r="H21" s="1099"/>
      <c r="I21" s="1099"/>
      <c r="J21" s="1099"/>
      <c r="K21" s="1097"/>
    </row>
    <row r="22" spans="1:11" ht="16.5" x14ac:dyDescent="0.3">
      <c r="A22" s="1088" t="s">
        <v>8449</v>
      </c>
      <c r="B22" s="1091"/>
      <c r="C22" s="1091"/>
      <c r="D22" s="1091"/>
      <c r="E22" s="1091"/>
      <c r="F22" s="1091"/>
      <c r="G22" s="1091"/>
      <c r="H22" s="1091"/>
      <c r="I22" s="1091"/>
      <c r="J22" s="1091"/>
      <c r="K22" s="1097"/>
    </row>
    <row r="23" spans="1:11" ht="15" customHeight="1" x14ac:dyDescent="0.3">
      <c r="A23" s="1088"/>
      <c r="B23" s="1091"/>
      <c r="C23" s="1091"/>
      <c r="D23" s="1091"/>
      <c r="E23" s="1091"/>
      <c r="F23" s="1091"/>
      <c r="G23" s="1091"/>
      <c r="H23" s="1091"/>
      <c r="I23" s="1091"/>
      <c r="J23" s="1091"/>
      <c r="K23" s="1097"/>
    </row>
    <row r="24" spans="1:11" ht="18.75" customHeight="1" x14ac:dyDescent="0.3">
      <c r="A24" s="1088"/>
      <c r="B24" s="1104" t="s">
        <v>7</v>
      </c>
      <c r="C24" s="1101">
        <f>EXPORTAR!D27</f>
        <v>0</v>
      </c>
      <c r="D24" s="1102"/>
      <c r="E24" s="1091"/>
      <c r="F24" s="1091"/>
      <c r="G24" s="1091"/>
      <c r="H24" s="1091"/>
      <c r="I24" s="1091"/>
      <c r="J24" s="1091"/>
      <c r="K24" s="1097"/>
    </row>
    <row r="25" spans="1:11" ht="18.75" customHeight="1" x14ac:dyDescent="0.3">
      <c r="A25" s="1088"/>
      <c r="B25" s="1104" t="s">
        <v>11</v>
      </c>
      <c r="C25" s="1101" t="str">
        <f>EXPORTAR!D30</f>
        <v/>
      </c>
      <c r="D25" s="1102"/>
      <c r="E25" s="1091"/>
      <c r="F25" s="1091"/>
      <c r="G25" s="1091"/>
      <c r="H25" s="1091"/>
      <c r="I25" s="1091"/>
      <c r="J25" s="1091"/>
      <c r="K25" s="1097"/>
    </row>
    <row r="26" spans="1:11" ht="15" customHeight="1" x14ac:dyDescent="0.3">
      <c r="A26" s="1088"/>
      <c r="B26" s="1104" t="s">
        <v>12</v>
      </c>
      <c r="C26" s="1101" t="str">
        <f>EXPORTAR!D31</f>
        <v/>
      </c>
      <c r="D26" s="1102"/>
      <c r="E26" s="1091"/>
      <c r="F26" s="1091"/>
      <c r="G26" s="1091"/>
      <c r="H26" s="1091"/>
      <c r="I26" s="1091"/>
      <c r="J26" s="1091"/>
      <c r="K26" s="1097"/>
    </row>
    <row r="27" spans="1:11" ht="15" customHeight="1" x14ac:dyDescent="0.3">
      <c r="A27" s="1088"/>
      <c r="B27" s="1105" t="s">
        <v>18</v>
      </c>
      <c r="C27" s="1101" t="str">
        <f>EXPORTAR!D37</f>
        <v/>
      </c>
      <c r="D27" s="1102"/>
      <c r="E27" s="1091"/>
      <c r="F27" s="1091"/>
      <c r="G27" s="1091"/>
      <c r="H27" s="1091"/>
      <c r="I27" s="1091"/>
      <c r="J27" s="1091"/>
      <c r="K27" s="1097"/>
    </row>
    <row r="28" spans="1:11" ht="16.5" x14ac:dyDescent="0.3">
      <c r="A28" s="1088"/>
      <c r="B28" s="1105" t="s">
        <v>13</v>
      </c>
      <c r="C28" s="1101" t="str">
        <f>EXPORTAR!D32</f>
        <v/>
      </c>
      <c r="D28" s="1102"/>
      <c r="E28" s="1091"/>
      <c r="F28" s="1091"/>
      <c r="G28" s="1091"/>
      <c r="H28" s="1091"/>
      <c r="I28" s="1091"/>
      <c r="J28" s="1091"/>
      <c r="K28" s="1097"/>
    </row>
    <row r="29" spans="1:11" ht="16.5" x14ac:dyDescent="0.3">
      <c r="A29" s="1088"/>
      <c r="B29" s="1105" t="s">
        <v>9</v>
      </c>
      <c r="C29" s="1101" t="str">
        <f>EXPORTAR!D29</f>
        <v/>
      </c>
      <c r="D29" s="1102"/>
      <c r="E29" s="1091"/>
      <c r="F29" s="1091"/>
      <c r="G29" s="1091"/>
      <c r="H29" s="1091"/>
      <c r="I29" s="1091"/>
      <c r="J29" s="1091"/>
      <c r="K29" s="1097"/>
    </row>
    <row r="30" spans="1:11" ht="16.5" x14ac:dyDescent="0.3">
      <c r="A30" s="1088"/>
      <c r="B30" s="1105" t="s">
        <v>14</v>
      </c>
      <c r="C30" s="1101" t="str">
        <f>EXPORTAR!D33</f>
        <v/>
      </c>
      <c r="D30" s="1102"/>
      <c r="E30" s="1091"/>
      <c r="F30" s="1091"/>
      <c r="G30" s="1091"/>
      <c r="H30" s="1091"/>
      <c r="I30" s="1091"/>
      <c r="J30" s="1091"/>
      <c r="K30" s="1097"/>
    </row>
    <row r="31" spans="1:11" ht="16.5" x14ac:dyDescent="0.3">
      <c r="A31" s="1088"/>
      <c r="B31" s="1105" t="s">
        <v>8</v>
      </c>
      <c r="C31" s="1101" t="str">
        <f>EXPORTAR!D28</f>
        <v/>
      </c>
      <c r="D31" s="1102"/>
      <c r="E31" s="1091"/>
      <c r="F31" s="1091"/>
      <c r="G31" s="1091"/>
      <c r="H31" s="1091"/>
      <c r="I31" s="1091"/>
      <c r="J31" s="1091"/>
      <c r="K31" s="1097"/>
    </row>
    <row r="32" spans="1:11" ht="16.5" x14ac:dyDescent="0.3">
      <c r="A32" s="1088"/>
      <c r="B32" s="1105" t="s">
        <v>19</v>
      </c>
      <c r="C32" s="1101" t="str">
        <f>EXPORTAR!D38</f>
        <v/>
      </c>
      <c r="D32" s="1102"/>
      <c r="E32" s="1091"/>
      <c r="F32" s="1091"/>
      <c r="G32" s="1091"/>
      <c r="H32" s="1091"/>
      <c r="I32" s="1091"/>
      <c r="J32" s="1091"/>
      <c r="K32" s="1097"/>
    </row>
    <row r="33" spans="1:11" ht="16.5" x14ac:dyDescent="0.3">
      <c r="A33" s="1088"/>
      <c r="B33" s="1105" t="s">
        <v>520</v>
      </c>
      <c r="C33" s="1103" t="str">
        <f>EXPORTAR!D35</f>
        <v/>
      </c>
      <c r="D33" s="1102"/>
      <c r="E33" s="1091"/>
      <c r="F33" s="1091"/>
      <c r="G33" s="1091"/>
      <c r="H33" s="1091"/>
      <c r="I33" s="1091"/>
      <c r="J33" s="1091"/>
      <c r="K33" s="1097"/>
    </row>
    <row r="34" spans="1:11" ht="16.5" x14ac:dyDescent="0.3">
      <c r="A34" s="1088"/>
      <c r="B34" s="1105" t="s">
        <v>521</v>
      </c>
      <c r="C34" s="1103" t="str">
        <f>EXPORTAR!D36</f>
        <v/>
      </c>
      <c r="D34" s="1102"/>
      <c r="E34" s="1091"/>
      <c r="F34" s="1091"/>
      <c r="G34" s="1091"/>
      <c r="H34" s="1091"/>
      <c r="I34" s="1091"/>
      <c r="J34" s="1091"/>
      <c r="K34" s="1097"/>
    </row>
    <row r="35" spans="1:11" ht="16.5" x14ac:dyDescent="0.3">
      <c r="A35" s="1088"/>
      <c r="B35" s="1105" t="s">
        <v>522</v>
      </c>
      <c r="C35" s="1103" t="str">
        <f>EXPORTAR!D34</f>
        <v/>
      </c>
      <c r="D35" s="1102"/>
      <c r="E35" s="1091"/>
      <c r="F35" s="1100"/>
      <c r="G35" s="1091"/>
      <c r="H35" s="1091"/>
      <c r="I35" s="1091"/>
      <c r="J35" s="1091"/>
      <c r="K35" s="109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081"/>
      <c r="C40" s="1082"/>
      <c r="D40" s="1081"/>
      <c r="E40" s="375"/>
      <c r="F40" s="375"/>
      <c r="G40" s="375"/>
      <c r="H40" s="1069"/>
      <c r="I40" s="375"/>
      <c r="J40" s="375"/>
      <c r="K40" s="197"/>
    </row>
    <row r="41" spans="1:11" ht="18.75" x14ac:dyDescent="0.3">
      <c r="A41" s="902"/>
      <c r="B41" s="1084" t="s">
        <v>107</v>
      </c>
      <c r="C41" s="375"/>
      <c r="D41" s="375"/>
      <c r="E41" s="1073"/>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074"/>
      <c r="B43" s="201"/>
      <c r="C43" s="1075"/>
      <c r="D43" s="1076"/>
      <c r="E43" s="1076"/>
      <c r="F43" s="201"/>
      <c r="G43" s="201"/>
      <c r="H43" s="1077"/>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2026-09-01T00:46:46Z</dcterms:modified>
</cp:coreProperties>
</file>