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9" i="1" l="1"/>
  <c r="K9" i="1"/>
  <c r="M3" i="1"/>
  <c r="M4" i="1"/>
  <c r="M5" i="1"/>
  <c r="M6" i="1"/>
  <c r="M2" i="1"/>
  <c r="L3" i="1"/>
  <c r="L4" i="1"/>
  <c r="L5" i="1"/>
  <c r="L6" i="1"/>
  <c r="L2" i="1"/>
  <c r="J6" i="1"/>
  <c r="J5" i="1"/>
  <c r="J4" i="1"/>
  <c r="J3" i="1"/>
  <c r="J2" i="1"/>
  <c r="D10" i="1"/>
  <c r="D9" i="1"/>
  <c r="D3" i="1"/>
  <c r="D4" i="1"/>
  <c r="D5" i="1"/>
  <c r="D6" i="1"/>
  <c r="D2" i="1"/>
  <c r="C3" i="1"/>
  <c r="C4" i="1"/>
  <c r="C5" i="1"/>
  <c r="C6" i="1"/>
  <c r="C2" i="1"/>
  <c r="C9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<sst xmlns="http://schemas.openxmlformats.org/spreadsheetml/2006/main" count="8" uniqueCount="5">
  <si>
    <t>Messung</t>
  </si>
  <si>
    <t>Abstand zwischen zwei Knoten in cm</t>
  </si>
  <si>
    <t>Fehler</t>
  </si>
  <si>
    <t>Wellenlänge</t>
  </si>
  <si>
    <t>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</si>
</sst>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H11" sqref="H11"/>
    </sheetView>
  </sheetViews>
  <sheetFormatPr baseColWidth="10" defaultColWidth="9.140625" defaultRowHeight="15" x14ac:dyDescent="0.25"/>
  <sheetData>
    <row r="1" spans="1:13" x14ac:dyDescent="0.25">
      <c r="A1" t="s">
        <v>0</v>
      </c>
      <c r="B1" t="s">
        <v>1</v>
      </c>
      <c r="I1" t="s">
        <v>0</v>
      </c>
      <c r="J1" t="s">
        <v>1</v>
      </c>
      <c r="K1" t="s">
        <v>2</v>
      </c>
      <c r="L1" t="s">
        <v>3</v>
      </c>
    </row>
    <row r="2" spans="1:13" x14ac:dyDescent="0.25">
      <c r="A2">
        <v>1</v>
      </c>
      <c r="B2">
        <f>45.95-44.5</f>
        <v>1.4500000000000028</v>
      </c>
      <c r="C2">
        <f>B2-$C$9</f>
        <v>-8.9999999999996305E-2</v>
      </c>
      <c r="D2">
        <f>C2^2</f>
        <v>8.0999999999993352E-3</v>
      </c>
      <c r="I2">
        <v>1</v>
      </c>
      <c r="J2">
        <f>45.95-44.5</f>
        <v>1.4500000000000028</v>
      </c>
      <c r="K2">
        <v>0.2</v>
      </c>
      <c r="L2">
        <f>2*J2</f>
        <v>2.9000000000000057</v>
      </c>
      <c r="M2">
        <f>K2*2</f>
        <v>0.4</v>
      </c>
    </row>
    <row r="3" spans="1:13" x14ac:dyDescent="0.25">
      <c r="A3">
        <v>2</v>
      </c>
      <c r="B3">
        <f>47.5-45.95</f>
        <v>1.5499999999999972</v>
      </c>
      <c r="C3">
        <f t="shared" ref="C3:C6" si="0">B3-$C$9</f>
        <v>9.9999999999980105E-3</v>
      </c>
      <c r="D3">
        <f t="shared" ref="D3:D6" si="1">C3^2</f>
        <v>9.9999999999960215E-5</v>
      </c>
      <c r="I3">
        <v>2</v>
      </c>
      <c r="J3">
        <f>47.5-45.95</f>
        <v>1.5499999999999972</v>
      </c>
      <c r="K3">
        <v>0.2</v>
      </c>
      <c r="L3">
        <f t="shared" ref="L3:L6" si="2">2*J3</f>
        <v>3.0999999999999943</v>
      </c>
      <c r="M3">
        <f t="shared" ref="M3:M6" si="3">K3*2</f>
        <v>0.4</v>
      </c>
    </row>
    <row r="4" spans="1:13" x14ac:dyDescent="0.25">
      <c r="A4">
        <v>3</v>
      </c>
      <c r="B4">
        <f>49.05-47.5</f>
        <v>1.5499999999999972</v>
      </c>
      <c r="C4">
        <f t="shared" si="0"/>
        <v>9.9999999999980105E-3</v>
      </c>
      <c r="D4">
        <f t="shared" si="1"/>
        <v>9.9999999999960215E-5</v>
      </c>
      <c r="I4">
        <v>3</v>
      </c>
      <c r="J4">
        <f>49.05-47.5</f>
        <v>1.5499999999999972</v>
      </c>
      <c r="K4">
        <v>0.2</v>
      </c>
      <c r="L4">
        <f t="shared" si="2"/>
        <v>3.0999999999999943</v>
      </c>
      <c r="M4">
        <f t="shared" si="3"/>
        <v>0.4</v>
      </c>
    </row>
    <row r="5" spans="1:13" x14ac:dyDescent="0.25">
      <c r="A5">
        <v>4</v>
      </c>
      <c r="B5">
        <f>53.6-52.1</f>
        <v>1.5</v>
      </c>
      <c r="C5">
        <f t="shared" si="0"/>
        <v>-3.9999999999999147E-2</v>
      </c>
      <c r="D5">
        <f t="shared" si="1"/>
        <v>1.5999999999999318E-3</v>
      </c>
      <c r="I5">
        <v>4</v>
      </c>
      <c r="J5">
        <f>53.6-52.1</f>
        <v>1.5</v>
      </c>
      <c r="K5">
        <v>0.2</v>
      </c>
      <c r="L5">
        <f t="shared" si="2"/>
        <v>3</v>
      </c>
      <c r="M5">
        <f t="shared" si="3"/>
        <v>0.4</v>
      </c>
    </row>
    <row r="6" spans="1:13" x14ac:dyDescent="0.25">
      <c r="A6">
        <v>5</v>
      </c>
      <c r="B6">
        <f>55.25-53.6</f>
        <v>1.6499999999999986</v>
      </c>
      <c r="C6">
        <f t="shared" si="0"/>
        <v>0.10999999999999943</v>
      </c>
      <c r="D6">
        <f t="shared" si="1"/>
        <v>1.2099999999999875E-2</v>
      </c>
      <c r="I6">
        <v>5</v>
      </c>
      <c r="J6">
        <f>55.25-53.6</f>
        <v>1.6499999999999986</v>
      </c>
      <c r="K6">
        <v>0.2</v>
      </c>
      <c r="L6">
        <f t="shared" si="2"/>
        <v>3.2999999999999972</v>
      </c>
      <c r="M6">
        <f t="shared" si="3"/>
        <v>0.4</v>
      </c>
    </row>
    <row r="8" spans="1:13" x14ac:dyDescent="0.25">
      <c r="K8" t="s">
        <v>4</v>
      </c>
      <c r="L8" t="s">
        <v>2</v>
      </c>
    </row>
    <row r="9" spans="1:13" x14ac:dyDescent="0.25">
      <c r="C9">
        <f>(1/5)*(B2+B3+B4+B5+B6)</f>
        <v>1.5399999999999991</v>
      </c>
      <c r="D9">
        <f>(1/4)*(D2+D3+D4+D5+D6)</f>
        <v>5.4999999999997655E-3</v>
      </c>
      <c r="K9">
        <f>(1/5)*(L2+L3+L4+L5+L6)</f>
        <v>3.0799999999999983</v>
      </c>
      <c r="L9">
        <f>SQRT(5*M2^2)</f>
        <v>0.89442719099991597</v>
      </c>
    </row>
    <row r="10" spans="1:13" x14ac:dyDescent="0.25">
      <c r="D10">
        <f>SQRT(D9)</f>
        <v>7.4161984870955044E-2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2015-07-06T08:01:51Z</dcterms:modified>
</cp:coreProperties>
</file>