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Vega20\Gemm-MIMS_REAL_comparison\"/>
    </mc:Choice>
  </mc:AlternateContent>
  <xr:revisionPtr revIDLastSave="0" documentId="8_{12E6440F-EE8C-42D3-A6E0-8162B2F257F9}" xr6:coauthVersionLast="43" xr6:coauthVersionMax="43" xr10:uidLastSave="{00000000-0000-0000-0000-000000000000}"/>
  <bookViews>
    <workbookView xWindow="28680" yWindow="-120" windowWidth="29040" windowHeight="17640" xr2:uid="{00000000-000D-0000-FFFF-FFFF00000000}"/>
  </bookViews>
  <sheets>
    <sheet name="ResNet50" sheetId="1" r:id="rId1"/>
    <sheet name="Sheet2" sheetId="4" r:id="rId2"/>
    <sheet name="Sheet1" sheetId="3" r:id="rId3"/>
    <sheet name="Inception3" sheetId="2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31" i="1" l="1"/>
  <c r="BT30" i="1"/>
  <c r="BS33" i="1"/>
  <c r="BS32" i="1"/>
  <c r="BS31" i="1"/>
  <c r="BQ32" i="1"/>
  <c r="BQ31" i="1"/>
  <c r="BQ30" i="1"/>
  <c r="BK32" i="1"/>
  <c r="BI32" i="1"/>
  <c r="AX3" i="4"/>
  <c r="AY3" i="4" s="1"/>
  <c r="AY6" i="1" l="1"/>
  <c r="AY8" i="1"/>
  <c r="AY10" i="1"/>
  <c r="AY12" i="1"/>
  <c r="AY14" i="1"/>
  <c r="AY16" i="1"/>
  <c r="AY18" i="1"/>
  <c r="AY20" i="1"/>
  <c r="AY4" i="1"/>
  <c r="AX6" i="1"/>
  <c r="AX8" i="1"/>
  <c r="AX10" i="1"/>
  <c r="AX12" i="1"/>
  <c r="AX14" i="1"/>
  <c r="AX16" i="1"/>
  <c r="AX18" i="1"/>
  <c r="AX20" i="1"/>
  <c r="AX4" i="1"/>
  <c r="BQ5" i="2" l="1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" i="2"/>
</calcChain>
</file>

<file path=xl/sharedStrings.xml><?xml version="1.0" encoding="utf-8"?>
<sst xmlns="http://schemas.openxmlformats.org/spreadsheetml/2006/main" count="1381" uniqueCount="332">
  <si>
    <t>NCHW</t>
  </si>
  <si>
    <t>NHWC</t>
  </si>
  <si>
    <t>CNHW</t>
  </si>
  <si>
    <t>Conv params</t>
  </si>
  <si>
    <t>GEMM params</t>
  </si>
  <si>
    <t>RocBLAS perf</t>
  </si>
  <si>
    <t>Tensile sweep</t>
  </si>
  <si>
    <t>Tensile sweep with ldb padding</t>
  </si>
  <si>
    <t>Tensile sweep with lda padding</t>
  </si>
  <si>
    <t>Tensile sweep with lda&amp;ldb
 padding</t>
  </si>
  <si>
    <t>N</t>
  </si>
  <si>
    <t>Cin</t>
  </si>
  <si>
    <t>H</t>
  </si>
  <si>
    <t>W</t>
  </si>
  <si>
    <t>Cout</t>
  </si>
  <si>
    <t>FWD/BWD_ip</t>
  </si>
  <si>
    <t>transpose pattern NCHW</t>
  </si>
  <si>
    <t>m</t>
  </si>
  <si>
    <t>n</t>
  </si>
  <si>
    <t>k</t>
  </si>
  <si>
    <t>BS</t>
  </si>
  <si>
    <t>GFLOPS rocblas</t>
  </si>
  <si>
    <t>Peak perf rocblas</t>
  </si>
  <si>
    <t>GFLOPS tensile sweep</t>
  </si>
  <si>
    <t>Peak perf tensile sweep</t>
  </si>
  <si>
    <t>kernel name tensile sweep</t>
  </si>
  <si>
    <t>tile gran_0 tensile sweep</t>
  </si>
  <si>
    <t>tile gran-1 tensile sweep</t>
  </si>
  <si>
    <t>CU gran tensile sweep</t>
  </si>
  <si>
    <t>GFLOPS tensile sweep ldb</t>
  </si>
  <si>
    <t>Peak perf tensile sweep ldb</t>
  </si>
  <si>
    <t>kernel name tensile sweep ldb</t>
  </si>
  <si>
    <t>GFLOPS tensile sweep lda</t>
  </si>
  <si>
    <t>Peak perf tensile sweep lda</t>
  </si>
  <si>
    <t>kernel name tensile sweep lda</t>
  </si>
  <si>
    <t>GFLOPS tensile sweep lda ldb</t>
  </si>
  <si>
    <t>Peak perf tensile sweep lda ldb</t>
  </si>
  <si>
    <t>kernel name tensile sweep lda ldb</t>
  </si>
  <si>
    <t>transpose pattern NHWC</t>
  </si>
  <si>
    <t>transpose pattern CNHW</t>
  </si>
  <si>
    <t>FWD</t>
  </si>
  <si>
    <t>['N', 'N', 'batched']</t>
  </si>
  <si>
    <t>Cijk_Ailk_Bljk_S_MT64x128x16_SE_EPS0_GRVW4_PGR0_SU0_SUM0_TT4_8_VW4_WG16_16_1_WGM8</t>
  </si>
  <si>
    <t>['T', 'N', 'non-batched']</t>
  </si>
  <si>
    <t>Cijk_Alik_Bljk_S_MT128x64x16_SE_EPS0_GRVW4_PGR0_SU0_SUM0_TT8_4_VW4_WG16_16_1_WGM64</t>
  </si>
  <si>
    <t>Cijk_Alik_Bljk_S_MT128x64x16_SE_EPS0_GRVW4_PGR0_SU32_SUM1_TT4_8_VW4_WG32_8_1_WGM64</t>
  </si>
  <si>
    <t>Cijk_Alik_Bljk_S_MT128x64x16_SE_EPS0_GRVW4_PGR0_SU0_SUM0_TT4_8_VW4_WG32_8_1_WGM8</t>
  </si>
  <si>
    <t>Cijk_Alik_Bljk_S_MT128x128x16_SE_EPS1_GRVW4_PGR1_SU32_SUM1_TT8_8_VW4_WG16_16_1_WGM8</t>
  </si>
  <si>
    <t>['N', 'N', 'non-batched']</t>
  </si>
  <si>
    <t>Cijk_Ailk_Bljk_S_MT128x64x16_SE_EPS0_GRVW4_PGR0_SU32_SUM1_TT4_8_VW4_WG32_8_1_WGM64</t>
  </si>
  <si>
    <t>Cijk_Ailk_Bljk_S_MT128x64x16_SE_EPS0_GRVW4_PGR0_SU0_SUM0_TT8_4_VW4_WG16_16_1_WGM8</t>
  </si>
  <si>
    <t>Cijk_Ailk_Bljk_S_MT128x64x16_SE_EPS0_GRVW4_PGR0_SU0_SUM0_TT4_8_VW4_WG32_8_1_WGM8</t>
  </si>
  <si>
    <t>Cijk_Ailk_Bljk_S_MT128x64x16_SE_EPS0_GRVW4_PGR0_SU32_SUM1_TT8_4_VW4_WG16_16_1_WGM64</t>
  </si>
  <si>
    <t xml:space="preserve"> </t>
  </si>
  <si>
    <t>BWD_ip</t>
  </si>
  <si>
    <t>['N', 'T', 'batched']</t>
  </si>
  <si>
    <t>Cijk_Ailk_Bjlk_S_MT64x64x16_SE_EPS1_GRVW4_PGR1_SU32_SUM1_TT4_4_VW4_WG16_16_1_WGM8</t>
  </si>
  <si>
    <t>Cijk_Ailk_Bjlk_S_MT64x64x16_SE_EPS1_GRVW4_PGR1_SU32_SUM1_TT4_4_VW4_WG16_16_1_WGM64</t>
  </si>
  <si>
    <t>Cijk_Ailk_Bjlk_S_MT64x64x16_SE_EPS1_GRVW4_PGR1_SU32_SUM1_TT4_4_VW4_WG16_16_1_WGM1</t>
  </si>
  <si>
    <t>['T', 'T', 'non-batched']</t>
  </si>
  <si>
    <t>Cijk_Alik_Bjlk_S_MT64x64x16_SE_EPS0_GRVW4_PGR0_SU32_SUM1_TT4_4_VW4_WG16_16_1_WGM64</t>
  </si>
  <si>
    <t>Cijk_Alik_Bjlk_S_MT64x64x16_SE_EPS1_GRVW4_PGR1_SU32_SUM1_TT4_4_VW4_WG16_16_1_WGM64</t>
  </si>
  <si>
    <t>Cijk_Alik_Bjlk_S_MT128x64x16_SE_EPS1_GRVW4_PGR1_SU32_SUM1_TT4_8_VW4_WG32_8_1_WGM1</t>
  </si>
  <si>
    <t>['N', 'T', 'non-batched']</t>
  </si>
  <si>
    <t>Cijk_Ailk_Bjlk_S_MT128x64x16_SE_EPS0_GRVW4_PGR0_SU32_SUM1_TT4_8_VW4_WG32_8_1_WGM64</t>
  </si>
  <si>
    <t>Cijk_Ailk_Bjlk_S_MT128x64x16_SE_EPS0_GRVW4_PGR0_SU0_SUM0_TT4_8_VW4_WG32_8_1_WGM1</t>
  </si>
  <si>
    <t>Cijk_Ailk_Bjlk_S_MT64x64x16_SE_EPS1_GRVW4_PGR1_SU0_SUM0_TT4_4_VW4_WG16_16_1_WGM1</t>
  </si>
  <si>
    <t>Cijk_Ailk_Bljk_S_MT64x64x16_SE_EPS1_GRVW4_PGR1_SU0_SUM0_TT4_4_VW4_WG16_16_1_WGM1</t>
  </si>
  <si>
    <t>Cijk_Ailk_Bljk_S_MT64x64x16_SE_EPS1_GRVW4_PGR1_SU0_SUM0_TT4_4_VW4_WG16_16_1_WGM64</t>
  </si>
  <si>
    <t>Cijk_Ailk_Bljk_S_MT64x64x16_SE_EPS1_GRVW4_PGR1_SU0_SUM0_TT4_4_VW4_WG16_16_1_WGM8</t>
  </si>
  <si>
    <t>Cijk_Alik_Bljk_S_MT128x64x16_SE_EPS0_GRVW4_PGR0_SU0_SUM0_TT4_8_VW4_WG32_8_1_WGM64</t>
  </si>
  <si>
    <t>Cijk_Alik_Bljk_S_MT128x64x16_SE_EPS1_GRVW4_PGR1_SU0_SUM0_TT4_8_VW4_WG32_8_1_WGM1</t>
  </si>
  <si>
    <t>Cijk_Alik_Bljk_S_MT128x64x16_SE_EPS1_GRVW4_PGR1_SU0_SUM0_TT4_8_VW4_WG32_8_1_WGM64</t>
  </si>
  <si>
    <t>Cijk_Ailk_Bljk_S_MT128x64x16_SE_EPS0_GRVW4_PGR0_SU0_SUM0_TT4_8_VW4_WG32_8_1_WGM1</t>
  </si>
  <si>
    <t>Cijk_Ailk_Bljk_S_MT128x64x16_SE_EPS0_GRVW4_PGR0_SU0_SUM0_TT4_8_VW4_WG32_8_1_WGM64</t>
  </si>
  <si>
    <t>Cijk_Ailk_Bljk_S_MT128x64x16_SE_EPS0_GRVW4_PGR0_SU32_SUM1_TT4_8_VW4_WG32_8_1_WGM1</t>
  </si>
  <si>
    <t>Cijk_Ailk_Bljk_S_MT128x64x16_SE_EPS0_GRVW4_PGR0_SU0_SUM0_TT8_4_VW4_WG16_16_1_WGM1</t>
  </si>
  <si>
    <t>Cijk_Ailk_Bjlk_S_MT64x64x16_SE_EPS1_GRVW4_PGR1_SU0_SUM0_TT4_4_VW4_WG16_16_1_WGM64</t>
  </si>
  <si>
    <t>Cijk_Alik_Bjlk_S_MT128x64x16_SE_EPS0_GRVW4_PGR0_SU0_SUM0_TT4_8_VW4_WG32_8_1_WGM1</t>
  </si>
  <si>
    <t>Cijk_Alik_Bjlk_S_MT128x64x16_SE_EPS0_GRVW4_PGR0_SU0_SUM0_TT4_8_VW4_WG32_8_1_WGM64</t>
  </si>
  <si>
    <t>Cijk_Alik_Bjlk_S_MT128x64x16_SE_EPS1_GRVW4_PGR1_SU0_SUM0_TT4_8_VW4_WG32_8_1_WGM1</t>
  </si>
  <si>
    <t>Cijk_Alik_Bjlk_S_MT128x64x16_SE_EPS1_GRVW4_PGR1_SU32_SUM1_TT4_8_VW4_WG32_8_1_WGM64</t>
  </si>
  <si>
    <t>Cijk_Ailk_Bjlk_S_MT128x64x16_SE_EPS0_GRVW4_PGR0_SU0_SUM0_TT8_4_VW4_WG16_16_1_WGM1</t>
  </si>
  <si>
    <t>Cijk_Ailk_Bjlk_S_MT128x64x16_SE_EPS0_GRVW4_PGR0_SU0_SUM0_TT8_4_VW4_WG16_16_1_WGM8</t>
  </si>
  <si>
    <t>Cijk_Ailk_Bljk_S_MT128x64x8_SE_EPS1_GRVW4_PGR1_SU0_SUM0_TT4_8_VW4_WG32_8_1_WGM64</t>
  </si>
  <si>
    <t>Cijk_Ailk_Bljk_S_MT128x64x8_SE_EPS1_GRVW4_PGR1_SU0_SUM0_TT4_8_VW4_WG32_8_1_WGM8</t>
  </si>
  <si>
    <t>Cijk_Ailk_Bljk_S_MT128x64x8_SE_EPS1_GRVW4_PGR1_SU0_SUM0_TT4_8_VW4_WG32_8_1_WGM1</t>
  </si>
  <si>
    <t>Cijk_Alik_Bljk_S_MT64x64x16_SE_EPS1_GRVW4_PGR1_SU0_SUM0_TT4_4_VW4_WG16_16_1_WGM1</t>
  </si>
  <si>
    <t>Cijk_Alik_Bljk_S_MT64x64x16_SE_EPS1_GRVW4_PGR1_SU0_SUM0_TT4_4_VW4_WG16_16_1_WGM64</t>
  </si>
  <si>
    <t>Cijk_Alik_Bljk_S_MT128x64x16_SE_EPS1_GRVW4_PGR1_SU0_SUM0_TT8_4_VW4_WG16_16_1_WGM1</t>
  </si>
  <si>
    <t>Cijk_Ailk_Bljk_S_MT128x64x8_SE_EPS1_GRVW4_PGR1_SU32_SUM1_TT8_4_VW4_WG16_16_1_WGM8</t>
  </si>
  <si>
    <t>Cijk_Ailk_Bjlk_S_MT64x128x16_SE_EPS0_GRVW4_PGR0_SU0_SUM0_TT4_8_VW4_WG16_16_1_WGM8</t>
  </si>
  <si>
    <t>Cijk_Ailk_Bjlk_S_MT64x128x16_SE_EPS0_GRVW4_PGR0_SU0_SUM0_TT4_8_VW4_WG16_16_1_WGM64</t>
  </si>
  <si>
    <t>Cijk_Alik_Bjlk_S_MT128x64x16_SE_EPS0_GRVW4_PGR0_SU0_SUM0_TT8_4_VW4_WG16_16_1_WGM8</t>
  </si>
  <si>
    <t>Cijk_Alik_Bjlk_S_MT128x64x16_SE_EPS0_GRVW4_PGR0_SU0_SUM0_TT4_8_VW4_WG32_8_1_WGM8</t>
  </si>
  <si>
    <t>Cijk_Alik_Bjlk_S_MT128x64x16_SE_EPS0_GRVW4_PGR0_SU0_SUM0_TT8_4_VW4_WG16_16_1_WGM64</t>
  </si>
  <si>
    <t>Cijk_Ailk_Bjlk_S_MT128x64x16_SE_EPS0_GRVW4_PGR0_SU32_SUM1_TT4_8_VW4_WG32_8_1_WGM8</t>
  </si>
  <si>
    <t>Cijk_Ailk_Bjlk_S_MT128x64x16_SE_EPS0_GRVW4_PGR0_SU0_SUM0_TT4_8_VW4_WG32_8_1_WGM64</t>
  </si>
  <si>
    <t>Cijk_Ailk_Bljk_S_MT64x128x16_SE_EPS0_GRVW4_PGR0_SU0_SUM0_TT4_8_VW4_WG16_16_1_WGM1</t>
  </si>
  <si>
    <t>Cijk_Alik_Bljk_S_MT128x128x16_SE_EPS1_GRVW4_PGR1_SU0_SUM0_TT8_8_VW4_WG16_16_1_WGM8</t>
  </si>
  <si>
    <t>Cijk_Alik_Bljk_S_MT128x64x16_SE_EPS0_GRVW4_PGR0_SU32_SUM1_TT4_8_VW4_WG32_8_1_WGM8</t>
  </si>
  <si>
    <t>Cijk_Alik_Bljk_S_MT128x64x16_SE_EPS0_GRVW4_PGR0_SU32_SUM1_TT8_4_VW4_WG16_16_1_WGM64</t>
  </si>
  <si>
    <t>Cijk_Ailk_Bljk_S_MT128x64x16_SE_EPS0_GRVW4_PGR0_SU0_SUM0_TT8_4_VW4_WG16_16_1_WGM64</t>
  </si>
  <si>
    <t>Cijk_Ailk_Bljk_S_MT128x64x8_SE_EPS1_GRVW4_PGR1_SU32_SUM1_TT4_8_VW4_WG32_8_1_WGM8</t>
  </si>
  <si>
    <t>Cijk_Ailk_Bjlk_S_MT64x128x16_SE_EPS0_GRVW4_PGR0_SU32_SUM1_TT4_8_VW4_WG16_16_1_WGM64</t>
  </si>
  <si>
    <t>Cijk_Ailk_Bjlk_S_MT64x128x16_SE_EPS0_GRVW4_PGR0_SU32_SUM1_TT4_8_VW4_WG16_16_1_WGM8</t>
  </si>
  <si>
    <t>Cijk_Ailk_Bjlk_S_MT64x128x16_SE_EPS0_GRVW4_PGR0_SU0_SUM0_TT4_8_VW4_WG16_16_1_WGM1</t>
  </si>
  <si>
    <t>Cijk_Alik_Bjlk_S_MT64x128x16_SE_EPS1_GRVW4_PGR1_SU0_SUM0_TT4_8_VW4_WG16_16_1_WGM8</t>
  </si>
  <si>
    <t>Cijk_Alik_Bjlk_S_MT64x128x8_SE_EPS1_GRVW4_PGR1_SU0_SUM0_TT4_8_VW4_WG16_16_1_WGM64</t>
  </si>
  <si>
    <t>Cijk_Alik_Bjlk_S_MT64x128x8_SE_EPS1_GRVW4_PGR1_SU0_SUM0_TT4_8_VW4_WG16_16_1_WGM1</t>
  </si>
  <si>
    <t>Cijk_Ailk_Bjlk_S_MT64x64x16_SE_EPS1_GRVW4_PGR1_SU0_SUM0_TT4_4_VW4_WG16_16_1_WGM8</t>
  </si>
  <si>
    <t>Cijk_Ailk_Bljk_S_MT128x64x8_SE_EPS1_GRVW4_PGR1_SU32_SUM1_TT8_4_VW4_WG16_16_1_WGM64</t>
  </si>
  <si>
    <t>Cijk_Ailk_Bljk_S_MT128x64x8_SE_EPS1_GRVW4_PGR1_SU0_SUM0_TT8_4_VW4_WG16_16_1_WGM1</t>
  </si>
  <si>
    <t>Cijk_Alik_Bljk_S_MT64x64x16_SE_EPS1_GRVW4_PGR1_SU32_SUM1_TT4_4_VW4_WG16_16_1_WGM64</t>
  </si>
  <si>
    <t>Cijk_Alik_Bljk_S_MT128x64x16_SE_EPS1_GRVW4_PGR1_SU0_SUM0_TT8_4_VW4_WG16_16_1_WGM64</t>
  </si>
  <si>
    <t>Cijk_Alik_Bljk_S_MT128x64x16_SE_EPS1_GRVW4_PGR1_SU32_SUM1_TT4_8_VW4_WG32_8_1_WGM8</t>
  </si>
  <si>
    <t>Cijk_Alik_Bljk_S_MT128x64x8_SE_EPS1_GRVW4_PGR1_SU0_SUM0_TT8_4_VW4_WG16_16_1_WGM64</t>
  </si>
  <si>
    <t>Cijk_Ailk_Bljk_S_MT128x64x8_SE_EPS1_GRVW4_PGR1_SU0_SUM0_TT8_4_VW4_WG16_16_1_WGM64</t>
  </si>
  <si>
    <t>Cijk_Alik_Bjlk_S_MT128x64x16_SE_EPS0_GRVW4_PGR0_SU32_SUM1_TT8_4_VW4_WG16_16_1_WGM64</t>
  </si>
  <si>
    <t>Cijk_Ailk_Bjlk_S_MT128x64x16_SE_EPS0_GRVW4_PGR0_SU0_SUM0_TT8_4_VW4_WG16_16_1_WGM64</t>
  </si>
  <si>
    <t>Cijk_Alik_Bljk_S_MT128x64x8_SE_EPS1_GRVW4_PGR1_SU32_SUM1_TT4_8_VW4_WG32_8_1_WGM64</t>
  </si>
  <si>
    <t>Cijk_Alik_Bljk_S_MT128x64x8_SE_EPS1_GRVW4_PGR1_SU0_SUM0_TT4_8_VW4_WG32_8_1_WGM8</t>
  </si>
  <si>
    <t>Cijk_Ailk_Bljk_S_MT128x64x8_SE_EPS1_GRVW4_PGR1_SU32_SUM1_TT4_8_VW4_WG32_8_1_WGM64</t>
  </si>
  <si>
    <t>Cijk_Ailk_Bjlk_S_MT64x128x16_SE_EPS1_GRVW4_PGR1_SU0_SUM0_TT4_8_VW4_WG16_16_1_WGM64</t>
  </si>
  <si>
    <t>Cijk_Ailk_Bjlk_S_MT64x128x16_SE_EPS1_GRVW4_PGR1_SU0_SUM0_TT4_8_VW4_WG16_16_1_WGM8</t>
  </si>
  <si>
    <t>Cijk_Alik_Bjlk_S_MT64x64x16_SE_EPS1_GRVW4_PGR1_SU32_SUM1_TT4_4_VW4_WG16_16_1_WGM8</t>
  </si>
  <si>
    <t>Cijk_Alik_Bjlk_S_MT64x128x8_SE_EPS1_GRVW4_PGR1_SU0_SUM0_TT4_8_VW4_WG16_16_1_WGM8</t>
  </si>
  <si>
    <t>Cijk_Ailk_Bljk_S_MT128x128x16_SE_EPS1_GRVW4_PGR1_SU32_SUM1_TT8_8_VW4_WG16_16_1_WGM1</t>
  </si>
  <si>
    <t>Cijk_Ailk_Bljk_S_MT128x128x16_SE_EPS1_GRVW4_PGR1_SU32_SUM1_TT8_8_VW4_WG16_16_1_WGM64</t>
  </si>
  <si>
    <t>Cijk_Alik_Bljk_S_MT128x64x16_SE_EPS1_GRVW4_PGR1_SU32_SUM1_TT4_8_VW4_WG32_8_1_WGM64</t>
  </si>
  <si>
    <t>Cijk_Alik_Bljk_S_MT64x128x16_SE_EPS1_GRVW4_PGR1_SU0_SUM0_TT4_8_VW4_WG16_16_1_WGM8</t>
  </si>
  <si>
    <t>Cijk_Alik_Bljk_S_MT128x64x16_SE_EPS1_GRVW4_PGR1_SU32_SUM1_TT8_4_VW4_WG16_16_1_WGM8</t>
  </si>
  <si>
    <t>Cijk_Alik_Bljk_S_MT128x64x8_SE_EPS1_GRVW4_PGR1_SU0_SUM0_TT4_8_VW4_WG32_8_1_WGM64</t>
  </si>
  <si>
    <t>Cijk_Ailk_Bljk_S_MT128x64x16_SE_EPS1_GRVW4_PGR1_SU32_SUM1_TT8_4_VW4_WG16_16_1_WGM64</t>
  </si>
  <si>
    <t>Cijk_Ailk_Bljk_S_MT64x64x16_SE_EPS1_GRVW4_PGR1_SU32_SUM1_TT4_4_VW4_WG16_16_1_WGM8</t>
  </si>
  <si>
    <t>Cijk_Alik_Bjlk_S_MT64x128x8_SE_EPS1_GRVW4_PGR1_SU32_SUM1_TT4_8_VW4_WG16_16_1_WGM8</t>
  </si>
  <si>
    <t>Cijk_Alik_Bjlk_S_MT64x128x8_SE_EPS1_GRVW4_PGR1_SU32_SUM1_TT4_8_VW4_WG16_16_1_WGM64</t>
  </si>
  <si>
    <t>Cijk_Ailk_Bljk_S_MT64x128x16_SE_EPS0_GRVW4_PGR0_SU32_SUM1_TT4_8_VW4_WG16_16_1_WGM64</t>
  </si>
  <si>
    <t>Cijk_Ailk_Bljk_S_MT64x96x8_SE_EPS1_GRVW2_PGR1_SU0_SUM0_TT4_6_VW2_WG16_16_1_WGM8</t>
  </si>
  <si>
    <t>Cijk_Ailk_Bljk_S_MT64x128x16_SE_EPS1_GRVW4_PGR1_SU32_SUM1_TT4_8_VW4_WG16_16_1_WGM1</t>
  </si>
  <si>
    <t>Cijk_Ailk_Bljk_S_MT64x96x8_SE_EPS1_GRVW2_PGR1_SU0_SUM0_TT4_6_VW2_WG16_16_1_WGM1</t>
  </si>
  <si>
    <t>Cijk_Alik_Bljk_S_MT64x128x16_SE_EPS1_GRVW4_PGR1_SU32_SUM1_TT4_8_VW4_WG16_16_1_WGM64</t>
  </si>
  <si>
    <t>Cijk_Alik_Bljk_S_MT64x128x8_SE_EPS1_GRVW4_PGR1_SU32_SUM1_TT4_8_VW4_WG16_16_1_WGM8</t>
  </si>
  <si>
    <t>Cijk_Alik_Bljk_S_MT64x128x8_SE_EPS1_GRVW4_PGR1_SU0_SUM0_TT4_8_VW4_WG16_16_1_WGM8</t>
  </si>
  <si>
    <t>Cijk_Ailk_Bljk_S_MT128x48x8_SE_EPS1_GRVW2_PGR1_SU32_SUM1_TT4_6_VW2_WG32_8_1_WGM64</t>
  </si>
  <si>
    <t>Cijk_Ailk_Bljk_S_MT128x48x8_SE_EPS1_GRVW2_PGR1_SU0_SUM0_TT4_6_VW2_WG32_8_1_WGM64</t>
  </si>
  <si>
    <t>Cijk_Ailk_Bljk_S_MT128x48x8_SE_EPS1_GRVW2_PGR1_SU0_SUM0_TT4_6_VW2_WG32_8_1_WGM8</t>
  </si>
  <si>
    <t>Cijk_Ailk_Bjlk_S_MT64x128x16_SE_EPS1_GRVW4_PGR1_SU0_SUM0_TT4_8_VW4_WG16_16_1_WGM1</t>
  </si>
  <si>
    <t>Cijk_Alik_Bjlk_S_MT128x128x16_SE_EPS1_GRVW4_PGR1_SU0_SUM0_TT8_8_VW4_WG16_16_1_WGM8</t>
  </si>
  <si>
    <t>Cijk_Alik_Bjlk_S_MT128x128x16_SE_EPS1_GRVW4_PGR1_SU0_SUM0_TT8_8_VW4_WG16_16_1_WGM64</t>
  </si>
  <si>
    <t>Cijk_Alik_Bjlk_S_MT192x48x8_SE_EPS1_GRVW2_PGR1_SU0_SUM0_TT6_6_VW2_WG32_8_1_WGM64</t>
  </si>
  <si>
    <t>Cijk_Ailk_Bjlk_S_MT192x48x8_SE_EPS1_GRVW2_PGR1_SU0_SUM0_TT6_6_VW2_WG32_8_1_WGM1</t>
  </si>
  <si>
    <t>Cijk_Ailk_Bljk_S_MT64x128x16_SE_EPS1_GRVW4_PGR1_SU32_SUM1_TT4_8_VW4_WG16_16_1_WGM64</t>
  </si>
  <si>
    <t>Cijk_Ailk_Bljk_S_MT64x128x16_SE_EPS1_GRVW4_PGR1_SU32_SUM1_TT4_8_VW4_WG16_16_1_WGM8</t>
  </si>
  <si>
    <t>Cijk_Alik_Bljk_S_MT128x128x16_SE_EPS1_GRVW4_PGR1_SU32_SUM1_TT8_8_VW4_WG16_16_1_WGM64</t>
  </si>
  <si>
    <t>Cijk_Alik_Bljk_S_MT128x128x16_SE_EPS1_GRVW4_PGR1_SU0_SUM0_TT8_8_VW4_WG16_16_1_WGM64</t>
  </si>
  <si>
    <t>Cijk_Alik_Bljk_S_MT192x48x8_SE_EPS1_GRVW2_PGR1_SU0_SUM0_TT6_6_VW2_WG32_8_1_WGM8</t>
  </si>
  <si>
    <t>Cijk_Ailk_Bljk_S_MT192x48x8_SE_EPS1_GRVW2_PGR1_SU32_SUM1_TT6_6_VW2_WG32_8_1_WGM64</t>
  </si>
  <si>
    <t>Cijk_Ailk_Bljk_S_MT192x48x8_SE_EPS1_GRVW2_PGR1_SU0_SUM0_TT6_6_VW2_WG32_8_1_WGM8</t>
  </si>
  <si>
    <t>Cijk_Ailk_Bjlk_S_MT64x96x8_SE_EPS1_GRVW2_PGR1_SU0_SUM0_TT4_6_VW2_WG16_16_1_WGM64</t>
  </si>
  <si>
    <t>Cijk_Ailk_Bjlk_S_MT64x96x8_SE_EPS1_GRVW2_PGR1_SU0_SUM0_TT4_6_VW2_WG16_16_1_WGM8</t>
  </si>
  <si>
    <t>Cijk_Ailk_Bjlk_S_MT128x48x8_SE_EPS1_GRVW2_PGR1_SU0_SUM0_TT4_6_VW2_WG32_8_1_WGM64</t>
  </si>
  <si>
    <t>Cijk_Ailk_Bjlk_S_MT64x96x8_SE_EPS1_GRVW2_PGR1_SU0_SUM0_TT4_6_VW2_WG16_16_1_WGM1</t>
  </si>
  <si>
    <t>[64,64,56,56,64,bwd]</t>
  </si>
  <si>
    <t>[64,64,56,56,256,bwd]</t>
  </si>
  <si>
    <t>[64,64,56,56,256,fwd]</t>
  </si>
  <si>
    <t>[64,64,56,56,64,fwd]</t>
  </si>
  <si>
    <t>[64,256,56,56,64,fwd]</t>
  </si>
  <si>
    <t>[64,256,56,56,64,bwd]</t>
  </si>
  <si>
    <t>[64,128,28,28,512,fwd]</t>
  </si>
  <si>
    <t>[64,128,28,28,512,bwd]</t>
  </si>
  <si>
    <t>[64,512,28,28,128,fwd]</t>
  </si>
  <si>
    <t>[64,512,28,28,128,bwd]</t>
  </si>
  <si>
    <t>[64,256,14,14,1024,fwd]</t>
  </si>
  <si>
    <t>[64,256,14,14,1024,bwd]</t>
  </si>
  <si>
    <t>[64,1024,14,14,256,fwd]</t>
  </si>
  <si>
    <t>[64,1024,14,14,256,bwd]</t>
  </si>
  <si>
    <t>[64,512,7,7,2048,fwd]</t>
  </si>
  <si>
    <t>[64,512,7,7,2048,bwd]</t>
  </si>
  <si>
    <t>[64,2048,7,7,512,fwd]</t>
  </si>
  <si>
    <t>[64,2048,7,7,512,bwd]</t>
  </si>
  <si>
    <t>Cijk_Ailk_Bljk_S_MT256x16x8_SE_EPS0_GRVW4_PGR0_SU0_SUM0_TT4_4_VW4_WG64_4_1_WGM1</t>
  </si>
  <si>
    <t>Cijk_Ailk_Bljk_S_MT128x32x16_SE_EPS0_GRVW4_PGR0_SU0_SUM0_TT4_4_VW4_WG32_8_1_WGM8</t>
  </si>
  <si>
    <t>Cijk_Ailk_Bljk_S_MT256x16x8_SE_EPS0_GRVW4_PGR0_SU0_SUM0_TT4_4_VW4_WG64_4_1_WGM64</t>
  </si>
  <si>
    <t>Cijk_Ailk_Bljk_S_MT128x32x16_SE_EPS0_GRVW4_PGR0_SU0_SUM0_TT4_4_VW4_WG32_8_1_WGM64</t>
  </si>
  <si>
    <t>Cijk_Alik_Bljk_S_MT128x32x16_SE_EPS0_GRVW4_PGR0_SU0_SUM0_TT4_4_VW4_WG32_8_1_WGM8</t>
  </si>
  <si>
    <t>Cijk_Alik_Bljk_S_MT128x32x16_SE_EPS0_GRVW4_PGR0_SU0_SUM0_TT4_4_VW4_WG32_8_1_WGM64</t>
  </si>
  <si>
    <t>Cijk_Alik_Bljk_S_MT128x48x16_SE_EPS0_GRVW2_PGR0_SU32_SUM1_TT4_6_VW2_WG32_8_1_WGM8</t>
  </si>
  <si>
    <t>Cijk_Ailk_Bljk_S_MT512x16x8_SE_EPS0_GRVW4_PGR0_SU0_SUM0_TT8_4_VW4_WG64_4_1_WGM8</t>
  </si>
  <si>
    <t>Cijk_Ailk_Bljk_S_MT512x16x8_SE_EPS0_GRVW4_PGR0_SU32_SUM1_TT8_4_VW4_WG64_4_1_WGM64</t>
  </si>
  <si>
    <t>Cijk_Alik_Bjlk_S_MT128x64x16_SE_EPS0_GRVW4_PGR0_SU32_SUM1_TT4_8_VW4_WG32_8_1_WGM1</t>
  </si>
  <si>
    <t>Cijk_Ailk_Bljk_S_MT128x64x16_SE_EPS0_GRVW4_PGR0_SU32_SUM1_TT8_4_VW4_WG16_16_1_WGM1</t>
  </si>
  <si>
    <t>Cijk_Alik_Bljk_S_MT128x64x8_SE_EPS1_GRVW4_PGR1_SU0_SUM0_TT8_4_VW4_WG16_16_1_WGM8</t>
  </si>
  <si>
    <t>Cijk_Alik_Bljk_S_MT64x64x16_SE_EPS1_GRVW4_PGR1_SU32_SUM1_TT4_4_VW4_WG16_16_1_WGM8</t>
  </si>
  <si>
    <t>Cijk_Alik_Bljk_S_MT64x64x16_SE_EPS0_GRVW4_PGR0_SU0_SUM0_TT4_4_VW4_WG16_16_1_WGM1</t>
  </si>
  <si>
    <t>Cijk_Alik_Bjlk_S_MT64x64x16_SE_EPS1_GRVW4_PGR1_SU0_SUM0_TT4_4_VW4_WG16_16_1_WGM8</t>
  </si>
  <si>
    <t>Cijk_Alik_Bjlk_S_MT64x64x16_SE_EPS1_GRVW4_PGR1_SU0_SUM0_TT4_4_VW4_WG16_16_1_WGM64</t>
  </si>
  <si>
    <t>Cijk_Ailk_Bljk_S_MT128x48x8_SE_EPS1_GRVW2_PGR1_SU32_SUM1_TT4_6_VW2_WG32_8_1_WGM1</t>
  </si>
  <si>
    <t>Cijk_Alik_Bljk_S_MT128x48x8_SE_EPS1_GRVW2_PGR1_SU0_SUM0_TT4_6_VW2_WG32_8_1_WGM1</t>
  </si>
  <si>
    <t>Cijk_Alik_Bljk_S_MT192x48x16_SE_EPS1_GRVW2_PGR1_SU0_SUM0_TT6_6_VW2_WG32_8_1_WGM8</t>
  </si>
  <si>
    <t>Cijk_Alik_Bljk_S_MT128x48x16_SE_EPS0_GRVW2_PGR0_SU0_SUM0_TT4_6_VW2_WG32_8_1_WGM8</t>
  </si>
  <si>
    <t>Cijk_Alik_Bjlk_S_MT64x64x16_SE_EPS0_GRVW4_PGR0_SU0_SUM0_TT4_4_VW4_WG16_16_1_WGM64</t>
  </si>
  <si>
    <t>Cijk_Alik_Bjlk_S_MT64x64x16_SE_EPS0_GRVW4_PGR0_SU0_SUM0_TT4_4_VW4_WG16_16_1_WGM8</t>
  </si>
  <si>
    <t>Cijk_Ailk_Bljk_S_MT128x32x8_SE_EPS1_GRVW4_PGR1_SU0_SUM0_TT4_4_VW4_WG32_8_1_WGM1</t>
  </si>
  <si>
    <t>Cijk_Ailk_Bljk_S_MT128x32x8_SE_EPS1_GRVW4_PGR1_SU0_SUM0_TT4_4_VW4_WG32_8_1_WGM64</t>
  </si>
  <si>
    <t>Cijk_Ailk_Bljk_S_MT128x32x8_SE_EPS1_GRVW4_PGR1_SU32_SUM1_TT4_4_VW4_WG32_8_1_WGM1</t>
  </si>
  <si>
    <t>Cijk_Alik_Bljk_S_MT128x32x16_SE_EPS1_GRVW4_PGR1_SU0_SUM0_TT4_4_VW4_WG32_8_1_WGM8</t>
  </si>
  <si>
    <t>Cijk_Alik_Bljk_S_MT128x32x16_SE_EPS1_GRVW4_PGR1_SU0_SUM0_TT4_4_VW4_WG32_8_1_WGM64</t>
  </si>
  <si>
    <t>Cijk_Alik_Bljk_S_MT128x32x16_SE_EPS0_GRVW4_PGR0_SU32_SUM1_TT4_4_VW4_WG32_8_1_WGM8</t>
  </si>
  <si>
    <t>Cijk_Alik_Bljk_S_MT128x32x16_SE_EPS0_GRVW4_PGR0_SU32_SUM1_TT4_4_VW4_WG32_8_1_WGM64</t>
  </si>
  <si>
    <t>Cijk_Ailk_Bljk_S_MT128x32x8_SE_EPS1_GRVW4_PGR1_SU0_SUM0_TT4_4_VW4_WG32_8_1_WGM8</t>
  </si>
  <si>
    <t>Cijk_Ailk_Bjlk_S_MT64x64x16_SE_EPS0_GRVW4_PGR0_SU0_SUM0_TT4_4_VW4_WG16_16_1_WGM8</t>
  </si>
  <si>
    <t>Cijk_Ailk_Bjlk_S_MT64x64x16_SE_EPS0_GRVW4_PGR0_SU0_SUM0_TT4_4_VW4_WG16_16_1_WGM1</t>
  </si>
  <si>
    <t>Cijk_Ailk_Bjlk_S_MT64x64x16_SE_EPS0_GRVW4_PGR0_SU0_SUM0_TT4_4_VW4_WG16_16_1_WGM64</t>
  </si>
  <si>
    <t>Cijk_Alik_Bljk_S_MT128x64x16_SE_EPS1_GRVW4_PGR1_SU0_SUM0_TT8_4_VW4_WG16_16_1_WGM8</t>
  </si>
  <si>
    <t>Cijk_Alik_Bjlk_S_MT64x128x16_SE_EPS0_GRVW4_PGR0_SU0_SUM0_TT4_8_VW4_WG16_16_1_WGM8</t>
  </si>
  <si>
    <t>Cijk_Alik_Bjlk_S_MT64x128x16_SE_EPS0_GRVW4_PGR0_SU0_SUM0_TT4_8_VW4_WG16_16_1_WGM64</t>
  </si>
  <si>
    <t>Cijk_Alik_Bljk_S_MT128x48x16_SE_EPS0_GRVW2_PGR0_SU0_SUM0_TT4_6_VW2_WG32_8_1_WGM64</t>
  </si>
  <si>
    <t>Cijk_Alik_Bljk_S_MT192x48x16_SE_EPS1_GRVW2_PGR1_SU0_SUM0_TT6_6_VW2_WG32_8_1_WGM1</t>
  </si>
  <si>
    <t>Cijk_Alik_Bljk_S_MT128x48x8_SE_EPS1_GRVW2_PGR1_SU0_SUM0_TT4_6_VW2_WG32_8_1_WGM64</t>
  </si>
  <si>
    <t>Cijk_Ailk_Bljk_S_MT128x48x8_SE_EPS1_GRVW2_PGR1_SU0_SUM0_TT4_6_VW2_WG32_8_1_WGM1</t>
  </si>
  <si>
    <t>Cijk_Ailk_Bljk_S_MT128x64x8_SE_EPS1_GRVW4_PGR1_SU32_SUM1_TT4_8_VW4_WG32_8_1_WGM1</t>
  </si>
  <si>
    <t>Cijk_Alik_Bljk_S_MT128x64x8_SE_EPS1_GRVW4_PGR1_SU0_SUM0_TT8_4_VW4_WG16_16_1_WGM1</t>
  </si>
  <si>
    <t>Cijk_Ailk_Bjlk_S_MT128x48x8_SE_EPS1_GRVW2_PGR1_SU0_SUM0_TT4_6_VW2_WG32_8_1_WGM8</t>
  </si>
  <si>
    <t>Cijk_Alik_Bjlk_S_MT128x48x8_SE_EPS1_GRVW2_PGR1_SU0_SUM0_TT4_6_VW2_WG32_8_1_WGM8</t>
  </si>
  <si>
    <t>Cijk_Alik_Bjlk_S_MT64x96x8_SE_EPS1_GRVW2_PGR1_SU0_SUM0_TT4_6_VW2_WG16_16_1_WGM64</t>
  </si>
  <si>
    <t>Cijk_Alik_Bjlk_S_MT64x96x8_SE_EPS1_GRVW2_PGR1_SU0_SUM0_TT4_6_VW2_WG16_16_1_WGM8</t>
  </si>
  <si>
    <t>Cijk_Alik_Bljk_S_MT128x48x8_SE_EPS1_GRVW2_PGR1_SU0_SUM0_TT4_6_VW2_WG32_8_1_WGM8</t>
  </si>
  <si>
    <t>Cijk_Alik_Bjlk_S_MT128x48x8_SE_EPS1_GRVW2_PGR1_SU0_SUM0_TT4_6_VW2_WG32_8_1_WGM64</t>
  </si>
  <si>
    <t>Cijk_Ailk_Bljk_S_MT64x64x16_SE_EPS1_GRVW4_PGR1_SU32_SUM1_TT4_4_VW4_WG16_16_1_WGM1</t>
  </si>
  <si>
    <t>Cijk_Alik_Bljk_S_MT128x64x8_SE_EPS1_GRVW4_PGR1_SU32_SUM1_TT8_4_VW4_WG16_16_1_WGM8</t>
  </si>
  <si>
    <t>Cijk_Ailk_Bljk_S_MT128x64x8_SE_EPS1_GRVW4_PGR1_SU0_SUM0_TT8_4_VW4_WG16_16_1_WGM8</t>
  </si>
  <si>
    <t>Cijk_Ailk_Bljk_S_MT64x64x16_SE_EPS1_GRVW4_PGR1_SU32_SUM1_TT4_4_VW4_WG16_16_1_WGM64</t>
  </si>
  <si>
    <t>Cijk_Ailk_Bljk_S_MT64x128x16_SE_EPS1_GRVW4_PGR1_SU0_SUM0_TT4_8_VW4_WG16_16_1_WGM8</t>
  </si>
  <si>
    <t>Cijk_Ailk_Bljk_S_MT64x128x16_SE_EPS1_GRVW4_PGR1_SU0_SUM0_TT4_8_VW4_WG16_16_1_WGM1</t>
  </si>
  <si>
    <t>Cijk_Alik_Bljk_S_MT64x128x16_SE_EPS1_GRVW4_PGR1_SU0_SUM0_TT4_8_VW4_WG16_16_1_WGM1</t>
  </si>
  <si>
    <t>Cijk_Alik_Bljk_S_MT64x128x8_SE_EPS1_GRVW4_PGR1_SU0_SUM0_TT4_8_VW4_WG16_16_1_WGM64</t>
  </si>
  <si>
    <t>Cijk_Ailk_Bjlk_S_MT64x128x16_SE_EPS0_GRVW4_PGR0_SU32_SUM1_TT4_8_VW4_WG16_16_1_WGM1</t>
  </si>
  <si>
    <t>Cijk_Ailk_Bljk_S_MT64x96x8_SE_EPS1_GRVW2_PGR1_SU32_SUM1_TT4_6_VW2_WG16_16_1_WGM1</t>
  </si>
  <si>
    <t>Cijk_Alik_Bljk_S_MT128x64x8_SE_EPS1_GRVW4_PGR1_SU32_SUM1_TT4_8_VW4_WG32_8_1_WGM8</t>
  </si>
  <si>
    <t>Cijk_Alik_Bljk_S_MT256x32x8_SE_EPS1_GRVW4_PGR1_SU0_SUM0_TT4_8_VW4_WG64_4_1_WGM8</t>
  </si>
  <si>
    <t>Cijk_Ailk_Bljk_S_MT256x32x8_SE_EPS1_GRVW4_PGR1_SU0_SUM0_TT4_8_VW4_WG64_4_1_WGM8</t>
  </si>
  <si>
    <t>Cijk_Ailk_Bljk_S_MT256x32x8_SE_EPS1_GRVW4_PGR1_SU0_SUM0_TT8_4_VW4_WG32_8_1_WGM8</t>
  </si>
  <si>
    <t>Cijk_Ailk_Bljk_S_MT256x32x8_SE_EPS1_GRVW4_PGR1_SU0_SUM0_TT8_4_VW4_WG32_8_1_WGM64</t>
  </si>
  <si>
    <t>Cijk_Alik_Bljk_S_MT128x64x8_SE_EPS1_GRVW4_PGR1_SU32_SUM1_TT4_8_VW4_WG32_8_1_WGM1</t>
  </si>
  <si>
    <t>Cijk_Alik_Bljk_S_MT128x64x8_SE_EPS1_GRVW4_PGR1_SU0_SUM0_TT4_8_VW4_WG32_8_1_WGM1</t>
  </si>
  <si>
    <t>Cijk_Ailk_Bljk_S_MT128x64x8_SE_EPS1_GRVW4_PGR1_SU32_SUM1_TT8_4_VW4_WG16_16_1_WGM1</t>
  </si>
  <si>
    <t>Cijk_Alik_Bjlk_S_MT128x64x16_SE_EPS1_GRVW4_PGR1_SU0_SUM0_TT8_4_VW4_WG16_16_1_WGM1</t>
  </si>
  <si>
    <t>Cijk_Ailk_Bljk_S_MT64x96x8_SE_EPS1_GRVW2_PGR1_SU32_SUM1_TT4_6_VW2_WG16_16_1_WGM8</t>
  </si>
  <si>
    <t>Cijk_Alik_Bljk_S_MT64x128x8_SE_EPS1_GRVW4_PGR1_SU32_SUM1_TT4_8_VW4_WG16_16_1_WGM64</t>
  </si>
  <si>
    <t>Cijk_Alik_Bljk_S_MT128x64x8_SE_EPS1_GRVW4_PGR1_SU32_SUM1_TT8_4_VW4_WG16_16_1_WGM1</t>
  </si>
  <si>
    <t>Cijk_Alik_Bjlk_S_MT64x128x8_SE_EPS1_GRVW4_PGR1_SU32_SUM1_TT4_8_VW4_WG16_16_1_WGM1</t>
  </si>
  <si>
    <t>Cijk_Ailk_Bjlk_S_MT128x64x16_SE_EPS1_GRVW4_PGR1_SU0_SUM0_TT4_8_VW4_WG32_8_1_WGM1</t>
  </si>
  <si>
    <t>Cijk_Ailk_Bjlk_S_MT128x64x16_SE_EPS0_GRVW4_PGR0_SU0_SUM0_TT4_8_VW4_WG32_8_1_WGM8</t>
  </si>
  <si>
    <t>Cijk_Alik_Bljk_S_MT256x64x8_SE_EPS1_GRVW4_PGR1_SU32_SUM1_TT8_8_VW4_WG32_8_1_WGM8</t>
  </si>
  <si>
    <t>Cijk_Alik_Bljk_S_MT256x64x8_SE_EPS1_GRVW4_PGR1_SU0_SUM0_TT8_8_VW4_WG32_8_1_WGM1</t>
  </si>
  <si>
    <t>Cijk_Ailk_Bljk_S_MT256x64x8_SE_EPS1_GRVW4_PGR1_SU0_SUM0_TT8_8_VW4_WG32_8_1_WGM1</t>
  </si>
  <si>
    <t>Cijk_Alik_Bjlk_S_MT128x64x16_SE_EPS1_GRVW4_PGR1_SU32_SUM1_TT4_8_VW4_WG32_8_1_WGM8</t>
  </si>
  <si>
    <t>Cijk_Ailk_Bljk_S_MT64x96x8_SE_EPS1_GRVW2_PGR1_SU0_SUM0_TT4_6_VW2_WG16_16_1_WGM64</t>
  </si>
  <si>
    <t>Cijk_Alik_Bljk_S_MT128x48x8_SE_EPS1_GRVW2_PGR1_SU32_SUM1_TT4_6_VW2_WG32_8_1_WGM64</t>
  </si>
  <si>
    <t>Cijk_Alik_Bljk_S_MT128x48x8_SE_EPS1_GRVW2_PGR1_SU32_SUM1_TT4_6_VW2_WG32_8_1_WGM8</t>
  </si>
  <si>
    <t>Cijk_Alik_Bljk_S_MT64x96x8_SE_EPS1_GRVW2_PGR1_SU0_SUM0_TT4_6_VW2_WG16_16_1_WGM8</t>
  </si>
  <si>
    <t>Cijk_Ailk_Bjlk_S_MT128x64x16_SE_EPS0_GRVW4_PGR0_SU32_SUM1_TT8_4_VW4_WG16_16_1_WGM8</t>
  </si>
  <si>
    <t>Cijk_Ailk_Bljk_S_MT64x64x16_SE_EPS0_GRVW4_PGR0_SU32_SUM1_TT4_4_VW4_WG16_16_1_WGM64</t>
  </si>
  <si>
    <t>Cijk_Alik_Bljk_S_MT64x96x16_SE_EPS1_GRVW2_PGR1_SU0_SUM0_TT4_6_VW2_WG16_16_1_WGM8</t>
  </si>
  <si>
    <t>Cijk_Alik_Bjlk_S_MT128x128x8_SE_EPS1_GRVW4_PGR1_SU0_SUM0_TT8_8_VW4_WG16_16_1_WGM1</t>
  </si>
  <si>
    <t>Cijk_Alik_Bjlk_S_MT128x128x16_SE_EPS1_GRVW4_PGR1_SU0_SUM0_TT8_8_VW4_WG16_16_1_WGM1</t>
  </si>
  <si>
    <t>Cijk_Alik_Bjlk_S_MT128x128x16_SE_EPS1_GRVW4_PGR1_SU32_SUM1_TT8_8_VW4_WG16_16_1_WGM1</t>
  </si>
  <si>
    <t>Cijk_Ailk_Bjlk_S_MT128x128x8_SE_EPS1_GRVW4_PGR1_SU32_SUM1_TT8_8_VW4_WG16_16_1_WGM1</t>
  </si>
  <si>
    <t>Cijk_Ailk_Bjlk_S_MT128x48x8_SE_EPS1_GRVW2_PGR1_SU32_SUM1_TT4_6_VW2_WG32_8_1_WGM1</t>
  </si>
  <si>
    <t>Cijk_Alik_Bljk_S_MT128x32x16_SE_EPS1_GRVW4_PGR1_SU32_SUM1_TT4_4_VW4_WG32_8_1_WGM64</t>
  </si>
  <si>
    <t>Cijk_Alik_Bljk_S_MT64x96x16_SE_EPS1_GRVW2_PGR1_SU0_SUM0_TT4_6_VW2_WG16_16_1_WGM64</t>
  </si>
  <si>
    <t>Cijk_Ailk_Bjlk_S_MT128x128x8_SE_EPS1_GRVW4_PGR1_SU0_SUM0_TT8_8_VW4_WG16_16_1_WGM1</t>
  </si>
  <si>
    <t>Cijk_Alik_Bljk_S_MT256x64x8_SE_EPS1_GRVW4_PGR1_SU32_SUM1_TT8_8_VW4_WG32_8_1_WGM1</t>
  </si>
  <si>
    <t>Cijk_Ailk_Bljk_S_MT256x64x8_SE_EPS1_GRVW4_PGR1_SU32_SUM1_TT8_8_VW4_WG32_8_1_WGM1</t>
  </si>
  <si>
    <t>Cijk_Alik_Bjlk_S_MT128x128x16_SE_EPS1_GRVW4_PGR1_SU32_SUM1_TT8_8_VW4_WG16_16_1_WGM8</t>
  </si>
  <si>
    <t>Cijk_Ailk_Bljk_S_MT64x64x16_SE_EPS0_GRVW4_PGR0_SU32_SUM1_TT4_4_VW4_WG16_16_1_WGM1</t>
  </si>
  <si>
    <t>Cijk_Alik_Bljk_S_MT128x48x16_SE_EPS1_GRVW2_PGR1_SU32_SUM1_TT4_6_VW2_WG32_8_1_WGM64</t>
  </si>
  <si>
    <t>Cijk_Ailk_Bljk_S_MT128x48x8_SE_EPS1_GRVW2_PGR1_SU32_SUM1_TT4_6_VW2_WG32_8_1_WGM8</t>
  </si>
  <si>
    <t>Cijk_Alik_Bjlk_S_MT128x128x8_SE_EPS1_GRVW4_PGR1_SU32_SUM1_TT8_8_VW4_WG16_16_1_WGM1</t>
  </si>
  <si>
    <t>Cijk_Ailk_Bjlk_S_MT128x64x16_SE_EPS0_GRVW4_PGR0_SU32_SUM1_TT4_8_VW4_WG32_8_1_WGM1</t>
  </si>
  <si>
    <t>Cijk_Ailk_Bjlk_S_MT128x64x16_SE_EPS0_GRVW4_PGR0_SU32_SUM1_TT8_4_VW4_WG16_16_1_WGM1</t>
  </si>
  <si>
    <t>Tensile sweep with lda&amp;ldb padding</t>
  </si>
  <si>
    <t>Conv parmas</t>
  </si>
  <si>
    <t>[64,64,73,73,80,FWD]</t>
  </si>
  <si>
    <t>[64,192,35,35,64,FWD]</t>
  </si>
  <si>
    <t>[64,192,35,35,48,FWD]</t>
  </si>
  <si>
    <t>[64,192,35,35,32,FWD]</t>
  </si>
  <si>
    <t>[64,256,35,35,64,FWD]</t>
  </si>
  <si>
    <t>[64,256,35,35,48,FWD]</t>
  </si>
  <si>
    <t>[64,288,35,35,64,FWD]</t>
  </si>
  <si>
    <t>[64,288,35,35,48,FWD]</t>
  </si>
  <si>
    <t>[64,768,17,17,192,FWD]</t>
  </si>
  <si>
    <t>[64,768,17,17,128,FWD]</t>
  </si>
  <si>
    <t>[64,768,17,17,160,FWD]</t>
  </si>
  <si>
    <t>[64,1280,8,8,320,FWD]</t>
  </si>
  <si>
    <t>[64,1280,8,8,384,FWD]</t>
  </si>
  <si>
    <t>[64,1280,8,8,448,FWD]</t>
  </si>
  <si>
    <t>[64,1280,8,8,192,FWD]</t>
  </si>
  <si>
    <t>[64,2048,8,8,320,FWD]</t>
  </si>
  <si>
    <t>[64,2048,8,8,384,FWD]</t>
  </si>
  <si>
    <t>[64,2048,8,8,448,FWD]</t>
  </si>
  <si>
    <t>[64,2048,8,8,192,FWD]</t>
  </si>
  <si>
    <t>[64,64,73,73,80,BWD]</t>
  </si>
  <si>
    <t>[64,192,35,35,64,BWD]</t>
  </si>
  <si>
    <t>[64,192,35,35,48,BWD]</t>
  </si>
  <si>
    <t>[64,192,35,35,32,BWD]</t>
  </si>
  <si>
    <t>[64,256,35,35,64,BWD]</t>
  </si>
  <si>
    <t>[64,256,35,35,48,BWD]</t>
  </si>
  <si>
    <t>[64,288,35,35,64,BWD]</t>
  </si>
  <si>
    <t>[64,288,35,35,48,BWD]</t>
  </si>
  <si>
    <t>[64,768,17,17,192,BWD]</t>
  </si>
  <si>
    <t>[64,768,17,17,128,BWD]</t>
  </si>
  <si>
    <t>[64,768,17,17,160,BWD]</t>
  </si>
  <si>
    <t>[64,1280,8,8,320,BWD]</t>
  </si>
  <si>
    <t>[64,1280,8,8,384,BWD]</t>
  </si>
  <si>
    <t>[64,1280,8,8,448,BWD]</t>
  </si>
  <si>
    <t>[64,1280,8,8,192,BWD]</t>
  </si>
  <si>
    <t>[64,2048,8,8,320,BWD]</t>
  </si>
  <si>
    <t>[64,2048,8,8,384,BWD]</t>
  </si>
  <si>
    <t>[64,2048,8,8,448,BWD]</t>
  </si>
  <si>
    <t>[64,2048,8,8,192,BWD]</t>
  </si>
  <si>
    <t>layer0</t>
  </si>
  <si>
    <t>Gemm</t>
  </si>
  <si>
    <t>Gflops</t>
  </si>
  <si>
    <t>Peak perf</t>
  </si>
  <si>
    <t>kernel name</t>
  </si>
  <si>
    <t>-</t>
  </si>
  <si>
    <t>MIMS</t>
  </si>
  <si>
    <t>3136x64</t>
  </si>
  <si>
    <t>64x256</t>
  </si>
  <si>
    <t>3136x256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</si>
</sst>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0" borderId="12" xfId="0" applyFill="1" applyBorder="1" applyAlignment="1">
      <alignment horizontal="centerContinuous"/>
    </xf>
    <xf numFmtId="0" fontId="18" fillId="41" borderId="12" xfId="0" applyFont="1" applyFill="1" applyBorder="1" applyAlignment="1">
      <alignment horizontal="centerContinuous"/>
    </xf>
    <xf numFmtId="0" fontId="18" fillId="42" borderId="12" xfId="0" applyFont="1" applyFill="1" applyBorder="1" applyAlignment="1">
      <alignment horizontal="centerContinuous"/>
    </xf>
    <xf numFmtId="0" fontId="0" fillId="0" borderId="14" xfId="0" applyBorder="1"/>
    <xf numFmtId="0" fontId="0" fillId="0" borderId="13" xfId="0" applyBorder="1"/>
    <xf numFmtId="0" fontId="0" fillId="33" borderId="15" xfId="0" applyFill="1" applyBorder="1" applyAlignment="1">
      <alignment horizontal="centerContinuous"/>
    </xf>
    <xf numFmtId="0" fontId="0" fillId="33" borderId="16" xfId="0" applyFill="1" applyBorder="1" applyAlignment="1">
      <alignment horizontal="centerContinuous"/>
    </xf>
    <xf numFmtId="0" fontId="0" fillId="34" borderId="16" xfId="0" applyFill="1" applyBorder="1" applyAlignment="1">
      <alignment horizontal="centerContinuous"/>
    </xf>
    <xf numFmtId="0" fontId="0" fillId="35" borderId="16" xfId="0" applyFill="1" applyBorder="1" applyAlignment="1">
      <alignment horizontal="centerContinuous"/>
    </xf>
    <xf numFmtId="0" fontId="0" fillId="36" borderId="16" xfId="0" applyFill="1" applyBorder="1" applyAlignment="1">
      <alignment horizontal="centerContinuous"/>
    </xf>
    <xf numFmtId="0" fontId="0" fillId="37" borderId="16" xfId="0" applyFill="1" applyBorder="1"/>
    <xf numFmtId="0" fontId="0" fillId="38" borderId="16" xfId="0" applyFill="1" applyBorder="1"/>
    <xf numFmtId="0" fontId="0" fillId="39" borderId="16" xfId="0" applyFill="1" applyBorder="1" applyAlignment="1">
      <alignment horizontal="centerContinuous"/>
    </xf>
    <xf numFmtId="0" fontId="0" fillId="37" borderId="16" xfId="0" applyFill="1" applyBorder="1" applyAlignment="1">
      <alignment horizontal="centerContinuous"/>
    </xf>
    <xf numFmtId="0" fontId="18" fillId="40" borderId="11" xfId="0" applyFont="1" applyFill="1" applyBorder="1" applyAlignment="1">
      <alignment horizontal="centerContinuous"/>
    </xf>
    <xf numFmtId="0" fontId="0" fillId="34" borderId="15" xfId="0" applyFill="1" applyBorder="1" applyAlignment="1">
      <alignment horizontal="centerContinuous"/>
    </xf>
    <xf numFmtId="0" fontId="0" fillId="35" borderId="15" xfId="0" applyFill="1" applyBorder="1" applyAlignment="1">
      <alignment horizontal="centerContinuous"/>
    </xf>
    <xf numFmtId="0" fontId="0" fillId="36" borderId="15" xfId="0" applyFill="1" applyBorder="1" applyAlignment="1">
      <alignment horizontal="centerContinuous"/>
    </xf>
    <xf numFmtId="0" fontId="0" fillId="37" borderId="15" xfId="0" applyFill="1" applyBorder="1"/>
    <xf numFmtId="0" fontId="0" fillId="38" borderId="15" xfId="0" applyFill="1" applyBorder="1"/>
    <xf numFmtId="0" fontId="0" fillId="39" borderId="15" xfId="0" applyFill="1" applyBorder="1" applyAlignment="1">
      <alignment horizontal="centerContinuous" wrapText="1"/>
    </xf>
    <xf numFmtId="0" fontId="18" fillId="41" borderId="11" xfId="0" applyFont="1" applyFill="1" applyBorder="1" applyAlignment="1">
      <alignment horizontal="centerContinuous"/>
    </xf>
    <xf numFmtId="0" fontId="18" fillId="42" borderId="11" xfId="0" applyFont="1" applyFill="1" applyBorder="1" applyAlignment="1">
      <alignment horizontal="centerContinuous"/>
    </xf>
    <xf numFmtId="0" fontId="0" fillId="37" borderId="15" xfId="0" applyFill="1" applyBorder="1" applyAlignment="1">
      <alignment horizontal="centerContinuous"/>
    </xf>
    <xf numFmtId="10" fontId="0" fillId="0" borderId="12" xfId="0" applyNumberFormat="1" applyBorder="1"/>
    <xf numFmtId="9" fontId="0" fillId="0" borderId="12" xfId="0" applyNumberFormat="1" applyBorder="1"/>
    <xf numFmtId="0" fontId="18" fillId="42" borderId="14" xfId="0" applyFont="1" applyFill="1" applyBorder="1" applyAlignment="1">
      <alignment horizontal="centerContinuous"/>
    </xf>
    <xf numFmtId="0" fontId="0" fillId="39" borderId="17" xfId="0" applyFill="1" applyBorder="1" applyAlignment="1">
      <alignment horizontal="centerContinuous"/>
    </xf>
    <xf numFmtId="9" fontId="0" fillId="0" borderId="0" xfId="1" applyFont="1"/>
    <xf numFmtId="10" fontId="0" fillId="0" borderId="0" xfId="1" applyNumberFormat="1" applyFont="1"/>
    <xf numFmtId="0" fontId="0" fillId="41" borderId="12" xfId="0" applyFill="1" applyBorder="1" applyAlignment="1">
      <alignment horizontal="centerContinuous"/>
    </xf>
    <xf numFmtId="0" fontId="0" fillId="42" borderId="12" xfId="0" applyFill="1" applyBorder="1" applyAlignment="1">
      <alignment horizontal="centerContinuous"/>
    </xf>
    <xf numFmtId="0" fontId="0" fillId="42" borderId="12" xfId="0" applyFill="1" applyBorder="1"/>
    <xf numFmtId="0" fontId="19" fillId="37" borderId="16" xfId="0" applyFont="1" applyFill="1" applyBorder="1"/>
    <xf numFmtId="0" fontId="0" fillId="43" borderId="16" xfId="0" applyFill="1" applyBorder="1"/>
    <xf numFmtId="0" fontId="0" fillId="44" borderId="16" xfId="0" applyFill="1" applyBorder="1" applyAlignment="1">
      <alignment horizontal="centerContinuous"/>
    </xf>
    <xf numFmtId="0" fontId="0" fillId="43" borderId="16" xfId="0" applyFill="1" applyBorder="1" applyAlignment="1">
      <alignment horizontal="centerContinuous"/>
    </xf>
    <xf numFmtId="0" fontId="19" fillId="37" borderId="15" xfId="0" applyFont="1" applyFill="1" applyBorder="1"/>
    <xf numFmtId="0" fontId="0" fillId="43" borderId="15" xfId="0" applyFill="1" applyBorder="1"/>
    <xf numFmtId="0" fontId="0" fillId="44" borderId="15" xfId="0" applyFill="1" applyBorder="1" applyAlignment="1">
      <alignment horizontal="centerContinuous"/>
    </xf>
    <xf numFmtId="0" fontId="0" fillId="43" borderId="15" xfId="0" applyFill="1" applyBorder="1" applyAlignment="1">
      <alignment horizontal="centerContinuous"/>
    </xf>
    <xf numFmtId="0" fontId="0" fillId="0" borderId="18" xfId="0" applyBorder="1"/>
    <xf numFmtId="0" fontId="16" fillId="0" borderId="0" xfId="0" applyFont="1"/>
    <xf numFmtId="0" fontId="0" fillId="0" borderId="10" xfId="0" applyFill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39" borderId="15" xfId="0" applyFill="1" applyBorder="1" applyAlignment="1">
      <alignment horizontal="center" wrapText="1"/>
    </xf>
    <xf numFmtId="0" fontId="0" fillId="39" borderId="16" xfId="0" applyFill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perf RocBLAS v/s Tensile sweep NCHW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ResNet50!$M$3</c:f>
              <c:strCache>
                <c:ptCount val="1"/>
                <c:pt idx="0">
                  <c:v>Peak perf rocblas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ResNet50!$M$4:$M$21</c:f>
              <c:numCache>
                <c:formatCode>0.00%</c:formatCode>
                <c:ptCount val="9"/>
                <c:pt idx="0">
                  <c:v>0.79700000000000004</c:v>
                </c:pt>
                <c:pt idx="1">
                  <c:v>0.68230000000000002</c:v>
                </c:pt>
                <c:pt idx="2">
                  <c:v>0.85709999999999997</c:v>
                </c:pt>
                <c:pt idx="3">
                  <c:v>0.80810000000000004</c:v>
                </c:pt>
                <c:pt idx="4">
                  <c:v>0.75170000000000003</c:v>
                </c:pt>
                <c:pt idx="5">
                  <c:v>0.66110000000000002</c:v>
                </c:pt>
                <c:pt idx="6">
                  <c:v>0.57110000000000005</c:v>
                </c:pt>
                <c:pt idx="7">
                  <c:v>0.54379999999999995</c:v>
                </c:pt>
                <c:pt idx="8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0-46B1-BE3F-693A02DE2EB5}"/>
            </c:ext>
          </c:extLst>
        </c:ser>
        <c:ser>
          <c:idx val="1"/>
          <c:order val="1"/>
          <c:tx>
            <c:strRef>
              <c:f>ResNet50!$O$3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ResNet50!$O$4:$O$21</c:f>
              <c:numCache>
                <c:formatCode>0.00%</c:formatCode>
                <c:ptCount val="9"/>
                <c:pt idx="0">
                  <c:v>0.84519999999999995</c:v>
                </c:pt>
                <c:pt idx="1">
                  <c:v>0.78459999999999996</c:v>
                </c:pt>
                <c:pt idx="2">
                  <c:v>0.91400000000000003</c:v>
                </c:pt>
                <c:pt idx="3">
                  <c:v>0.81210000000000004</c:v>
                </c:pt>
                <c:pt idx="4">
                  <c:v>0.81710000000000005</c:v>
                </c:pt>
                <c:pt idx="5">
                  <c:v>0.67969999999999997</c:v>
                </c:pt>
                <c:pt idx="6">
                  <c:v>0.7</c:v>
                </c:pt>
                <c:pt idx="7">
                  <c:v>0.62580000000000002</c:v>
                </c:pt>
                <c:pt idx="8">
                  <c:v>0.65549999999999997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0-46B1-BE3F-693A02DE2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550168"/>
        <c:axId val="464552464"/>
      </c:lineChart>
      <c:catAx>
        <c:axId val="46455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52464"/>
        <c:crosses val="autoZero"/>
        <c:auto val="1"/>
        <c:lblAlgn val="ctr"/>
        <c:lblOffset val="100"/>
        <c:noMultiLvlLbl val="0"/>
      </c:catAx>
      <c:valAx>
        <c:axId val="4645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5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perf RocBLAS v/s Tensile sweep NHWC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195709881746741"/>
          <c:y val="2.1850930925337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Inception3!$AH$3</c:f>
              <c:strCache>
                <c:ptCount val="1"/>
                <c:pt idx="0">
                  <c:v>Peak perf rocblas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Inception3!$AH$4:$AH$41</c:f>
              <c:numCache>
                <c:formatCode>0.00%</c:formatCode>
                <c:ptCount val="38"/>
                <c:pt idx="0">
                  <c:v>0.31447101710254138</c:v>
                </c:pt>
                <c:pt idx="1">
                  <c:v>0.2814119908638692</c:v>
                </c:pt>
                <c:pt idx="2">
                  <c:v>0.3623516302206462</c:v>
                </c:pt>
                <c:pt idx="3">
                  <c:v>0.13142037898936171</c:v>
                </c:pt>
                <c:pt idx="4">
                  <c:v>0.26996874076536648</c:v>
                </c:pt>
                <c:pt idx="5">
                  <c:v>0.11676328402039009</c:v>
                </c:pt>
                <c:pt idx="6">
                  <c:v>0.18329016142139479</c:v>
                </c:pt>
                <c:pt idx="7">
                  <c:v>9.3324629691193858E-2</c:v>
                </c:pt>
                <c:pt idx="8">
                  <c:v>0.37522624852245867</c:v>
                </c:pt>
                <c:pt idx="9">
                  <c:v>0.207475281964145</c:v>
                </c:pt>
                <c:pt idx="10">
                  <c:v>0.28444306694493698</c:v>
                </c:pt>
                <c:pt idx="11">
                  <c:v>0.20405461977935385</c:v>
                </c:pt>
                <c:pt idx="12">
                  <c:v>0.38378559951241137</c:v>
                </c:pt>
                <c:pt idx="13">
                  <c:v>0.19509798715770293</c:v>
                </c:pt>
                <c:pt idx="14">
                  <c:v>0.29166435800827428</c:v>
                </c:pt>
                <c:pt idx="15">
                  <c:v>0.14802732835894405</c:v>
                </c:pt>
                <c:pt idx="16">
                  <c:v>0.80304469716558313</c:v>
                </c:pt>
                <c:pt idx="17">
                  <c:v>0.80304469716558313</c:v>
                </c:pt>
                <c:pt idx="18">
                  <c:v>0.72800464194247438</c:v>
                </c:pt>
                <c:pt idx="19">
                  <c:v>0.29277347597763986</c:v>
                </c:pt>
                <c:pt idx="20">
                  <c:v>0.6625118511130812</c:v>
                </c:pt>
                <c:pt idx="21">
                  <c:v>0.36250842660313237</c:v>
                </c:pt>
                <c:pt idx="22">
                  <c:v>0.5910531022212373</c:v>
                </c:pt>
                <c:pt idx="23">
                  <c:v>0.72468305968035862</c:v>
                </c:pt>
                <c:pt idx="24">
                  <c:v>0.68287806589834521</c:v>
                </c:pt>
                <c:pt idx="25">
                  <c:v>0.73945943533293945</c:v>
                </c:pt>
                <c:pt idx="26">
                  <c:v>0.79486916063337276</c:v>
                </c:pt>
                <c:pt idx="27">
                  <c:v>0.71921634899527187</c:v>
                </c:pt>
                <c:pt idx="28">
                  <c:v>0.62052024077767931</c:v>
                </c:pt>
                <c:pt idx="29">
                  <c:v>0.32412409500591016</c:v>
                </c:pt>
                <c:pt idx="30">
                  <c:v>0.57942131168735234</c:v>
                </c:pt>
                <c:pt idx="31">
                  <c:v>0.85772815701339633</c:v>
                </c:pt>
                <c:pt idx="32">
                  <c:v>0.6961643949468086</c:v>
                </c:pt>
                <c:pt idx="33">
                  <c:v>0.84812606198286067</c:v>
                </c:pt>
                <c:pt idx="34">
                  <c:v>0.82020764843134364</c:v>
                </c:pt>
                <c:pt idx="35">
                  <c:v>0.89106903196414511</c:v>
                </c:pt>
                <c:pt idx="36">
                  <c:v>0.60179221151004736</c:v>
                </c:pt>
                <c:pt idx="37">
                  <c:v>0.252970281410067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A-41B4-82A3-24CFB868CB42}"/>
            </c:ext>
          </c:extLst>
        </c:ser>
        <c:ser>
          <c:idx val="1"/>
          <c:order val="1"/>
          <c:tx>
            <c:strRef>
              <c:f>Inception3!$AJ$3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Inception3!$AJ$4:$AJ$41</c:f>
              <c:numCache>
                <c:formatCode>0.00%</c:formatCode>
                <c:ptCount val="38"/>
                <c:pt idx="0">
                  <c:v>0.55361243474192279</c:v>
                </c:pt>
                <c:pt idx="1">
                  <c:v>0.81462165706264789</c:v>
                </c:pt>
                <c:pt idx="2">
                  <c:v>0.77734067178881017</c:v>
                </c:pt>
                <c:pt idx="3">
                  <c:v>0.79505385330476752</c:v>
                </c:pt>
                <c:pt idx="4">
                  <c:v>0.65942690633618994</c:v>
                </c:pt>
                <c:pt idx="5">
                  <c:v>0.77075522372438943</c:v>
                </c:pt>
                <c:pt idx="6">
                  <c:v>0.55847697036298272</c:v>
                </c:pt>
                <c:pt idx="7">
                  <c:v>0.70815114170853033</c:v>
                </c:pt>
                <c:pt idx="8">
                  <c:v>0.65304827558609146</c:v>
                </c:pt>
                <c:pt idx="9">
                  <c:v>0.83271769109535076</c:v>
                </c:pt>
                <c:pt idx="10">
                  <c:v>0.51917975675975181</c:v>
                </c:pt>
                <c:pt idx="11">
                  <c:v>0.8024338646325847</c:v>
                </c:pt>
                <c:pt idx="12">
                  <c:v>0.86520436244089838</c:v>
                </c:pt>
                <c:pt idx="13">
                  <c:v>0.76714794498620964</c:v>
                </c:pt>
                <c:pt idx="14">
                  <c:v>0.75407516683904663</c:v>
                </c:pt>
                <c:pt idx="15">
                  <c:v>0.75194254364903468</c:v>
                </c:pt>
                <c:pt idx="16">
                  <c:v>0.81298924319099686</c:v>
                </c:pt>
                <c:pt idx="17">
                  <c:v>0.91876427520439341</c:v>
                </c:pt>
                <c:pt idx="18">
                  <c:v>0.73431978458678104</c:v>
                </c:pt>
                <c:pt idx="19">
                  <c:v>0.89378651528024033</c:v>
                </c:pt>
                <c:pt idx="20">
                  <c:v>0.67074029440011829</c:v>
                </c:pt>
                <c:pt idx="21">
                  <c:v>0.9118055940331955</c:v>
                </c:pt>
                <c:pt idx="22">
                  <c:v>0.73716905381944442</c:v>
                </c:pt>
                <c:pt idx="23">
                  <c:v>0.85030004863573683</c:v>
                </c:pt>
                <c:pt idx="24">
                  <c:v>0.79220073630811672</c:v>
                </c:pt>
                <c:pt idx="25">
                  <c:v>0.86290917122241939</c:v>
                </c:pt>
                <c:pt idx="26">
                  <c:v>0.82210940578211189</c:v>
                </c:pt>
                <c:pt idx="27">
                  <c:v>0.88618525752314814</c:v>
                </c:pt>
                <c:pt idx="28">
                  <c:v>0.74385646762953117</c:v>
                </c:pt>
                <c:pt idx="29">
                  <c:v>0.79778768961780944</c:v>
                </c:pt>
                <c:pt idx="30">
                  <c:v>0.4808406363893814</c:v>
                </c:pt>
                <c:pt idx="31">
                  <c:v>0.88281269238819948</c:v>
                </c:pt>
                <c:pt idx="32">
                  <c:v>0.55704271633668245</c:v>
                </c:pt>
                <c:pt idx="33">
                  <c:v>0.89433770747143415</c:v>
                </c:pt>
                <c:pt idx="34">
                  <c:v>0.61262366713455474</c:v>
                </c:pt>
                <c:pt idx="35">
                  <c:v>0.90949693564076062</c:v>
                </c:pt>
                <c:pt idx="36">
                  <c:v>0.41458406440849094</c:v>
                </c:pt>
                <c:pt idx="37">
                  <c:v>0.8264958567277384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A-41B4-82A3-24CFB868C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33472"/>
        <c:axId val="531133800"/>
      </c:lineChart>
      <c:catAx>
        <c:axId val="531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3800"/>
        <c:crosses val="autoZero"/>
        <c:auto val="1"/>
        <c:lblAlgn val="ctr"/>
        <c:lblOffset val="100"/>
        <c:noMultiLvlLbl val="0"/>
      </c:catAx>
      <c:valAx>
        <c:axId val="53113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perf RocBLAS v/s Tensile sweep CNHW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Inception3!$BC$3</c:f>
              <c:strCache>
                <c:ptCount val="1"/>
                <c:pt idx="0">
                  <c:v>Peak perf rocblas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Inception3!$BC$4:$BC$41</c:f>
              <c:numCache>
                <c:formatCode>0.00%</c:formatCode>
                <c:ptCount val="38"/>
                <c:pt idx="0">
                  <c:v>0.55777763925827428</c:v>
                </c:pt>
                <c:pt idx="1">
                  <c:v>0.29562659297429078</c:v>
                </c:pt>
                <c:pt idx="2">
                  <c:v>0.75342585666617423</c:v>
                </c:pt>
                <c:pt idx="3">
                  <c:v>0.39459781631698199</c:v>
                </c:pt>
                <c:pt idx="4">
                  <c:v>0.48911717672626082</c:v>
                </c:pt>
                <c:pt idx="5">
                  <c:v>0.35058516794720257</c:v>
                </c:pt>
                <c:pt idx="6">
                  <c:v>0.34196040496946417</c:v>
                </c:pt>
                <c:pt idx="7">
                  <c:v>0.27997388907358156</c:v>
                </c:pt>
                <c:pt idx="8">
                  <c:v>0.77057630269897559</c:v>
                </c:pt>
                <c:pt idx="9">
                  <c:v>0.69086890975916082</c:v>
                </c:pt>
                <c:pt idx="10">
                  <c:v>0.51427000991184013</c:v>
                </c:pt>
                <c:pt idx="11">
                  <c:v>0.63343429866036249</c:v>
                </c:pt>
                <c:pt idx="12">
                  <c:v>0.7904865574517338</c:v>
                </c:pt>
                <c:pt idx="13">
                  <c:v>0.523074655855989</c:v>
                </c:pt>
                <c:pt idx="14">
                  <c:v>0.52787474143026014</c:v>
                </c:pt>
                <c:pt idx="15">
                  <c:v>0.48468262873079199</c:v>
                </c:pt>
                <c:pt idx="16">
                  <c:v>0.83953496694001184</c:v>
                </c:pt>
                <c:pt idx="17">
                  <c:v>0.86814886383224976</c:v>
                </c:pt>
                <c:pt idx="18">
                  <c:v>0.73396194253595359</c:v>
                </c:pt>
                <c:pt idx="19">
                  <c:v>0.48349174577669429</c:v>
                </c:pt>
                <c:pt idx="20">
                  <c:v>0.69033407056491347</c:v>
                </c:pt>
                <c:pt idx="21">
                  <c:v>0.49671458671936569</c:v>
                </c:pt>
                <c:pt idx="22">
                  <c:v>0.76450453112687156</c:v>
                </c:pt>
                <c:pt idx="23">
                  <c:v>0.69042545495961394</c:v>
                </c:pt>
                <c:pt idx="24">
                  <c:v>0.87138002364066192</c:v>
                </c:pt>
                <c:pt idx="25">
                  <c:v>0.72819799208284086</c:v>
                </c:pt>
                <c:pt idx="26">
                  <c:v>0.7619005568484043</c:v>
                </c:pt>
                <c:pt idx="27">
                  <c:v>0.7376481004358747</c:v>
                </c:pt>
                <c:pt idx="28">
                  <c:v>0.66505618504974395</c:v>
                </c:pt>
                <c:pt idx="29">
                  <c:v>0.36430437044424752</c:v>
                </c:pt>
                <c:pt idx="30">
                  <c:v>0.72178665533884956</c:v>
                </c:pt>
                <c:pt idx="31">
                  <c:v>0.83108816304669053</c:v>
                </c:pt>
                <c:pt idx="32">
                  <c:v>0.7010472074468086</c:v>
                </c:pt>
                <c:pt idx="33">
                  <c:v>0.83588632473896785</c:v>
                </c:pt>
                <c:pt idx="34">
                  <c:v>0.76957299823926317</c:v>
                </c:pt>
                <c:pt idx="35">
                  <c:v>0.82933358266843971</c:v>
                </c:pt>
                <c:pt idx="36">
                  <c:v>0.75355764258274238</c:v>
                </c:pt>
                <c:pt idx="37">
                  <c:v>0.3884452417011427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1-4A8C-BBDF-5CC9EDB853DE}"/>
            </c:ext>
          </c:extLst>
        </c:ser>
        <c:ser>
          <c:idx val="1"/>
          <c:order val="1"/>
          <c:tx>
            <c:strRef>
              <c:f>Inception3!$BE$3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Inception3!$BE$4:$BE$41</c:f>
              <c:numCache>
                <c:formatCode>0.00%</c:formatCode>
                <c:ptCount val="38"/>
                <c:pt idx="0">
                  <c:v>0.65370047158195432</c:v>
                </c:pt>
                <c:pt idx="1">
                  <c:v>0.84613580606038208</c:v>
                </c:pt>
                <c:pt idx="2">
                  <c:v>0.84988545206609545</c:v>
                </c:pt>
                <c:pt idx="3">
                  <c:v>0.81508146485914101</c:v>
                </c:pt>
                <c:pt idx="4">
                  <c:v>0.80191537843528382</c:v>
                </c:pt>
                <c:pt idx="5">
                  <c:v>0.77779374599832551</c:v>
                </c:pt>
                <c:pt idx="6">
                  <c:v>0.69232240260539801</c:v>
                </c:pt>
                <c:pt idx="7">
                  <c:v>0.69108342260145794</c:v>
                </c:pt>
                <c:pt idx="8">
                  <c:v>0.86702820257092195</c:v>
                </c:pt>
                <c:pt idx="9">
                  <c:v>0.82590522495567387</c:v>
                </c:pt>
                <c:pt idx="10">
                  <c:v>0.82801572350275821</c:v>
                </c:pt>
                <c:pt idx="11">
                  <c:v>0.79168417399280944</c:v>
                </c:pt>
                <c:pt idx="12">
                  <c:v>0.88332540693951944</c:v>
                </c:pt>
                <c:pt idx="13">
                  <c:v>0.8029523508298857</c:v>
                </c:pt>
                <c:pt idx="14">
                  <c:v>0.84799042830230509</c:v>
                </c:pt>
                <c:pt idx="15">
                  <c:v>0.76027776238672184</c:v>
                </c:pt>
                <c:pt idx="16">
                  <c:v>0.91222115254383374</c:v>
                </c:pt>
                <c:pt idx="17">
                  <c:v>0.90599643235323102</c:v>
                </c:pt>
                <c:pt idx="18">
                  <c:v>0.8421764569173561</c:v>
                </c:pt>
                <c:pt idx="19">
                  <c:v>0.87816940319641457</c:v>
                </c:pt>
                <c:pt idx="20">
                  <c:v>0.86873372395833326</c:v>
                </c:pt>
                <c:pt idx="21">
                  <c:v>0.89461282259653274</c:v>
                </c:pt>
                <c:pt idx="22">
                  <c:v>0.79780885231973997</c:v>
                </c:pt>
                <c:pt idx="23">
                  <c:v>0.87307977338209231</c:v>
                </c:pt>
                <c:pt idx="24">
                  <c:v>0.94710690473552039</c:v>
                </c:pt>
                <c:pt idx="25">
                  <c:v>0.88202486271178093</c:v>
                </c:pt>
                <c:pt idx="26">
                  <c:v>0.8395580535239362</c:v>
                </c:pt>
                <c:pt idx="27">
                  <c:v>0.89203482072498053</c:v>
                </c:pt>
                <c:pt idx="28">
                  <c:v>0.90281433153565804</c:v>
                </c:pt>
                <c:pt idx="29">
                  <c:v>0.83132095276792772</c:v>
                </c:pt>
                <c:pt idx="30">
                  <c:v>0.77735702478575663</c:v>
                </c:pt>
                <c:pt idx="31">
                  <c:v>0.8884746770956462</c:v>
                </c:pt>
                <c:pt idx="32">
                  <c:v>0.88548496447744296</c:v>
                </c:pt>
                <c:pt idx="33">
                  <c:v>0.90459392237982672</c:v>
                </c:pt>
                <c:pt idx="34">
                  <c:v>0.84730360243055558</c:v>
                </c:pt>
                <c:pt idx="35">
                  <c:v>0.91565239607959015</c:v>
                </c:pt>
                <c:pt idx="36">
                  <c:v>0.91059066255417664</c:v>
                </c:pt>
                <c:pt idx="37">
                  <c:v>0.84577026848157999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1-4A8C-BBDF-5CC9EDB85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39704"/>
        <c:axId val="531137736"/>
      </c:lineChart>
      <c:catAx>
        <c:axId val="5311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7736"/>
        <c:crosses val="autoZero"/>
        <c:auto val="1"/>
        <c:lblAlgn val="ctr"/>
        <c:lblOffset val="100"/>
        <c:noMultiLvlLbl val="0"/>
      </c:catAx>
      <c:valAx>
        <c:axId val="5311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perf comparison b/n various Tensile sweep combinations NHWC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7288549487999899"/>
          <c:y val="1.5446995924182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Inception3!$AJ$3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Inception3!$AJ$4:$AJ$41</c:f>
              <c:numCache>
                <c:formatCode>0.00%</c:formatCode>
                <c:ptCount val="38"/>
                <c:pt idx="0">
                  <c:v>0.55361243474192279</c:v>
                </c:pt>
                <c:pt idx="1">
                  <c:v>0.81462165706264789</c:v>
                </c:pt>
                <c:pt idx="2">
                  <c:v>0.77734067178881017</c:v>
                </c:pt>
                <c:pt idx="3">
                  <c:v>0.79505385330476752</c:v>
                </c:pt>
                <c:pt idx="4">
                  <c:v>0.65942690633618994</c:v>
                </c:pt>
                <c:pt idx="5">
                  <c:v>0.77075522372438943</c:v>
                </c:pt>
                <c:pt idx="6">
                  <c:v>0.55847697036298272</c:v>
                </c:pt>
                <c:pt idx="7">
                  <c:v>0.70815114170853033</c:v>
                </c:pt>
                <c:pt idx="8">
                  <c:v>0.65304827558609146</c:v>
                </c:pt>
                <c:pt idx="9">
                  <c:v>0.83271769109535076</c:v>
                </c:pt>
                <c:pt idx="10">
                  <c:v>0.51917975675975181</c:v>
                </c:pt>
                <c:pt idx="11">
                  <c:v>0.8024338646325847</c:v>
                </c:pt>
                <c:pt idx="12">
                  <c:v>0.86520436244089838</c:v>
                </c:pt>
                <c:pt idx="13">
                  <c:v>0.76714794498620964</c:v>
                </c:pt>
                <c:pt idx="14">
                  <c:v>0.75407516683904663</c:v>
                </c:pt>
                <c:pt idx="15">
                  <c:v>0.75194254364903468</c:v>
                </c:pt>
                <c:pt idx="16">
                  <c:v>0.81298924319099686</c:v>
                </c:pt>
                <c:pt idx="17">
                  <c:v>0.91876427520439341</c:v>
                </c:pt>
                <c:pt idx="18">
                  <c:v>0.73431978458678104</c:v>
                </c:pt>
                <c:pt idx="19">
                  <c:v>0.89378651528024033</c:v>
                </c:pt>
                <c:pt idx="20">
                  <c:v>0.67074029440011829</c:v>
                </c:pt>
                <c:pt idx="21">
                  <c:v>0.9118055940331955</c:v>
                </c:pt>
                <c:pt idx="22">
                  <c:v>0.73716905381944442</c:v>
                </c:pt>
                <c:pt idx="23">
                  <c:v>0.85030004863573683</c:v>
                </c:pt>
                <c:pt idx="24">
                  <c:v>0.79220073630811672</c:v>
                </c:pt>
                <c:pt idx="25">
                  <c:v>0.86290917122241939</c:v>
                </c:pt>
                <c:pt idx="26">
                  <c:v>0.82210940578211189</c:v>
                </c:pt>
                <c:pt idx="27">
                  <c:v>0.88618525752314814</c:v>
                </c:pt>
                <c:pt idx="28">
                  <c:v>0.74385646762953117</c:v>
                </c:pt>
                <c:pt idx="29">
                  <c:v>0.79778768961780944</c:v>
                </c:pt>
                <c:pt idx="30">
                  <c:v>0.4808406363893814</c:v>
                </c:pt>
                <c:pt idx="31">
                  <c:v>0.88281269238819948</c:v>
                </c:pt>
                <c:pt idx="32">
                  <c:v>0.55704271633668245</c:v>
                </c:pt>
                <c:pt idx="33">
                  <c:v>0.89433770747143415</c:v>
                </c:pt>
                <c:pt idx="34">
                  <c:v>0.61262366713455474</c:v>
                </c:pt>
                <c:pt idx="35">
                  <c:v>0.90949693564076062</c:v>
                </c:pt>
                <c:pt idx="36">
                  <c:v>0.41458406440849094</c:v>
                </c:pt>
                <c:pt idx="37">
                  <c:v>0.8264958567277384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E5D-B908-054548484735}"/>
            </c:ext>
          </c:extLst>
        </c:ser>
        <c:ser>
          <c:idx val="1"/>
          <c:order val="1"/>
          <c:tx>
            <c:strRef>
              <c:f>Inception3!$AP$3</c:f>
              <c:strCache>
                <c:ptCount val="1"/>
                <c:pt idx="0">
                  <c:v>Peak perf tensile sweep ldb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Inception3!$AP$4:$AP$41</c:f>
              <c:numCache>
                <c:formatCode>0.00%</c:formatCode>
                <c:ptCount val="38"/>
                <c:pt idx="0">
                  <c:v>0.55273803037578806</c:v>
                </c:pt>
                <c:pt idx="1">
                  <c:v>0.81364336306885354</c:v>
                </c:pt>
                <c:pt idx="2">
                  <c:v>0.75568737994976365</c:v>
                </c:pt>
                <c:pt idx="3">
                  <c:v>0.79412750412480293</c:v>
                </c:pt>
                <c:pt idx="4">
                  <c:v>0.62150045865346737</c:v>
                </c:pt>
                <c:pt idx="5">
                  <c:v>0.76850524373276197</c:v>
                </c:pt>
                <c:pt idx="6">
                  <c:v>0.55756312641597716</c:v>
                </c:pt>
                <c:pt idx="7">
                  <c:v>0.70401960512706863</c:v>
                </c:pt>
                <c:pt idx="8">
                  <c:v>0.67475928388494877</c:v>
                </c:pt>
                <c:pt idx="9">
                  <c:v>0.83298703457446821</c:v>
                </c:pt>
                <c:pt idx="10">
                  <c:v>0.52011187758569744</c:v>
                </c:pt>
                <c:pt idx="11">
                  <c:v>0.80460785128546108</c:v>
                </c:pt>
                <c:pt idx="12">
                  <c:v>0.86507450040632394</c:v>
                </c:pt>
                <c:pt idx="13">
                  <c:v>0.76458244834761624</c:v>
                </c:pt>
                <c:pt idx="14">
                  <c:v>0.75355187093676124</c:v>
                </c:pt>
                <c:pt idx="15">
                  <c:v>0.75250720301418439</c:v>
                </c:pt>
                <c:pt idx="16">
                  <c:v>0.81606360661692279</c:v>
                </c:pt>
                <c:pt idx="17">
                  <c:v>0.91899514104363655</c:v>
                </c:pt>
                <c:pt idx="18">
                  <c:v>0.74757725540533893</c:v>
                </c:pt>
                <c:pt idx="19">
                  <c:v>0.89389521461288435</c:v>
                </c:pt>
                <c:pt idx="20">
                  <c:v>0.68685569192031137</c:v>
                </c:pt>
                <c:pt idx="21">
                  <c:v>0.91119764732318753</c:v>
                </c:pt>
                <c:pt idx="22">
                  <c:v>0.75403187949418837</c:v>
                </c:pt>
                <c:pt idx="23">
                  <c:v>0.85206040065996846</c:v>
                </c:pt>
                <c:pt idx="24">
                  <c:v>0.91165360735569356</c:v>
                </c:pt>
                <c:pt idx="25">
                  <c:v>0.8646656754826636</c:v>
                </c:pt>
                <c:pt idx="26">
                  <c:v>0.82540020593232866</c:v>
                </c:pt>
                <c:pt idx="27">
                  <c:v>0.8870481185973208</c:v>
                </c:pt>
                <c:pt idx="28">
                  <c:v>0.73958352572153274</c:v>
                </c:pt>
                <c:pt idx="29">
                  <c:v>0.80026564962568969</c:v>
                </c:pt>
                <c:pt idx="30">
                  <c:v>0.52002434095498429</c:v>
                </c:pt>
                <c:pt idx="31">
                  <c:v>0.88368324899034656</c:v>
                </c:pt>
                <c:pt idx="32">
                  <c:v>0.61830200483894804</c:v>
                </c:pt>
                <c:pt idx="33">
                  <c:v>0.89665694721483458</c:v>
                </c:pt>
                <c:pt idx="34">
                  <c:v>0.68075313823630823</c:v>
                </c:pt>
                <c:pt idx="35">
                  <c:v>0.9101019965277779</c:v>
                </c:pt>
                <c:pt idx="36">
                  <c:v>0.49121036033540194</c:v>
                </c:pt>
                <c:pt idx="37">
                  <c:v>0.82954039998276197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6-4E5D-B908-054548484735}"/>
            </c:ext>
          </c:extLst>
        </c:ser>
        <c:ser>
          <c:idx val="2"/>
          <c:order val="2"/>
          <c:tx>
            <c:strRef>
              <c:f>Inception3!$AS$3</c:f>
              <c:strCache>
                <c:ptCount val="1"/>
                <c:pt idx="0">
                  <c:v>Peak perf tensile sweep 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Inception3!$AS$4:$AS$41</c:f>
              <c:numCache>
                <c:formatCode>0.00%</c:formatCode>
                <c:ptCount val="38"/>
                <c:pt idx="0">
                  <c:v>0.48714327380072897</c:v>
                </c:pt>
                <c:pt idx="1">
                  <c:v>0.81210040970990949</c:v>
                </c:pt>
                <c:pt idx="2">
                  <c:v>0.63665487711780933</c:v>
                </c:pt>
                <c:pt idx="3">
                  <c:v>0.79114452509357758</c:v>
                </c:pt>
                <c:pt idx="4">
                  <c:v>0.48416991417947208</c:v>
                </c:pt>
                <c:pt idx="5">
                  <c:v>0.76986735218429869</c:v>
                </c:pt>
                <c:pt idx="6">
                  <c:v>0.34694903097911739</c:v>
                </c:pt>
                <c:pt idx="7">
                  <c:v>0.69573248343922389</c:v>
                </c:pt>
                <c:pt idx="8">
                  <c:v>0.7818396698310679</c:v>
                </c:pt>
                <c:pt idx="9">
                  <c:v>0.82528765883569744</c:v>
                </c:pt>
                <c:pt idx="10">
                  <c:v>0.64226780283441687</c:v>
                </c:pt>
                <c:pt idx="11">
                  <c:v>0.80137861535904265</c:v>
                </c:pt>
                <c:pt idx="12">
                  <c:v>0.86520436244089838</c:v>
                </c:pt>
                <c:pt idx="13">
                  <c:v>0.73489694918488979</c:v>
                </c:pt>
                <c:pt idx="14">
                  <c:v>0.75359515828161949</c:v>
                </c:pt>
                <c:pt idx="15">
                  <c:v>0.74133522027679277</c:v>
                </c:pt>
                <c:pt idx="16">
                  <c:v>0.87249202743301835</c:v>
                </c:pt>
                <c:pt idx="17">
                  <c:v>0.91379777383766747</c:v>
                </c:pt>
                <c:pt idx="18">
                  <c:v>0.75498708690405836</c:v>
                </c:pt>
                <c:pt idx="19">
                  <c:v>0.89708693484042556</c:v>
                </c:pt>
                <c:pt idx="20">
                  <c:v>0.72233015200206863</c:v>
                </c:pt>
                <c:pt idx="21">
                  <c:v>0.91080228957348297</c:v>
                </c:pt>
                <c:pt idx="22">
                  <c:v>0.77982825120665877</c:v>
                </c:pt>
                <c:pt idx="23">
                  <c:v>0.84393392311859738</c:v>
                </c:pt>
                <c:pt idx="24">
                  <c:v>0.91930488604462179</c:v>
                </c:pt>
                <c:pt idx="25">
                  <c:v>0.87016701604363689</c:v>
                </c:pt>
                <c:pt idx="26">
                  <c:v>0.8384614407875296</c:v>
                </c:pt>
                <c:pt idx="27">
                  <c:v>0.83169610975669828</c:v>
                </c:pt>
                <c:pt idx="28">
                  <c:v>0.76068562536938544</c:v>
                </c:pt>
                <c:pt idx="29">
                  <c:v>0.77149784217395589</c:v>
                </c:pt>
                <c:pt idx="30">
                  <c:v>0.74421623356235234</c:v>
                </c:pt>
                <c:pt idx="31">
                  <c:v>0.87827329282407407</c:v>
                </c:pt>
                <c:pt idx="32">
                  <c:v>0.80602863813780545</c:v>
                </c:pt>
                <c:pt idx="33">
                  <c:v>0.89796711085254155</c:v>
                </c:pt>
                <c:pt idx="34">
                  <c:v>0.83860765581905061</c:v>
                </c:pt>
                <c:pt idx="35">
                  <c:v>0.88403531939519331</c:v>
                </c:pt>
                <c:pt idx="36">
                  <c:v>0.66645196143617025</c:v>
                </c:pt>
                <c:pt idx="37">
                  <c:v>0.80222223761327838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6-4E5D-B908-054548484735}"/>
            </c:ext>
          </c:extLst>
        </c:ser>
        <c:ser>
          <c:idx val="3"/>
          <c:order val="3"/>
          <c:tx>
            <c:strRef>
              <c:f>Inception3!$AV$3</c:f>
              <c:strCache>
                <c:ptCount val="1"/>
                <c:pt idx="0">
                  <c:v>Peak perf tensile sweep lda ldb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Inception3!$AV$4:$AV$41</c:f>
              <c:numCache>
                <c:formatCode>0.00%</c:formatCode>
                <c:ptCount val="38"/>
                <c:pt idx="0">
                  <c:v>0.47949007122980691</c:v>
                </c:pt>
                <c:pt idx="1">
                  <c:v>0.81150496823286078</c:v>
                </c:pt>
                <c:pt idx="2">
                  <c:v>0.61109610483156029</c:v>
                </c:pt>
                <c:pt idx="3">
                  <c:v>0.78370391148295904</c:v>
                </c:pt>
                <c:pt idx="4">
                  <c:v>0.48473745936761231</c:v>
                </c:pt>
                <c:pt idx="5">
                  <c:v>0.769049702336978</c:v>
                </c:pt>
                <c:pt idx="6">
                  <c:v>0.34576872937598502</c:v>
                </c:pt>
                <c:pt idx="7">
                  <c:v>0.69348250344759665</c:v>
                </c:pt>
                <c:pt idx="8">
                  <c:v>0.81124235834072111</c:v>
                </c:pt>
                <c:pt idx="9">
                  <c:v>0.82723174159032709</c:v>
                </c:pt>
                <c:pt idx="10">
                  <c:v>0.68552147975768318</c:v>
                </c:pt>
                <c:pt idx="11">
                  <c:v>0.80421634129974395</c:v>
                </c:pt>
                <c:pt idx="12">
                  <c:v>0.86430013790386129</c:v>
                </c:pt>
                <c:pt idx="13">
                  <c:v>0.73232568090031525</c:v>
                </c:pt>
                <c:pt idx="14">
                  <c:v>0.75416270346975978</c:v>
                </c:pt>
                <c:pt idx="15">
                  <c:v>0.74162957422182829</c:v>
                </c:pt>
                <c:pt idx="16">
                  <c:v>0.90855615734584338</c:v>
                </c:pt>
                <c:pt idx="17">
                  <c:v>0.91354285947350289</c:v>
                </c:pt>
                <c:pt idx="18">
                  <c:v>0.84354145119188351</c:v>
                </c:pt>
                <c:pt idx="19">
                  <c:v>0.8976025352147361</c:v>
                </c:pt>
                <c:pt idx="20">
                  <c:v>0.77286860809446423</c:v>
                </c:pt>
                <c:pt idx="21">
                  <c:v>0.91077246940258083</c:v>
                </c:pt>
                <c:pt idx="22">
                  <c:v>0.79538668488967701</c:v>
                </c:pt>
                <c:pt idx="23">
                  <c:v>0.84333367193656428</c:v>
                </c:pt>
                <c:pt idx="24">
                  <c:v>0.9473656668636723</c:v>
                </c:pt>
                <c:pt idx="25">
                  <c:v>0.87173401792750194</c:v>
                </c:pt>
                <c:pt idx="26">
                  <c:v>0.83983220670803793</c:v>
                </c:pt>
                <c:pt idx="27">
                  <c:v>0.83047348274970456</c:v>
                </c:pt>
                <c:pt idx="28">
                  <c:v>0.78246974118400314</c:v>
                </c:pt>
                <c:pt idx="29">
                  <c:v>0.77198939402334521</c:v>
                </c:pt>
                <c:pt idx="30">
                  <c:v>0.80450107583481101</c:v>
                </c:pt>
                <c:pt idx="31">
                  <c:v>0.87978065436613473</c:v>
                </c:pt>
                <c:pt idx="32">
                  <c:v>0.96230845830870781</c:v>
                </c:pt>
                <c:pt idx="33">
                  <c:v>0.89863373596335694</c:v>
                </c:pt>
                <c:pt idx="34">
                  <c:v>0.84793944542947197</c:v>
                </c:pt>
                <c:pt idx="35">
                  <c:v>0.88355146307377863</c:v>
                </c:pt>
                <c:pt idx="36">
                  <c:v>0.79631784377462578</c:v>
                </c:pt>
                <c:pt idx="37">
                  <c:v>0.80472232226408591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6-4E5D-B908-05454848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54104"/>
        <c:axId val="464555416"/>
      </c:barChart>
      <c:catAx>
        <c:axId val="4645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55416"/>
        <c:crosses val="autoZero"/>
        <c:auto val="1"/>
        <c:lblAlgn val="ctr"/>
        <c:lblOffset val="100"/>
        <c:noMultiLvlLbl val="0"/>
      </c:catAx>
      <c:valAx>
        <c:axId val="464555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5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perf comparison b/n various Tensile sweep combinations CNHW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Inception3!$BE$3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Inception3!$BE$4:$BE$41</c:f>
              <c:numCache>
                <c:formatCode>0.00%</c:formatCode>
                <c:ptCount val="38"/>
                <c:pt idx="0">
                  <c:v>0.65370047158195432</c:v>
                </c:pt>
                <c:pt idx="1">
                  <c:v>0.84613580606038208</c:v>
                </c:pt>
                <c:pt idx="2">
                  <c:v>0.84988545206609545</c:v>
                </c:pt>
                <c:pt idx="3">
                  <c:v>0.81508146485914101</c:v>
                </c:pt>
                <c:pt idx="4">
                  <c:v>0.80191537843528382</c:v>
                </c:pt>
                <c:pt idx="5">
                  <c:v>0.77779374599832551</c:v>
                </c:pt>
                <c:pt idx="6">
                  <c:v>0.69232240260539801</c:v>
                </c:pt>
                <c:pt idx="7">
                  <c:v>0.69108342260145794</c:v>
                </c:pt>
                <c:pt idx="8">
                  <c:v>0.86702820257092195</c:v>
                </c:pt>
                <c:pt idx="9">
                  <c:v>0.82590522495567387</c:v>
                </c:pt>
                <c:pt idx="10">
                  <c:v>0.82801572350275821</c:v>
                </c:pt>
                <c:pt idx="11">
                  <c:v>0.79168417399280944</c:v>
                </c:pt>
                <c:pt idx="12">
                  <c:v>0.88332540693951944</c:v>
                </c:pt>
                <c:pt idx="13">
                  <c:v>0.8029523508298857</c:v>
                </c:pt>
                <c:pt idx="14">
                  <c:v>0.84799042830230509</c:v>
                </c:pt>
                <c:pt idx="15">
                  <c:v>0.76027776238672184</c:v>
                </c:pt>
                <c:pt idx="16">
                  <c:v>0.91222115254383374</c:v>
                </c:pt>
                <c:pt idx="17">
                  <c:v>0.90599643235323102</c:v>
                </c:pt>
                <c:pt idx="18">
                  <c:v>0.8421764569173561</c:v>
                </c:pt>
                <c:pt idx="19">
                  <c:v>0.87816940319641457</c:v>
                </c:pt>
                <c:pt idx="20">
                  <c:v>0.86873372395833326</c:v>
                </c:pt>
                <c:pt idx="21">
                  <c:v>0.89461282259653274</c:v>
                </c:pt>
                <c:pt idx="22">
                  <c:v>0.79780885231973997</c:v>
                </c:pt>
                <c:pt idx="23">
                  <c:v>0.87307977338209231</c:v>
                </c:pt>
                <c:pt idx="24">
                  <c:v>0.94710690473552039</c:v>
                </c:pt>
                <c:pt idx="25">
                  <c:v>0.88202486271178093</c:v>
                </c:pt>
                <c:pt idx="26">
                  <c:v>0.8395580535239362</c:v>
                </c:pt>
                <c:pt idx="27">
                  <c:v>0.89203482072498053</c:v>
                </c:pt>
                <c:pt idx="28">
                  <c:v>0.90281433153565804</c:v>
                </c:pt>
                <c:pt idx="29">
                  <c:v>0.83132095276792772</c:v>
                </c:pt>
                <c:pt idx="30">
                  <c:v>0.77735702478575663</c:v>
                </c:pt>
                <c:pt idx="31">
                  <c:v>0.8884746770956462</c:v>
                </c:pt>
                <c:pt idx="32">
                  <c:v>0.88548496447744296</c:v>
                </c:pt>
                <c:pt idx="33">
                  <c:v>0.90459392237982672</c:v>
                </c:pt>
                <c:pt idx="34">
                  <c:v>0.84730360243055558</c:v>
                </c:pt>
                <c:pt idx="35">
                  <c:v>0.91565239607959015</c:v>
                </c:pt>
                <c:pt idx="36">
                  <c:v>0.91059066255417664</c:v>
                </c:pt>
                <c:pt idx="37">
                  <c:v>0.84577026848157999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5-4C0A-8597-43A5F8038D86}"/>
            </c:ext>
          </c:extLst>
        </c:ser>
        <c:ser>
          <c:idx val="1"/>
          <c:order val="1"/>
          <c:tx>
            <c:strRef>
              <c:f>Inception3!$BK$3</c:f>
              <c:strCache>
                <c:ptCount val="1"/>
                <c:pt idx="0">
                  <c:v>Peak perf tensile sweep ldb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Inception3!$BK$4:$BK$41</c:f>
              <c:numCache>
                <c:formatCode>0.00%</c:formatCode>
                <c:ptCount val="38"/>
                <c:pt idx="0">
                  <c:v>0.62457193625640273</c:v>
                </c:pt>
                <c:pt idx="1">
                  <c:v>0.84634069949271085</c:v>
                </c:pt>
                <c:pt idx="2">
                  <c:v>0.83686846649674962</c:v>
                </c:pt>
                <c:pt idx="3">
                  <c:v>0.81416473508914511</c:v>
                </c:pt>
                <c:pt idx="4">
                  <c:v>0.79801182187007502</c:v>
                </c:pt>
                <c:pt idx="5">
                  <c:v>0.77226162332545312</c:v>
                </c:pt>
                <c:pt idx="6">
                  <c:v>0.68674025900068958</c:v>
                </c:pt>
                <c:pt idx="7">
                  <c:v>0.68722892502708832</c:v>
                </c:pt>
                <c:pt idx="8">
                  <c:v>0.87463907973798272</c:v>
                </c:pt>
                <c:pt idx="9">
                  <c:v>0.82625825730151703</c:v>
                </c:pt>
                <c:pt idx="10">
                  <c:v>0.83134307741085511</c:v>
                </c:pt>
                <c:pt idx="11">
                  <c:v>0.79303954885736805</c:v>
                </c:pt>
                <c:pt idx="12">
                  <c:v>0.88377463338504736</c:v>
                </c:pt>
                <c:pt idx="13">
                  <c:v>0.80313800544227743</c:v>
                </c:pt>
                <c:pt idx="14">
                  <c:v>0.84788076702866433</c:v>
                </c:pt>
                <c:pt idx="15">
                  <c:v>0.75934756544276993</c:v>
                </c:pt>
                <c:pt idx="16">
                  <c:v>0.9167086072941294</c:v>
                </c:pt>
                <c:pt idx="17">
                  <c:v>0.90604645328506705</c:v>
                </c:pt>
                <c:pt idx="18">
                  <c:v>0.84497570521818366</c:v>
                </c:pt>
                <c:pt idx="19">
                  <c:v>0.87788755448433808</c:v>
                </c:pt>
                <c:pt idx="20">
                  <c:v>0.86997847560825459</c:v>
                </c:pt>
                <c:pt idx="21">
                  <c:v>0.89449546579491734</c:v>
                </c:pt>
                <c:pt idx="22">
                  <c:v>0.80075335371109146</c:v>
                </c:pt>
                <c:pt idx="23">
                  <c:v>0.8763032376625296</c:v>
                </c:pt>
                <c:pt idx="24">
                  <c:v>0.95228599506254918</c:v>
                </c:pt>
                <c:pt idx="25">
                  <c:v>0.88186421856530728</c:v>
                </c:pt>
                <c:pt idx="26">
                  <c:v>0.84068256254925144</c:v>
                </c:pt>
                <c:pt idx="27">
                  <c:v>0.89316413945527984</c:v>
                </c:pt>
                <c:pt idx="28">
                  <c:v>0.90355598804422765</c:v>
                </c:pt>
                <c:pt idx="29">
                  <c:v>0.83326695940455098</c:v>
                </c:pt>
                <c:pt idx="30">
                  <c:v>0.81172429078014185</c:v>
                </c:pt>
                <c:pt idx="31">
                  <c:v>0.89569885398197413</c:v>
                </c:pt>
                <c:pt idx="32">
                  <c:v>0.96532991497980702</c:v>
                </c:pt>
                <c:pt idx="33">
                  <c:v>0.90647836479265176</c:v>
                </c:pt>
                <c:pt idx="34">
                  <c:v>0.85216044252364076</c:v>
                </c:pt>
                <c:pt idx="35">
                  <c:v>0.91609777476113097</c:v>
                </c:pt>
                <c:pt idx="36">
                  <c:v>0.91688464249655244</c:v>
                </c:pt>
                <c:pt idx="37">
                  <c:v>0.86184237865691504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5-4C0A-8597-43A5F8038D86}"/>
            </c:ext>
          </c:extLst>
        </c:ser>
        <c:ser>
          <c:idx val="2"/>
          <c:order val="2"/>
          <c:tx>
            <c:strRef>
              <c:f>Inception3!$BN$3</c:f>
              <c:strCache>
                <c:ptCount val="1"/>
                <c:pt idx="0">
                  <c:v>Peak perf tensile sweep 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Inception3!$BN$4:$BN$41</c:f>
              <c:numCache>
                <c:formatCode>0.00%</c:formatCode>
                <c:ptCount val="38"/>
                <c:pt idx="0">
                  <c:v>0.67086919449369586</c:v>
                </c:pt>
                <c:pt idx="1">
                  <c:v>0.84651096304915296</c:v>
                </c:pt>
                <c:pt idx="2">
                  <c:v>0.8505087898320528</c:v>
                </c:pt>
                <c:pt idx="3">
                  <c:v>0.8144504315652088</c:v>
                </c:pt>
                <c:pt idx="4">
                  <c:v>0.80406724044523248</c:v>
                </c:pt>
                <c:pt idx="5">
                  <c:v>0.77744552335746664</c:v>
                </c:pt>
                <c:pt idx="6">
                  <c:v>0.69034176609288822</c:v>
                </c:pt>
                <c:pt idx="7">
                  <c:v>0.68919128466065804</c:v>
                </c:pt>
                <c:pt idx="8">
                  <c:v>0.86873564784032709</c:v>
                </c:pt>
                <c:pt idx="9">
                  <c:v>0.82616975872980702</c:v>
                </c:pt>
                <c:pt idx="10">
                  <c:v>0.82760112693311683</c:v>
                </c:pt>
                <c:pt idx="11">
                  <c:v>0.79347434618794344</c:v>
                </c:pt>
                <c:pt idx="12">
                  <c:v>0.88278671998128455</c:v>
                </c:pt>
                <c:pt idx="13">
                  <c:v>0.80354683036593788</c:v>
                </c:pt>
                <c:pt idx="14">
                  <c:v>0.84754985932574867</c:v>
                </c:pt>
                <c:pt idx="15">
                  <c:v>0.76067696790041384</c:v>
                </c:pt>
                <c:pt idx="16">
                  <c:v>0.91323696223650519</c:v>
                </c:pt>
                <c:pt idx="17">
                  <c:v>0.90604645328506705</c:v>
                </c:pt>
                <c:pt idx="18">
                  <c:v>0.84285847308412143</c:v>
                </c:pt>
                <c:pt idx="19">
                  <c:v>0.87739407875295516</c:v>
                </c:pt>
                <c:pt idx="20">
                  <c:v>0.86859616639578419</c:v>
                </c:pt>
                <c:pt idx="21">
                  <c:v>0.89487639442966904</c:v>
                </c:pt>
                <c:pt idx="22">
                  <c:v>0.7992306011130812</c:v>
                </c:pt>
                <c:pt idx="23">
                  <c:v>0.87943627948926317</c:v>
                </c:pt>
                <c:pt idx="24">
                  <c:v>0.94829490186662735</c:v>
                </c:pt>
                <c:pt idx="25">
                  <c:v>0.88732708148640671</c:v>
                </c:pt>
                <c:pt idx="26">
                  <c:v>0.8402073636968086</c:v>
                </c:pt>
                <c:pt idx="27">
                  <c:v>0.89622503570724987</c:v>
                </c:pt>
                <c:pt idx="28">
                  <c:v>0.90571939334613882</c:v>
                </c:pt>
                <c:pt idx="29">
                  <c:v>0.84436872044917266</c:v>
                </c:pt>
                <c:pt idx="30">
                  <c:v>0.80198271430506296</c:v>
                </c:pt>
                <c:pt idx="31">
                  <c:v>0.89124699104856187</c:v>
                </c:pt>
                <c:pt idx="32">
                  <c:v>0.87379930524773441</c:v>
                </c:pt>
                <c:pt idx="33">
                  <c:v>0.90389747709810875</c:v>
                </c:pt>
                <c:pt idx="34">
                  <c:v>0.84692171185480691</c:v>
                </c:pt>
                <c:pt idx="35">
                  <c:v>0.9146327386229316</c:v>
                </c:pt>
                <c:pt idx="36">
                  <c:v>0.9088812934027779</c:v>
                </c:pt>
                <c:pt idx="37">
                  <c:v>0.8548423340228527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5-4C0A-8597-43A5F8038D86}"/>
            </c:ext>
          </c:extLst>
        </c:ser>
        <c:ser>
          <c:idx val="3"/>
          <c:order val="3"/>
          <c:tx>
            <c:strRef>
              <c:f>Inception3!$BQ$3</c:f>
              <c:strCache>
                <c:ptCount val="1"/>
                <c:pt idx="0">
                  <c:v>Peak perf tensile sweep lda ldb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Inception3!$BQ$4:$BQ$41</c:f>
              <c:numCache>
                <c:formatCode>0.00%</c:formatCode>
                <c:ptCount val="38"/>
                <c:pt idx="0">
                  <c:v>0.63791213400068958</c:v>
                </c:pt>
                <c:pt idx="1">
                  <c:v>0.84545475183461383</c:v>
                </c:pt>
                <c:pt idx="2">
                  <c:v>0.83783714108057539</c:v>
                </c:pt>
                <c:pt idx="3">
                  <c:v>0.81468033546345542</c:v>
                </c:pt>
                <c:pt idx="4">
                  <c:v>0.79874578285066988</c:v>
                </c:pt>
                <c:pt idx="5">
                  <c:v>0.77281185357565019</c:v>
                </c:pt>
                <c:pt idx="6">
                  <c:v>0.68608902494582358</c:v>
                </c:pt>
                <c:pt idx="7">
                  <c:v>0.68552051781668633</c:v>
                </c:pt>
                <c:pt idx="8">
                  <c:v>0.87458905880614668</c:v>
                </c:pt>
                <c:pt idx="9">
                  <c:v>0.82616975872980702</c:v>
                </c:pt>
                <c:pt idx="10">
                  <c:v>0.83217900413711599</c:v>
                </c:pt>
                <c:pt idx="11">
                  <c:v>0.79347434618794344</c:v>
                </c:pt>
                <c:pt idx="12">
                  <c:v>0.88395451635145805</c:v>
                </c:pt>
                <c:pt idx="13">
                  <c:v>0.80377000067720639</c:v>
                </c:pt>
                <c:pt idx="14">
                  <c:v>0.84749502868892834</c:v>
                </c:pt>
                <c:pt idx="15">
                  <c:v>0.7614330535239362</c:v>
                </c:pt>
                <c:pt idx="16">
                  <c:v>0.9172222837864461</c:v>
                </c:pt>
                <c:pt idx="17">
                  <c:v>0.90594641142139476</c:v>
                </c:pt>
                <c:pt idx="18">
                  <c:v>0.84500841121207659</c:v>
                </c:pt>
                <c:pt idx="19">
                  <c:v>0.87845125190849105</c:v>
                </c:pt>
                <c:pt idx="20">
                  <c:v>0.86989478674152887</c:v>
                </c:pt>
                <c:pt idx="21">
                  <c:v>0.89464168082643813</c:v>
                </c:pt>
                <c:pt idx="22">
                  <c:v>0.80638648018863279</c:v>
                </c:pt>
                <c:pt idx="23">
                  <c:v>0.87966618338751001</c:v>
                </c:pt>
                <c:pt idx="24">
                  <c:v>0.95172422152039016</c:v>
                </c:pt>
                <c:pt idx="25">
                  <c:v>0.88853239355545721</c:v>
                </c:pt>
                <c:pt idx="26">
                  <c:v>0.84379732749704506</c:v>
                </c:pt>
                <c:pt idx="27">
                  <c:v>0.89443678739410959</c:v>
                </c:pt>
                <c:pt idx="28">
                  <c:v>0.9034203543636723</c:v>
                </c:pt>
                <c:pt idx="29">
                  <c:v>0.84596265668094961</c:v>
                </c:pt>
                <c:pt idx="30">
                  <c:v>0.81405795963849503</c:v>
                </c:pt>
                <c:pt idx="31">
                  <c:v>0.89839132683215139</c:v>
                </c:pt>
                <c:pt idx="32">
                  <c:v>0.96537801202964946</c:v>
                </c:pt>
                <c:pt idx="33">
                  <c:v>0.90922278245665877</c:v>
                </c:pt>
                <c:pt idx="34">
                  <c:v>0.85438445010835296</c:v>
                </c:pt>
                <c:pt idx="35">
                  <c:v>0.91734445029304579</c:v>
                </c:pt>
                <c:pt idx="36">
                  <c:v>0.92133458154797099</c:v>
                </c:pt>
                <c:pt idx="37">
                  <c:v>0.8668569770734833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5-4C0A-8597-43A5F803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54760"/>
        <c:axId val="464550496"/>
      </c:barChart>
      <c:catAx>
        <c:axId val="46455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50496"/>
        <c:crosses val="autoZero"/>
        <c:auto val="1"/>
        <c:lblAlgn val="ctr"/>
        <c:lblOffset val="100"/>
        <c:noMultiLvlLbl val="0"/>
      </c:catAx>
      <c:valAx>
        <c:axId val="46455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5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 comparison  NCHW v/s NHWC v/s CNHW 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Tensile sweep perf NCHW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Inception3!$O$4:$O$41</c:f>
              <c:numCache>
                <c:formatCode>0.00%</c:formatCode>
                <c:ptCount val="38"/>
                <c:pt idx="0">
                  <c:v>0.61831835783589451</c:v>
                </c:pt>
                <c:pt idx="1">
                  <c:v>0.8377303656299252</c:v>
                </c:pt>
                <c:pt idx="2">
                  <c:v>0.80938581221680461</c:v>
                </c:pt>
                <c:pt idx="3">
                  <c:v>0.77666346532702912</c:v>
                </c:pt>
                <c:pt idx="4">
                  <c:v>0.78418199615839246</c:v>
                </c:pt>
                <c:pt idx="5">
                  <c:v>0.73112421659525229</c:v>
                </c:pt>
                <c:pt idx="6">
                  <c:v>0.66246952570921991</c:v>
                </c:pt>
                <c:pt idx="7">
                  <c:v>0.63508402746995674</c:v>
                </c:pt>
                <c:pt idx="8">
                  <c:v>0.81950735538563835</c:v>
                </c:pt>
                <c:pt idx="9">
                  <c:v>0.78469952041469671</c:v>
                </c:pt>
                <c:pt idx="10">
                  <c:v>0.80763700348453515</c:v>
                </c:pt>
                <c:pt idx="11">
                  <c:v>0.74241740389824673</c:v>
                </c:pt>
                <c:pt idx="12">
                  <c:v>0.85330707619188351</c:v>
                </c:pt>
                <c:pt idx="13">
                  <c:v>0.76126567579048465</c:v>
                </c:pt>
                <c:pt idx="14">
                  <c:v>0.83838929521276595</c:v>
                </c:pt>
                <c:pt idx="15">
                  <c:v>0.7052672425999803</c:v>
                </c:pt>
                <c:pt idx="16">
                  <c:v>0.74605546474832551</c:v>
                </c:pt>
                <c:pt idx="17">
                  <c:v>0.8159222012903864</c:v>
                </c:pt>
                <c:pt idx="18">
                  <c:v>0.73744032118055558</c:v>
                </c:pt>
                <c:pt idx="19">
                  <c:v>0.78502369453063436</c:v>
                </c:pt>
                <c:pt idx="20">
                  <c:v>0.63177398849980304</c:v>
                </c:pt>
                <c:pt idx="21">
                  <c:v>0.80260316624802996</c:v>
                </c:pt>
                <c:pt idx="22">
                  <c:v>0.80593532986111105</c:v>
                </c:pt>
                <c:pt idx="23">
                  <c:v>0.9035819604511427</c:v>
                </c:pt>
                <c:pt idx="24">
                  <c:v>0.8676409589859142</c:v>
                </c:pt>
                <c:pt idx="25">
                  <c:v>0.90857443422478323</c:v>
                </c:pt>
                <c:pt idx="26">
                  <c:v>0.81934286347517737</c:v>
                </c:pt>
                <c:pt idx="27">
                  <c:v>0.91326582046641069</c:v>
                </c:pt>
                <c:pt idx="28">
                  <c:v>0.79106179816784872</c:v>
                </c:pt>
                <c:pt idx="29">
                  <c:v>0.87729403688928298</c:v>
                </c:pt>
                <c:pt idx="30">
                  <c:v>0.80386042313091022</c:v>
                </c:pt>
                <c:pt idx="31">
                  <c:v>0.91411521436662735</c:v>
                </c:pt>
                <c:pt idx="32">
                  <c:v>0.82033366270193075</c:v>
                </c:pt>
                <c:pt idx="33">
                  <c:v>0.91951843694592195</c:v>
                </c:pt>
                <c:pt idx="34">
                  <c:v>0.82290877875049262</c:v>
                </c:pt>
                <c:pt idx="35">
                  <c:v>0.92275440645931839</c:v>
                </c:pt>
                <c:pt idx="36">
                  <c:v>0.64027658497094175</c:v>
                </c:pt>
                <c:pt idx="37">
                  <c:v>0.89135376649921216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3-42A9-96AC-88AA1CE87CCA}"/>
            </c:ext>
          </c:extLst>
        </c:ser>
        <c:ser>
          <c:idx val="1"/>
          <c:order val="1"/>
          <c:tx>
            <c:v>Tensile sweep perf NHWC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Inception3!$AJ$4:$AJ$41</c:f>
              <c:numCache>
                <c:formatCode>0.00%</c:formatCode>
                <c:ptCount val="38"/>
                <c:pt idx="0">
                  <c:v>0.55361243474192279</c:v>
                </c:pt>
                <c:pt idx="1">
                  <c:v>0.81462165706264789</c:v>
                </c:pt>
                <c:pt idx="2">
                  <c:v>0.77734067178881017</c:v>
                </c:pt>
                <c:pt idx="3">
                  <c:v>0.79505385330476752</c:v>
                </c:pt>
                <c:pt idx="4">
                  <c:v>0.65942690633618994</c:v>
                </c:pt>
                <c:pt idx="5">
                  <c:v>0.77075522372438943</c:v>
                </c:pt>
                <c:pt idx="6">
                  <c:v>0.55847697036298272</c:v>
                </c:pt>
                <c:pt idx="7">
                  <c:v>0.70815114170853033</c:v>
                </c:pt>
                <c:pt idx="8">
                  <c:v>0.65304827558609146</c:v>
                </c:pt>
                <c:pt idx="9">
                  <c:v>0.83271769109535076</c:v>
                </c:pt>
                <c:pt idx="10">
                  <c:v>0.51917975675975181</c:v>
                </c:pt>
                <c:pt idx="11">
                  <c:v>0.8024338646325847</c:v>
                </c:pt>
                <c:pt idx="12">
                  <c:v>0.86520436244089838</c:v>
                </c:pt>
                <c:pt idx="13">
                  <c:v>0.76714794498620964</c:v>
                </c:pt>
                <c:pt idx="14">
                  <c:v>0.75407516683904663</c:v>
                </c:pt>
                <c:pt idx="15">
                  <c:v>0.75194254364903468</c:v>
                </c:pt>
                <c:pt idx="16">
                  <c:v>0.81298924319099686</c:v>
                </c:pt>
                <c:pt idx="17">
                  <c:v>0.91876427520439341</c:v>
                </c:pt>
                <c:pt idx="18">
                  <c:v>0.73431978458678104</c:v>
                </c:pt>
                <c:pt idx="19">
                  <c:v>0.89378651528024033</c:v>
                </c:pt>
                <c:pt idx="20">
                  <c:v>0.67074029440011829</c:v>
                </c:pt>
                <c:pt idx="21">
                  <c:v>0.9118055940331955</c:v>
                </c:pt>
                <c:pt idx="22">
                  <c:v>0.73716905381944442</c:v>
                </c:pt>
                <c:pt idx="23">
                  <c:v>0.85030004863573683</c:v>
                </c:pt>
                <c:pt idx="24">
                  <c:v>0.79220073630811672</c:v>
                </c:pt>
                <c:pt idx="25">
                  <c:v>0.86290917122241939</c:v>
                </c:pt>
                <c:pt idx="26">
                  <c:v>0.82210940578211189</c:v>
                </c:pt>
                <c:pt idx="27">
                  <c:v>0.88618525752314814</c:v>
                </c:pt>
                <c:pt idx="28">
                  <c:v>0.74385646762953117</c:v>
                </c:pt>
                <c:pt idx="29">
                  <c:v>0.79778768961780944</c:v>
                </c:pt>
                <c:pt idx="30">
                  <c:v>0.4808406363893814</c:v>
                </c:pt>
                <c:pt idx="31">
                  <c:v>0.88281269238819948</c:v>
                </c:pt>
                <c:pt idx="32">
                  <c:v>0.55704271633668245</c:v>
                </c:pt>
                <c:pt idx="33">
                  <c:v>0.89433770747143415</c:v>
                </c:pt>
                <c:pt idx="34">
                  <c:v>0.61262366713455474</c:v>
                </c:pt>
                <c:pt idx="35">
                  <c:v>0.90949693564076062</c:v>
                </c:pt>
                <c:pt idx="36">
                  <c:v>0.41458406440849094</c:v>
                </c:pt>
                <c:pt idx="37">
                  <c:v>0.8264958567277384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3-42A9-96AC-88AA1CE87CCA}"/>
            </c:ext>
          </c:extLst>
        </c:ser>
        <c:ser>
          <c:idx val="2"/>
          <c:order val="2"/>
          <c:tx>
            <c:v>Tensile sweep perf CNHW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Inception3!$BE$4:$BE$41</c:f>
              <c:numCache>
                <c:formatCode>0.00%</c:formatCode>
                <c:ptCount val="38"/>
                <c:pt idx="0">
                  <c:v>0.65370047158195432</c:v>
                </c:pt>
                <c:pt idx="1">
                  <c:v>0.84613580606038208</c:v>
                </c:pt>
                <c:pt idx="2">
                  <c:v>0.84988545206609545</c:v>
                </c:pt>
                <c:pt idx="3">
                  <c:v>0.81508146485914101</c:v>
                </c:pt>
                <c:pt idx="4">
                  <c:v>0.80191537843528382</c:v>
                </c:pt>
                <c:pt idx="5">
                  <c:v>0.77779374599832551</c:v>
                </c:pt>
                <c:pt idx="6">
                  <c:v>0.69232240260539801</c:v>
                </c:pt>
                <c:pt idx="7">
                  <c:v>0.69108342260145794</c:v>
                </c:pt>
                <c:pt idx="8">
                  <c:v>0.86702820257092195</c:v>
                </c:pt>
                <c:pt idx="9">
                  <c:v>0.82590522495567387</c:v>
                </c:pt>
                <c:pt idx="10">
                  <c:v>0.82801572350275821</c:v>
                </c:pt>
                <c:pt idx="11">
                  <c:v>0.79168417399280944</c:v>
                </c:pt>
                <c:pt idx="12">
                  <c:v>0.88332540693951944</c:v>
                </c:pt>
                <c:pt idx="13">
                  <c:v>0.8029523508298857</c:v>
                </c:pt>
                <c:pt idx="14">
                  <c:v>0.84799042830230509</c:v>
                </c:pt>
                <c:pt idx="15">
                  <c:v>0.76027776238672184</c:v>
                </c:pt>
                <c:pt idx="16">
                  <c:v>0.91222115254383374</c:v>
                </c:pt>
                <c:pt idx="17">
                  <c:v>0.90599643235323102</c:v>
                </c:pt>
                <c:pt idx="18">
                  <c:v>0.8421764569173561</c:v>
                </c:pt>
                <c:pt idx="19">
                  <c:v>0.87816940319641457</c:v>
                </c:pt>
                <c:pt idx="20">
                  <c:v>0.86873372395833326</c:v>
                </c:pt>
                <c:pt idx="21">
                  <c:v>0.89461282259653274</c:v>
                </c:pt>
                <c:pt idx="22">
                  <c:v>0.79780885231973997</c:v>
                </c:pt>
                <c:pt idx="23">
                  <c:v>0.87307977338209231</c:v>
                </c:pt>
                <c:pt idx="24">
                  <c:v>0.94710690473552039</c:v>
                </c:pt>
                <c:pt idx="25">
                  <c:v>0.88202486271178093</c:v>
                </c:pt>
                <c:pt idx="26">
                  <c:v>0.8395580535239362</c:v>
                </c:pt>
                <c:pt idx="27">
                  <c:v>0.89203482072498053</c:v>
                </c:pt>
                <c:pt idx="28">
                  <c:v>0.90281433153565804</c:v>
                </c:pt>
                <c:pt idx="29">
                  <c:v>0.83132095276792772</c:v>
                </c:pt>
                <c:pt idx="30">
                  <c:v>0.77735702478575663</c:v>
                </c:pt>
                <c:pt idx="31">
                  <c:v>0.8884746770956462</c:v>
                </c:pt>
                <c:pt idx="32">
                  <c:v>0.88548496447744296</c:v>
                </c:pt>
                <c:pt idx="33">
                  <c:v>0.90459392237982672</c:v>
                </c:pt>
                <c:pt idx="34">
                  <c:v>0.84730360243055558</c:v>
                </c:pt>
                <c:pt idx="35">
                  <c:v>0.91565239607959015</c:v>
                </c:pt>
                <c:pt idx="36">
                  <c:v>0.91059066255417664</c:v>
                </c:pt>
                <c:pt idx="37">
                  <c:v>0.84577026848157999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3-42A9-96AC-88AA1CE8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237264"/>
        <c:axId val="557243496"/>
      </c:barChart>
      <c:catAx>
        <c:axId val="5572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43496"/>
        <c:crosses val="autoZero"/>
        <c:auto val="1"/>
        <c:lblAlgn val="ctr"/>
        <c:lblOffset val="100"/>
        <c:noMultiLvlLbl val="0"/>
      </c:catAx>
      <c:valAx>
        <c:axId val="5572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perf comparison b/n various Tensile sweep combinations NCHW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ResNet50!$O$3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ResNet50!$O$4:$O$21</c:f>
              <c:numCache>
                <c:formatCode>0.00%</c:formatCode>
                <c:ptCount val="9"/>
                <c:pt idx="0">
                  <c:v>0.84519999999999995</c:v>
                </c:pt>
                <c:pt idx="1">
                  <c:v>0.78459999999999996</c:v>
                </c:pt>
                <c:pt idx="2">
                  <c:v>0.91400000000000003</c:v>
                </c:pt>
                <c:pt idx="3">
                  <c:v>0.81210000000000004</c:v>
                </c:pt>
                <c:pt idx="4">
                  <c:v>0.81710000000000005</c:v>
                </c:pt>
                <c:pt idx="5">
                  <c:v>0.67969999999999997</c:v>
                </c:pt>
                <c:pt idx="6">
                  <c:v>0.7</c:v>
                </c:pt>
                <c:pt idx="7">
                  <c:v>0.62580000000000002</c:v>
                </c:pt>
                <c:pt idx="8">
                  <c:v>0.65549999999999997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3-4CDF-A4AA-E360E02B7A27}"/>
            </c:ext>
          </c:extLst>
        </c:ser>
        <c:ser>
          <c:idx val="1"/>
          <c:order val="1"/>
          <c:tx>
            <c:strRef>
              <c:f>ResNet50!$U$3</c:f>
              <c:strCache>
                <c:ptCount val="1"/>
                <c:pt idx="0">
                  <c:v>Peak perf tensile sweep ldb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ResNet50!$U$4:$U$21</c:f>
              <c:numCache>
                <c:formatCode>0.00%</c:formatCode>
                <c:ptCount val="9"/>
                <c:pt idx="0">
                  <c:v>0.84130000000000005</c:v>
                </c:pt>
                <c:pt idx="1">
                  <c:v>0.78359999999999996</c:v>
                </c:pt>
                <c:pt idx="2">
                  <c:v>0.91590000000000005</c:v>
                </c:pt>
                <c:pt idx="3">
                  <c:v>0.8155</c:v>
                </c:pt>
                <c:pt idx="4">
                  <c:v>0.84030000000000005</c:v>
                </c:pt>
                <c:pt idx="5">
                  <c:v>0.68030000000000002</c:v>
                </c:pt>
                <c:pt idx="6">
                  <c:v>0.71779999999999999</c:v>
                </c:pt>
                <c:pt idx="7">
                  <c:v>0.65910000000000002</c:v>
                </c:pt>
                <c:pt idx="8">
                  <c:v>0.68220000000000003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3-4CDF-A4AA-E360E02B7A27}"/>
            </c:ext>
          </c:extLst>
        </c:ser>
        <c:ser>
          <c:idx val="2"/>
          <c:order val="2"/>
          <c:tx>
            <c:strRef>
              <c:f>ResNet50!$X$3</c:f>
              <c:strCache>
                <c:ptCount val="1"/>
                <c:pt idx="0">
                  <c:v>Peak perf tensile sweep 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ResNet50!$X$4:$X$21</c:f>
              <c:numCache>
                <c:formatCode>0.00%</c:formatCode>
                <c:ptCount val="9"/>
                <c:pt idx="0">
                  <c:v>0.8448</c:v>
                </c:pt>
                <c:pt idx="1">
                  <c:v>0.78500000000000003</c:v>
                </c:pt>
                <c:pt idx="2">
                  <c:v>0.91469999999999996</c:v>
                </c:pt>
                <c:pt idx="3">
                  <c:v>0.81310000000000004</c:v>
                </c:pt>
                <c:pt idx="4">
                  <c:v>0.81779999999999997</c:v>
                </c:pt>
                <c:pt idx="5">
                  <c:v>0.68</c:v>
                </c:pt>
                <c:pt idx="6">
                  <c:v>0.69989999999999997</c:v>
                </c:pt>
                <c:pt idx="7">
                  <c:v>0.62549999999999994</c:v>
                </c:pt>
                <c:pt idx="8">
                  <c:v>0.66180000000000005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3-4CDF-A4AA-E360E02B7A27}"/>
            </c:ext>
          </c:extLst>
        </c:ser>
        <c:ser>
          <c:idx val="3"/>
          <c:order val="3"/>
          <c:tx>
            <c:strRef>
              <c:f>ResNet50!$AA$3</c:f>
              <c:strCache>
                <c:ptCount val="1"/>
                <c:pt idx="0">
                  <c:v>Peak perf tensile sweep lda ldb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ResNet50!$AA$4:$AA$21</c:f>
              <c:numCache>
                <c:formatCode>0.00%</c:formatCode>
                <c:ptCount val="9"/>
                <c:pt idx="0">
                  <c:v>0.84099999999999997</c:v>
                </c:pt>
                <c:pt idx="1">
                  <c:v>0.78300000000000003</c:v>
                </c:pt>
                <c:pt idx="2">
                  <c:v>0.91720000000000002</c:v>
                </c:pt>
                <c:pt idx="3">
                  <c:v>0.81459999999999999</c:v>
                </c:pt>
                <c:pt idx="4">
                  <c:v>0.84050000000000002</c:v>
                </c:pt>
                <c:pt idx="5">
                  <c:v>0.68049999999999999</c:v>
                </c:pt>
                <c:pt idx="6">
                  <c:v>0.71719999999999995</c:v>
                </c:pt>
                <c:pt idx="7">
                  <c:v>0.65739999999999998</c:v>
                </c:pt>
                <c:pt idx="8">
                  <c:v>0.68210000000000004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3-4CDF-A4AA-E360E02B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212744"/>
        <c:axId val="533075648"/>
      </c:barChart>
      <c:catAx>
        <c:axId val="5392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75648"/>
        <c:crosses val="autoZero"/>
        <c:auto val="1"/>
        <c:lblAlgn val="ctr"/>
        <c:lblOffset val="100"/>
        <c:noMultiLvlLbl val="0"/>
      </c:catAx>
      <c:valAx>
        <c:axId val="5330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perf RocBLAS v/s Tensile sweep NHWC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ResNet50!$AH$3</c:f>
              <c:strCache>
                <c:ptCount val="1"/>
                <c:pt idx="0">
                  <c:v>Peak perf rocblas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ResNet50!$AH$4:$AH$21</c:f>
              <c:numCache>
                <c:formatCode>0.00%</c:formatCode>
                <c:ptCount val="9"/>
                <c:pt idx="0">
                  <c:v>0.67579999999999996</c:v>
                </c:pt>
                <c:pt idx="1">
                  <c:v>0.24859999999999999</c:v>
                </c:pt>
                <c:pt idx="2">
                  <c:v>0.374</c:v>
                </c:pt>
                <c:pt idx="3">
                  <c:v>0.78149999999999997</c:v>
                </c:pt>
                <c:pt idx="4">
                  <c:v>0.72009999999999996</c:v>
                </c:pt>
                <c:pt idx="5">
                  <c:v>0.79420000000000002</c:v>
                </c:pt>
                <c:pt idx="6">
                  <c:v>0.57599999999999996</c:v>
                </c:pt>
                <c:pt idx="7">
                  <c:v>0.76949999999999996</c:v>
                </c:pt>
                <c:pt idx="8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8-422A-86DB-0D94380A79DC}"/>
            </c:ext>
          </c:extLst>
        </c:ser>
        <c:ser>
          <c:idx val="1"/>
          <c:order val="1"/>
          <c:tx>
            <c:strRef>
              <c:f>ResNet50!$AJ$3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ResNet50!$AJ$4:$AJ$21</c:f>
              <c:numCache>
                <c:formatCode>0.00%</c:formatCode>
                <c:ptCount val="9"/>
                <c:pt idx="0">
                  <c:v>0.77449999999999997</c:v>
                </c:pt>
                <c:pt idx="1">
                  <c:v>0.64829999999999999</c:v>
                </c:pt>
                <c:pt idx="2">
                  <c:v>0.70620000000000005</c:v>
                </c:pt>
                <c:pt idx="3">
                  <c:v>0.79479999999999995</c:v>
                </c:pt>
                <c:pt idx="4">
                  <c:v>0.68759999999999999</c:v>
                </c:pt>
                <c:pt idx="5">
                  <c:v>0.88670000000000004</c:v>
                </c:pt>
                <c:pt idx="6">
                  <c:v>0.61309999999999998</c:v>
                </c:pt>
                <c:pt idx="7">
                  <c:v>0.81589999999999996</c:v>
                </c:pt>
                <c:pt idx="8">
                  <c:v>0.64070000000000005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8-422A-86DB-0D94380A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70856"/>
        <c:axId val="472472168"/>
      </c:lineChart>
      <c:catAx>
        <c:axId val="47247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2168"/>
        <c:crosses val="autoZero"/>
        <c:auto val="1"/>
        <c:lblAlgn val="ctr"/>
        <c:lblOffset val="100"/>
        <c:noMultiLvlLbl val="0"/>
      </c:catAx>
      <c:valAx>
        <c:axId val="4724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perf comparison b/n various Tensile sweep combinations NHWC</a:t>
            </a:r>
          </a:p>
        </c:rich>
      </c:tx>
      <c:layout>
        <c:manualLayout>
          <c:xMode val="edge"/>
          <c:yMode val="edge"/>
          <c:x val="0.11778762029746281"/>
          <c:y val="3.2407429433858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ResNet50!$AJ$3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ResNet50!$AJ$4:$AJ$21</c:f>
              <c:numCache>
                <c:formatCode>0.00%</c:formatCode>
                <c:ptCount val="9"/>
                <c:pt idx="0">
                  <c:v>0.77449999999999997</c:v>
                </c:pt>
                <c:pt idx="1">
                  <c:v>0.64829999999999999</c:v>
                </c:pt>
                <c:pt idx="2">
                  <c:v>0.70620000000000005</c:v>
                </c:pt>
                <c:pt idx="3">
                  <c:v>0.79479999999999995</c:v>
                </c:pt>
                <c:pt idx="4">
                  <c:v>0.68759999999999999</c:v>
                </c:pt>
                <c:pt idx="5">
                  <c:v>0.88670000000000004</c:v>
                </c:pt>
                <c:pt idx="6">
                  <c:v>0.61309999999999998</c:v>
                </c:pt>
                <c:pt idx="7">
                  <c:v>0.81589999999999996</c:v>
                </c:pt>
                <c:pt idx="8">
                  <c:v>0.64070000000000005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A-48FC-8595-23CD5C3EEE43}"/>
            </c:ext>
          </c:extLst>
        </c:ser>
        <c:ser>
          <c:idx val="1"/>
          <c:order val="1"/>
          <c:tx>
            <c:strRef>
              <c:f>ResNet50!$AP$3</c:f>
              <c:strCache>
                <c:ptCount val="1"/>
                <c:pt idx="0">
                  <c:v>Peak perf tensile sweep ldb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ResNet50!$AP$4:$AP$21</c:f>
              <c:numCache>
                <c:formatCode>0.00%</c:formatCode>
                <c:ptCount val="9"/>
                <c:pt idx="0">
                  <c:v>0.76729999999999998</c:v>
                </c:pt>
                <c:pt idx="1">
                  <c:v>0.6462</c:v>
                </c:pt>
                <c:pt idx="2">
                  <c:v>0.73009999999999997</c:v>
                </c:pt>
                <c:pt idx="3">
                  <c:v>0.79790000000000005</c:v>
                </c:pt>
                <c:pt idx="4">
                  <c:v>0.72719999999999996</c:v>
                </c:pt>
                <c:pt idx="5">
                  <c:v>0.89329999999999998</c:v>
                </c:pt>
                <c:pt idx="6">
                  <c:v>0.69950000000000001</c:v>
                </c:pt>
                <c:pt idx="7">
                  <c:v>0.85540000000000005</c:v>
                </c:pt>
                <c:pt idx="8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A-48FC-8595-23CD5C3EEE43}"/>
            </c:ext>
          </c:extLst>
        </c:ser>
        <c:ser>
          <c:idx val="2"/>
          <c:order val="2"/>
          <c:tx>
            <c:strRef>
              <c:f>ResNet50!$AS$3</c:f>
              <c:strCache>
                <c:ptCount val="1"/>
                <c:pt idx="0">
                  <c:v>Peak perf tensile sweep 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ResNet50!$AS$4:$AS$21</c:f>
              <c:numCache>
                <c:formatCode>0.00%</c:formatCode>
                <c:ptCount val="9"/>
                <c:pt idx="0">
                  <c:v>0.73540000000000005</c:v>
                </c:pt>
                <c:pt idx="1">
                  <c:v>0.50649999999999995</c:v>
                </c:pt>
                <c:pt idx="2">
                  <c:v>0.80649999999999999</c:v>
                </c:pt>
                <c:pt idx="3">
                  <c:v>0.80089999999999995</c:v>
                </c:pt>
                <c:pt idx="4">
                  <c:v>0.80149999999999999</c:v>
                </c:pt>
                <c:pt idx="5">
                  <c:v>0.9022</c:v>
                </c:pt>
                <c:pt idx="6">
                  <c:v>0.74890000000000001</c:v>
                </c:pt>
                <c:pt idx="7">
                  <c:v>0.86350000000000005</c:v>
                </c:pt>
                <c:pt idx="8">
                  <c:v>0.7369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A-48FC-8595-23CD5C3EEE43}"/>
            </c:ext>
          </c:extLst>
        </c:ser>
        <c:ser>
          <c:idx val="3"/>
          <c:order val="3"/>
          <c:tx>
            <c:strRef>
              <c:f>ResNet50!$AV$3</c:f>
              <c:strCache>
                <c:ptCount val="1"/>
                <c:pt idx="0">
                  <c:v>Peak perf tensile sweep lda ldb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ResNet50!$AV$4:$AV$21</c:f>
              <c:numCache>
                <c:formatCode>0.00%</c:formatCode>
                <c:ptCount val="9"/>
                <c:pt idx="0">
                  <c:v>0.70589999999999997</c:v>
                </c:pt>
                <c:pt idx="1">
                  <c:v>0.50339999999999996</c:v>
                </c:pt>
                <c:pt idx="2">
                  <c:v>0.81069999999999998</c:v>
                </c:pt>
                <c:pt idx="3">
                  <c:v>0.80110000000000003</c:v>
                </c:pt>
                <c:pt idx="4">
                  <c:v>0.84809999999999997</c:v>
                </c:pt>
                <c:pt idx="5">
                  <c:v>0.9214</c:v>
                </c:pt>
                <c:pt idx="6">
                  <c:v>0.83409999999999995</c:v>
                </c:pt>
                <c:pt idx="7">
                  <c:v>0.90429999999999999</c:v>
                </c:pt>
                <c:pt idx="8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FA-48FC-8595-23CD5C3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127568"/>
        <c:axId val="531127896"/>
      </c:barChart>
      <c:catAx>
        <c:axId val="5311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27896"/>
        <c:crosses val="autoZero"/>
        <c:auto val="1"/>
        <c:lblAlgn val="ctr"/>
        <c:lblOffset val="100"/>
        <c:noMultiLvlLbl val="0"/>
      </c:catAx>
      <c:valAx>
        <c:axId val="5311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perf RocBLAS v/s Tensile sweep CNHW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ResNet50!$BG$3</c:f>
              <c:strCache>
                <c:ptCount val="1"/>
                <c:pt idx="0">
                  <c:v>Peak perf rocblas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ResNet50!$BG$4:$BG$21</c:f>
              <c:numCache>
                <c:formatCode>0.00%</c:formatCode>
                <c:ptCount val="9"/>
                <c:pt idx="0">
                  <c:v>0.7056</c:v>
                </c:pt>
                <c:pt idx="1">
                  <c:v>0.62</c:v>
                </c:pt>
                <c:pt idx="2">
                  <c:v>0.83660000000000001</c:v>
                </c:pt>
                <c:pt idx="3">
                  <c:v>0.7641</c:v>
                </c:pt>
                <c:pt idx="4">
                  <c:v>0.8175</c:v>
                </c:pt>
                <c:pt idx="5">
                  <c:v>0.80700000000000005</c:v>
                </c:pt>
                <c:pt idx="6">
                  <c:v>0.77249999999999996</c:v>
                </c:pt>
                <c:pt idx="7">
                  <c:v>0.82769999999999999</c:v>
                </c:pt>
                <c:pt idx="8">
                  <c:v>0.61519999999999997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F-438D-9AA3-EC9B47DEE759}"/>
            </c:ext>
          </c:extLst>
        </c:ser>
        <c:ser>
          <c:idx val="1"/>
          <c:order val="1"/>
          <c:tx>
            <c:strRef>
              <c:f>ResNet50!$BI$3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ResNet50!$BI$4:$BI$21</c:f>
              <c:numCache>
                <c:formatCode>0.00%</c:formatCode>
                <c:ptCount val="9"/>
                <c:pt idx="0">
                  <c:v>0.79790000000000005</c:v>
                </c:pt>
                <c:pt idx="1">
                  <c:v>0.73329999999999995</c:v>
                </c:pt>
                <c:pt idx="2">
                  <c:v>0.87890000000000001</c:v>
                </c:pt>
                <c:pt idx="3">
                  <c:v>0.85309999999999997</c:v>
                </c:pt>
                <c:pt idx="4">
                  <c:v>0.83650000000000002</c:v>
                </c:pt>
                <c:pt idx="5">
                  <c:v>0.93169999999999997</c:v>
                </c:pt>
                <c:pt idx="6">
                  <c:v>0.77829999999999999</c:v>
                </c:pt>
                <c:pt idx="7">
                  <c:v>0.90549999999999997</c:v>
                </c:pt>
                <c:pt idx="8">
                  <c:v>0.84409999999999996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F-438D-9AA3-EC9B47DEE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75776"/>
        <c:axId val="472483648"/>
      </c:lineChart>
      <c:catAx>
        <c:axId val="4724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83648"/>
        <c:crosses val="autoZero"/>
        <c:auto val="1"/>
        <c:lblAlgn val="ctr"/>
        <c:lblOffset val="100"/>
        <c:noMultiLvlLbl val="0"/>
      </c:catAx>
      <c:valAx>
        <c:axId val="472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perf comparison b/n various Tensile sweep combinations CNHW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ResNet50!$BI$3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ResNet50!$BI$4:$BI$21</c:f>
              <c:numCache>
                <c:formatCode>0.00%</c:formatCode>
                <c:ptCount val="9"/>
                <c:pt idx="0">
                  <c:v>0.79790000000000005</c:v>
                </c:pt>
                <c:pt idx="1">
                  <c:v>0.73329999999999995</c:v>
                </c:pt>
                <c:pt idx="2">
                  <c:v>0.87890000000000001</c:v>
                </c:pt>
                <c:pt idx="3">
                  <c:v>0.85309999999999997</c:v>
                </c:pt>
                <c:pt idx="4">
                  <c:v>0.83650000000000002</c:v>
                </c:pt>
                <c:pt idx="5">
                  <c:v>0.93169999999999997</c:v>
                </c:pt>
                <c:pt idx="6">
                  <c:v>0.77829999999999999</c:v>
                </c:pt>
                <c:pt idx="7">
                  <c:v>0.90549999999999997</c:v>
                </c:pt>
                <c:pt idx="8">
                  <c:v>0.84409999999999996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C-4E69-B410-990324E3B5F3}"/>
            </c:ext>
          </c:extLst>
        </c:ser>
        <c:ser>
          <c:idx val="1"/>
          <c:order val="1"/>
          <c:tx>
            <c:strRef>
              <c:f>ResNet50!$BO$3</c:f>
              <c:strCache>
                <c:ptCount val="1"/>
                <c:pt idx="0">
                  <c:v>Peak perf tensile sweep ldb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ResNet50!$BO$4:$BO$21</c:f>
              <c:numCache>
                <c:formatCode>0.00%</c:formatCode>
                <c:ptCount val="9"/>
                <c:pt idx="0">
                  <c:v>0.78069999999999995</c:v>
                </c:pt>
                <c:pt idx="1">
                  <c:v>0.72389999999999999</c:v>
                </c:pt>
                <c:pt idx="2">
                  <c:v>0.90110000000000001</c:v>
                </c:pt>
                <c:pt idx="3">
                  <c:v>0.85950000000000004</c:v>
                </c:pt>
                <c:pt idx="4">
                  <c:v>0.89080000000000004</c:v>
                </c:pt>
                <c:pt idx="5">
                  <c:v>0.93479999999999996</c:v>
                </c:pt>
                <c:pt idx="6">
                  <c:v>0.84119999999999995</c:v>
                </c:pt>
                <c:pt idx="7">
                  <c:v>0.90949999999999998</c:v>
                </c:pt>
                <c:pt idx="8">
                  <c:v>0.84850000000000003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C-4E69-B410-990324E3B5F3}"/>
            </c:ext>
          </c:extLst>
        </c:ser>
        <c:ser>
          <c:idx val="2"/>
          <c:order val="2"/>
          <c:tx>
            <c:strRef>
              <c:f>ResNet50!$BR$3</c:f>
              <c:strCache>
                <c:ptCount val="1"/>
                <c:pt idx="0">
                  <c:v>Peak perf tensile sweep 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ResNet50!$BR$4:$BR$21</c:f>
              <c:numCache>
                <c:formatCode>0.00%</c:formatCode>
                <c:ptCount val="9"/>
                <c:pt idx="0">
                  <c:v>0.81399999999999995</c:v>
                </c:pt>
                <c:pt idx="1">
                  <c:v>0.74519999999999997</c:v>
                </c:pt>
                <c:pt idx="2">
                  <c:v>0.89180000000000004</c:v>
                </c:pt>
                <c:pt idx="3">
                  <c:v>0.85499999999999998</c:v>
                </c:pt>
                <c:pt idx="4">
                  <c:v>0.84370000000000001</c:v>
                </c:pt>
                <c:pt idx="5">
                  <c:v>0.93220000000000003</c:v>
                </c:pt>
                <c:pt idx="6">
                  <c:v>0.78320000000000001</c:v>
                </c:pt>
                <c:pt idx="7">
                  <c:v>0.90590000000000004</c:v>
                </c:pt>
                <c:pt idx="8">
                  <c:v>0.84330000000000005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C-4E69-B410-990324E3B5F3}"/>
            </c:ext>
          </c:extLst>
        </c:ser>
        <c:ser>
          <c:idx val="3"/>
          <c:order val="3"/>
          <c:tx>
            <c:strRef>
              <c:f>ResNet50!$BU$3</c:f>
              <c:strCache>
                <c:ptCount val="1"/>
                <c:pt idx="0">
                  <c:v>Peak perf tensile sweep lda ldb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ResNet50!$BU$4:$BU$21</c:f>
              <c:numCache>
                <c:formatCode>0.00%</c:formatCode>
                <c:ptCount val="9"/>
                <c:pt idx="0">
                  <c:v>0.79920000000000002</c:v>
                </c:pt>
                <c:pt idx="1">
                  <c:v>0.73719999999999997</c:v>
                </c:pt>
                <c:pt idx="2">
                  <c:v>0.90280000000000005</c:v>
                </c:pt>
                <c:pt idx="3">
                  <c:v>0.85660000000000003</c:v>
                </c:pt>
                <c:pt idx="4">
                  <c:v>0.89400000000000002</c:v>
                </c:pt>
                <c:pt idx="5">
                  <c:v>0.93459999999999999</c:v>
                </c:pt>
                <c:pt idx="6">
                  <c:v>0.84109999999999996</c:v>
                </c:pt>
                <c:pt idx="7">
                  <c:v>0.90959999999999996</c:v>
                </c:pt>
                <c:pt idx="8">
                  <c:v>0.84840000000000004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C-4E69-B410-990324E3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433192"/>
        <c:axId val="552433520"/>
      </c:barChart>
      <c:catAx>
        <c:axId val="55243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33520"/>
        <c:crosses val="autoZero"/>
        <c:auto val="1"/>
        <c:lblAlgn val="ctr"/>
        <c:lblOffset val="100"/>
        <c:noMultiLvlLbl val="0"/>
      </c:catAx>
      <c:valAx>
        <c:axId val="5524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3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</a:t>
            </a:r>
            <a:r>
              <a:rPr lang="en-US" baseline="0"/>
              <a:t> comparison  NCHW v/s NHWC v/s CNHW  </a:t>
            </a:r>
            <a:endParaRPr lang="en-US"/>
          </a:p>
        </c:rich>
      </c:tx>
      <c:layout>
        <c:manualLayout>
          <c:xMode val="edge"/>
          <c:yMode val="edge"/>
          <c:x val="0.23639760379724523"/>
          <c:y val="3.557840462428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Tensile sweep perf NCHW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ResNet50!$O$4:$O$21</c:f>
              <c:numCache>
                <c:formatCode>0.00%</c:formatCode>
                <c:ptCount val="9"/>
                <c:pt idx="0">
                  <c:v>0.84519999999999995</c:v>
                </c:pt>
                <c:pt idx="1">
                  <c:v>0.78459999999999996</c:v>
                </c:pt>
                <c:pt idx="2">
                  <c:v>0.91400000000000003</c:v>
                </c:pt>
                <c:pt idx="3">
                  <c:v>0.81210000000000004</c:v>
                </c:pt>
                <c:pt idx="4">
                  <c:v>0.81710000000000005</c:v>
                </c:pt>
                <c:pt idx="5">
                  <c:v>0.67969999999999997</c:v>
                </c:pt>
                <c:pt idx="6">
                  <c:v>0.7</c:v>
                </c:pt>
                <c:pt idx="7">
                  <c:v>0.62580000000000002</c:v>
                </c:pt>
                <c:pt idx="8">
                  <c:v>0.65549999999999997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7-4AB7-A782-37631CFC2E7B}"/>
            </c:ext>
          </c:extLst>
        </c:ser>
        <c:ser>
          <c:idx val="1"/>
          <c:order val="1"/>
          <c:tx>
            <c:v>Tensile sweep perf NHWC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ResNet50!$AJ$4:$AJ$21</c:f>
              <c:numCache>
                <c:formatCode>0.00%</c:formatCode>
                <c:ptCount val="9"/>
                <c:pt idx="0">
                  <c:v>0.77449999999999997</c:v>
                </c:pt>
                <c:pt idx="1">
                  <c:v>0.64829999999999999</c:v>
                </c:pt>
                <c:pt idx="2">
                  <c:v>0.70620000000000005</c:v>
                </c:pt>
                <c:pt idx="3">
                  <c:v>0.79479999999999995</c:v>
                </c:pt>
                <c:pt idx="4">
                  <c:v>0.68759999999999999</c:v>
                </c:pt>
                <c:pt idx="5">
                  <c:v>0.88670000000000004</c:v>
                </c:pt>
                <c:pt idx="6">
                  <c:v>0.61309999999999998</c:v>
                </c:pt>
                <c:pt idx="7">
                  <c:v>0.81589999999999996</c:v>
                </c:pt>
                <c:pt idx="8">
                  <c:v>0.64070000000000005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7-4AB7-A782-37631CFC2E7B}"/>
            </c:ext>
          </c:extLst>
        </c:ser>
        <c:ser>
          <c:idx val="2"/>
          <c:order val="2"/>
          <c:tx>
            <c:v>Tensile sweep perf CNHW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ResNet50!$A$24:$A$41</c:f>
              <c:strCache>
                <c:ptCount val="18"/>
                <c:pt idx="0">
                  <c:v>[64,64,56,56,256,fwd]</c:v>
                </c:pt>
                <c:pt idx="1">
                  <c:v>[64,64,56,56,256,bwd]</c:v>
                </c:pt>
                <c:pt idx="2">
                  <c:v>[64,64,56,56,64,fwd]</c:v>
                </c:pt>
                <c:pt idx="3">
                  <c:v>[64,64,56,56,64,bwd]</c:v>
                </c:pt>
                <c:pt idx="4">
                  <c:v>[64,256,56,56,64,fwd]</c:v>
                </c:pt>
                <c:pt idx="5">
                  <c:v>[64,256,56,56,64,bwd]</c:v>
                </c:pt>
                <c:pt idx="6">
                  <c:v>[64,128,28,28,512,fwd]</c:v>
                </c:pt>
                <c:pt idx="7">
                  <c:v>[64,128,28,28,512,bwd]</c:v>
                </c:pt>
                <c:pt idx="8">
                  <c:v>[64,512,28,28,128,fwd]</c:v>
                </c:pt>
                <c:pt idx="9">
                  <c:v>[64,512,28,28,128,bwd]</c:v>
                </c:pt>
                <c:pt idx="10">
                  <c:v>[64,256,14,14,1024,fwd]</c:v>
                </c:pt>
                <c:pt idx="11">
                  <c:v>[64,256,14,14,1024,bwd]</c:v>
                </c:pt>
                <c:pt idx="12">
                  <c:v>[64,1024,14,14,256,fwd]</c:v>
                </c:pt>
                <c:pt idx="13">
                  <c:v>[64,1024,14,14,256,bwd]</c:v>
                </c:pt>
                <c:pt idx="14">
                  <c:v>[64,512,7,7,2048,fwd]</c:v>
                </c:pt>
                <c:pt idx="15">
                  <c:v>[64,512,7,7,2048,bwd]</c:v>
                </c:pt>
                <c:pt idx="16">
                  <c:v>[64,2048,7,7,512,fwd]</c:v>
                </c:pt>
                <c:pt idx="17">
                  <c:v>[64,2048,7,7,512,bwd]</c:v>
                </c:pt>
              </c:strCache>
            </c:strRef>
          </c:cat>
          <c:val>
            <c:numRef>
              <c:f>ResNet50!$BI$4:$BI$21</c:f>
              <c:numCache>
                <c:formatCode>0.00%</c:formatCode>
                <c:ptCount val="9"/>
                <c:pt idx="0">
                  <c:v>0.79790000000000005</c:v>
                </c:pt>
                <c:pt idx="1">
                  <c:v>0.73329999999999995</c:v>
                </c:pt>
                <c:pt idx="2">
                  <c:v>0.87890000000000001</c:v>
                </c:pt>
                <c:pt idx="3">
                  <c:v>0.85309999999999997</c:v>
                </c:pt>
                <c:pt idx="4">
                  <c:v>0.83650000000000002</c:v>
                </c:pt>
                <c:pt idx="5">
                  <c:v>0.93169999999999997</c:v>
                </c:pt>
                <c:pt idx="6">
                  <c:v>0.77829999999999999</c:v>
                </c:pt>
                <c:pt idx="7">
                  <c:v>0.90549999999999997</c:v>
                </c:pt>
                <c:pt idx="8">
                  <c:v>0.84409999999999996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7-4AB7-A782-37631CFC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012488"/>
        <c:axId val="556014128"/>
      </c:barChart>
      <c:catAx>
        <c:axId val="55601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4128"/>
        <c:crosses val="autoZero"/>
        <c:auto val="1"/>
        <c:lblAlgn val="ctr"/>
        <c:lblOffset val="100"/>
        <c:noMultiLvlLbl val="0"/>
      </c:catAx>
      <c:valAx>
        <c:axId val="5560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perf RocBLAS v/s Tensile sweep NCHW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Inception3!$M$3</c:f>
              <c:strCache>
                <c:ptCount val="1"/>
                <c:pt idx="0">
                  <c:v>Peak perf rocblas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Inception3!$M$4:$M$41</c:f>
              <c:numCache>
                <c:formatCode>0.00%</c:formatCode>
                <c:ptCount val="38"/>
                <c:pt idx="0">
                  <c:v>0.5671950416174153</c:v>
                </c:pt>
                <c:pt idx="1">
                  <c:v>0.76110022193902682</c:v>
                </c:pt>
                <c:pt idx="2">
                  <c:v>0.76272782610569356</c:v>
                </c:pt>
                <c:pt idx="3">
                  <c:v>0.67056041143370759</c:v>
                </c:pt>
                <c:pt idx="4">
                  <c:v>0.54448553856382986</c:v>
                </c:pt>
                <c:pt idx="5">
                  <c:v>0.67218128201339633</c:v>
                </c:pt>
                <c:pt idx="6">
                  <c:v>0.5921497149576439</c:v>
                </c:pt>
                <c:pt idx="7">
                  <c:v>0.5745279178363869</c:v>
                </c:pt>
                <c:pt idx="8">
                  <c:v>0.76437851685628455</c:v>
                </c:pt>
                <c:pt idx="9">
                  <c:v>0.73680255429964547</c:v>
                </c:pt>
                <c:pt idx="10">
                  <c:v>0.61351442449763594</c:v>
                </c:pt>
                <c:pt idx="11">
                  <c:v>0.65009704060776197</c:v>
                </c:pt>
                <c:pt idx="12">
                  <c:v>0.82325796333234824</c:v>
                </c:pt>
                <c:pt idx="13">
                  <c:v>0.63794003028959811</c:v>
                </c:pt>
                <c:pt idx="14">
                  <c:v>0.59269609744385354</c:v>
                </c:pt>
                <c:pt idx="15">
                  <c:v>0.62540690104166674</c:v>
                </c:pt>
                <c:pt idx="16">
                  <c:v>0.72906662480299456</c:v>
                </c:pt>
                <c:pt idx="17">
                  <c:v>0.75205605268666276</c:v>
                </c:pt>
                <c:pt idx="18">
                  <c:v>0.73257867138248622</c:v>
                </c:pt>
                <c:pt idx="19">
                  <c:v>0.71156699418833735</c:v>
                </c:pt>
                <c:pt idx="20">
                  <c:v>0.61395306959219864</c:v>
                </c:pt>
                <c:pt idx="21">
                  <c:v>0.73773852288957842</c:v>
                </c:pt>
                <c:pt idx="22">
                  <c:v>0.20539171776497242</c:v>
                </c:pt>
                <c:pt idx="23">
                  <c:v>0.80653173327915684</c:v>
                </c:pt>
                <c:pt idx="24">
                  <c:v>0.21210702786396771</c:v>
                </c:pt>
                <c:pt idx="25">
                  <c:v>0.82621304607466517</c:v>
                </c:pt>
                <c:pt idx="26">
                  <c:v>0.21230133994533101</c:v>
                </c:pt>
                <c:pt idx="27">
                  <c:v>0.83682133138790382</c:v>
                </c:pt>
                <c:pt idx="28">
                  <c:v>0.20409309741922774</c:v>
                </c:pt>
                <c:pt idx="29">
                  <c:v>0.75827884899527187</c:v>
                </c:pt>
                <c:pt idx="30">
                  <c:v>0.40686833567277392</c:v>
                </c:pt>
                <c:pt idx="31">
                  <c:v>0.62735483156028371</c:v>
                </c:pt>
                <c:pt idx="32">
                  <c:v>0.44897922669178492</c:v>
                </c:pt>
                <c:pt idx="33">
                  <c:v>0.63646441280043353</c:v>
                </c:pt>
                <c:pt idx="34">
                  <c:v>0.4716945013913515</c:v>
                </c:pt>
                <c:pt idx="35">
                  <c:v>0.63349971064814814</c:v>
                </c:pt>
                <c:pt idx="36">
                  <c:v>0.39203328161938539</c:v>
                </c:pt>
                <c:pt idx="37">
                  <c:v>0.74307633348108748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4-4DE8-BD24-BF0FCC5CD85F}"/>
            </c:ext>
          </c:extLst>
        </c:ser>
        <c:ser>
          <c:idx val="1"/>
          <c:order val="1"/>
          <c:tx>
            <c:strRef>
              <c:f>Inception3!$O$3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Inception3!$O$4:$O$41</c:f>
              <c:numCache>
                <c:formatCode>0.00%</c:formatCode>
                <c:ptCount val="38"/>
                <c:pt idx="0">
                  <c:v>0.61831835783589451</c:v>
                </c:pt>
                <c:pt idx="1">
                  <c:v>0.8377303656299252</c:v>
                </c:pt>
                <c:pt idx="2">
                  <c:v>0.80938581221680461</c:v>
                </c:pt>
                <c:pt idx="3">
                  <c:v>0.77666346532702912</c:v>
                </c:pt>
                <c:pt idx="4">
                  <c:v>0.78418199615839246</c:v>
                </c:pt>
                <c:pt idx="5">
                  <c:v>0.73112421659525229</c:v>
                </c:pt>
                <c:pt idx="6">
                  <c:v>0.66246952570921991</c:v>
                </c:pt>
                <c:pt idx="7">
                  <c:v>0.63508402746995674</c:v>
                </c:pt>
                <c:pt idx="8">
                  <c:v>0.81950735538563835</c:v>
                </c:pt>
                <c:pt idx="9">
                  <c:v>0.78469952041469671</c:v>
                </c:pt>
                <c:pt idx="10">
                  <c:v>0.80763700348453515</c:v>
                </c:pt>
                <c:pt idx="11">
                  <c:v>0.74241740389824673</c:v>
                </c:pt>
                <c:pt idx="12">
                  <c:v>0.85330707619188351</c:v>
                </c:pt>
                <c:pt idx="13">
                  <c:v>0.76126567579048465</c:v>
                </c:pt>
                <c:pt idx="14">
                  <c:v>0.83838929521276595</c:v>
                </c:pt>
                <c:pt idx="15">
                  <c:v>0.7052672425999803</c:v>
                </c:pt>
                <c:pt idx="16">
                  <c:v>0.74605546474832551</c:v>
                </c:pt>
                <c:pt idx="17">
                  <c:v>0.8159222012903864</c:v>
                </c:pt>
                <c:pt idx="18">
                  <c:v>0.73744032118055558</c:v>
                </c:pt>
                <c:pt idx="19">
                  <c:v>0.78502369453063436</c:v>
                </c:pt>
                <c:pt idx="20">
                  <c:v>0.63177398849980304</c:v>
                </c:pt>
                <c:pt idx="21">
                  <c:v>0.80260316624802996</c:v>
                </c:pt>
                <c:pt idx="22">
                  <c:v>0.80593532986111105</c:v>
                </c:pt>
                <c:pt idx="23">
                  <c:v>0.9035819604511427</c:v>
                </c:pt>
                <c:pt idx="24">
                  <c:v>0.8676409589859142</c:v>
                </c:pt>
                <c:pt idx="25">
                  <c:v>0.90857443422478323</c:v>
                </c:pt>
                <c:pt idx="26">
                  <c:v>0.81934286347517737</c:v>
                </c:pt>
                <c:pt idx="27">
                  <c:v>0.91326582046641069</c:v>
                </c:pt>
                <c:pt idx="28">
                  <c:v>0.79106179816784872</c:v>
                </c:pt>
                <c:pt idx="29">
                  <c:v>0.87729403688928298</c:v>
                </c:pt>
                <c:pt idx="30">
                  <c:v>0.80386042313091022</c:v>
                </c:pt>
                <c:pt idx="31">
                  <c:v>0.91411521436662735</c:v>
                </c:pt>
                <c:pt idx="32">
                  <c:v>0.82033366270193075</c:v>
                </c:pt>
                <c:pt idx="33">
                  <c:v>0.91951843694592195</c:v>
                </c:pt>
                <c:pt idx="34">
                  <c:v>0.82290877875049262</c:v>
                </c:pt>
                <c:pt idx="35">
                  <c:v>0.92275440645931839</c:v>
                </c:pt>
                <c:pt idx="36">
                  <c:v>0.64027658497094175</c:v>
                </c:pt>
                <c:pt idx="37">
                  <c:v>0.89135376649921216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4-4DE8-BD24-BF0FCC5C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84208"/>
        <c:axId val="553184536"/>
      </c:lineChart>
      <c:catAx>
        <c:axId val="5531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84536"/>
        <c:crosses val="autoZero"/>
        <c:auto val="1"/>
        <c:lblAlgn val="ctr"/>
        <c:lblOffset val="100"/>
        <c:noMultiLvlLbl val="0"/>
      </c:catAx>
      <c:valAx>
        <c:axId val="5531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perf comparison b/n various Tensile sweep combinations NCHW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Inception3!$O$3</c:f>
              <c:strCache>
                <c:ptCount val="1"/>
                <c:pt idx="0">
                  <c:v>Peak perf tensile sweep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Inception3!$O$4:$O$41</c:f>
              <c:numCache>
                <c:formatCode>0.00%</c:formatCode>
                <c:ptCount val="38"/>
                <c:pt idx="0">
                  <c:v>0.61831835783589451</c:v>
                </c:pt>
                <c:pt idx="1">
                  <c:v>0.8377303656299252</c:v>
                </c:pt>
                <c:pt idx="2">
                  <c:v>0.80938581221680461</c:v>
                </c:pt>
                <c:pt idx="3">
                  <c:v>0.77666346532702912</c:v>
                </c:pt>
                <c:pt idx="4">
                  <c:v>0.78418199615839246</c:v>
                </c:pt>
                <c:pt idx="5">
                  <c:v>0.73112421659525229</c:v>
                </c:pt>
                <c:pt idx="6">
                  <c:v>0.66246952570921991</c:v>
                </c:pt>
                <c:pt idx="7">
                  <c:v>0.63508402746995674</c:v>
                </c:pt>
                <c:pt idx="8">
                  <c:v>0.81950735538563835</c:v>
                </c:pt>
                <c:pt idx="9">
                  <c:v>0.78469952041469671</c:v>
                </c:pt>
                <c:pt idx="10">
                  <c:v>0.80763700348453515</c:v>
                </c:pt>
                <c:pt idx="11">
                  <c:v>0.74241740389824673</c:v>
                </c:pt>
                <c:pt idx="12">
                  <c:v>0.85330707619188351</c:v>
                </c:pt>
                <c:pt idx="13">
                  <c:v>0.76126567579048465</c:v>
                </c:pt>
                <c:pt idx="14">
                  <c:v>0.83838929521276595</c:v>
                </c:pt>
                <c:pt idx="15">
                  <c:v>0.7052672425999803</c:v>
                </c:pt>
                <c:pt idx="16">
                  <c:v>0.74605546474832551</c:v>
                </c:pt>
                <c:pt idx="17">
                  <c:v>0.8159222012903864</c:v>
                </c:pt>
                <c:pt idx="18">
                  <c:v>0.73744032118055558</c:v>
                </c:pt>
                <c:pt idx="19">
                  <c:v>0.78502369453063436</c:v>
                </c:pt>
                <c:pt idx="20">
                  <c:v>0.63177398849980304</c:v>
                </c:pt>
                <c:pt idx="21">
                  <c:v>0.80260316624802996</c:v>
                </c:pt>
                <c:pt idx="22">
                  <c:v>0.80593532986111105</c:v>
                </c:pt>
                <c:pt idx="23">
                  <c:v>0.9035819604511427</c:v>
                </c:pt>
                <c:pt idx="24">
                  <c:v>0.8676409589859142</c:v>
                </c:pt>
                <c:pt idx="25">
                  <c:v>0.90857443422478323</c:v>
                </c:pt>
                <c:pt idx="26">
                  <c:v>0.81934286347517737</c:v>
                </c:pt>
                <c:pt idx="27">
                  <c:v>0.91326582046641069</c:v>
                </c:pt>
                <c:pt idx="28">
                  <c:v>0.79106179816784872</c:v>
                </c:pt>
                <c:pt idx="29">
                  <c:v>0.87729403688928298</c:v>
                </c:pt>
                <c:pt idx="30">
                  <c:v>0.80386042313091022</c:v>
                </c:pt>
                <c:pt idx="31">
                  <c:v>0.91411521436662735</c:v>
                </c:pt>
                <c:pt idx="32">
                  <c:v>0.82033366270193075</c:v>
                </c:pt>
                <c:pt idx="33">
                  <c:v>0.91951843694592195</c:v>
                </c:pt>
                <c:pt idx="34">
                  <c:v>0.82290877875049262</c:v>
                </c:pt>
                <c:pt idx="35">
                  <c:v>0.92275440645931839</c:v>
                </c:pt>
                <c:pt idx="36">
                  <c:v>0.64027658497094175</c:v>
                </c:pt>
                <c:pt idx="37">
                  <c:v>0.89135376649921216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0-4837-BB6A-8AAFDB30A97A}"/>
            </c:ext>
          </c:extLst>
        </c:ser>
        <c:ser>
          <c:idx val="1"/>
          <c:order val="1"/>
          <c:tx>
            <c:strRef>
              <c:f>Inception3!$U$3</c:f>
              <c:strCache>
                <c:ptCount val="1"/>
                <c:pt idx="0">
                  <c:v>Peak perf tensile sweep ldb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Inception3!$U$4:$U$40</c:f>
              <c:numCache>
                <c:formatCode>0.00%</c:formatCode>
                <c:ptCount val="37"/>
                <c:pt idx="0">
                  <c:v>0.60247518961780933</c:v>
                </c:pt>
                <c:pt idx="1">
                  <c:v>0.82935859313435767</c:v>
                </c:pt>
                <c:pt idx="2">
                  <c:v>0.77282916851359351</c:v>
                </c:pt>
                <c:pt idx="3">
                  <c:v>0.77226258526644997</c:v>
                </c:pt>
                <c:pt idx="4">
                  <c:v>0.73063266474586297</c:v>
                </c:pt>
                <c:pt idx="5">
                  <c:v>0.71482220252167072</c:v>
                </c:pt>
                <c:pt idx="6">
                  <c:v>0.65601586356136721</c:v>
                </c:pt>
                <c:pt idx="7">
                  <c:v>0.62352919221581959</c:v>
                </c:pt>
                <c:pt idx="8">
                  <c:v>0.84023718386771085</c:v>
                </c:pt>
                <c:pt idx="9">
                  <c:v>0.78390303326930666</c:v>
                </c:pt>
                <c:pt idx="10">
                  <c:v>0.82254708893567785</c:v>
                </c:pt>
                <c:pt idx="11">
                  <c:v>0.74470778541174154</c:v>
                </c:pt>
                <c:pt idx="12">
                  <c:v>0.85452393155289597</c:v>
                </c:pt>
                <c:pt idx="13">
                  <c:v>0.76116563392681258</c:v>
                </c:pt>
                <c:pt idx="14">
                  <c:v>0.83882120672035076</c:v>
                </c:pt>
                <c:pt idx="15">
                  <c:v>0.70469488770685584</c:v>
                </c:pt>
                <c:pt idx="16">
                  <c:v>0.82176984061022462</c:v>
                </c:pt>
                <c:pt idx="17">
                  <c:v>0.81691781022212384</c:v>
                </c:pt>
                <c:pt idx="18">
                  <c:v>0.7611896824517338</c:v>
                </c:pt>
                <c:pt idx="19">
                  <c:v>0.7848543929151891</c:v>
                </c:pt>
                <c:pt idx="20">
                  <c:v>0.67964786803092991</c:v>
                </c:pt>
                <c:pt idx="21">
                  <c:v>0.80463478563337287</c:v>
                </c:pt>
                <c:pt idx="22">
                  <c:v>0.81180605576487397</c:v>
                </c:pt>
                <c:pt idx="23">
                  <c:v>0.90321834675433432</c:v>
                </c:pt>
                <c:pt idx="24">
                  <c:v>0.87694485230742714</c:v>
                </c:pt>
                <c:pt idx="25">
                  <c:v>0.90973549700797884</c:v>
                </c:pt>
                <c:pt idx="26">
                  <c:v>0.82115323643124516</c:v>
                </c:pt>
                <c:pt idx="27">
                  <c:v>0.91406326955279771</c:v>
                </c:pt>
                <c:pt idx="28">
                  <c:v>0.87016797798463363</c:v>
                </c:pt>
                <c:pt idx="29">
                  <c:v>0.88022891887066579</c:v>
                </c:pt>
                <c:pt idx="30">
                  <c:v>0.81793650573778576</c:v>
                </c:pt>
                <c:pt idx="31">
                  <c:v>0.9194799593060482</c:v>
                </c:pt>
                <c:pt idx="32">
                  <c:v>0.88348508914499613</c:v>
                </c:pt>
                <c:pt idx="33">
                  <c:v>0.92476582508372762</c:v>
                </c:pt>
                <c:pt idx="34">
                  <c:v>0.82655068736455883</c:v>
                </c:pt>
                <c:pt idx="35">
                  <c:v>0.92987854148197402</c:v>
                </c:pt>
                <c:pt idx="36">
                  <c:v>0.87785869625443269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0-4837-BB6A-8AAFDB30A97A}"/>
            </c:ext>
          </c:extLst>
        </c:ser>
        <c:ser>
          <c:idx val="2"/>
          <c:order val="2"/>
          <c:tx>
            <c:strRef>
              <c:f>Inception3!$X$3</c:f>
              <c:strCache>
                <c:ptCount val="1"/>
                <c:pt idx="0">
                  <c:v>Peak perf tensile sweep 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Inception3!$X$4:$X$41</c:f>
              <c:numCache>
                <c:formatCode>0.00%</c:formatCode>
                <c:ptCount val="38"/>
                <c:pt idx="0">
                  <c:v>0.61957753860076836</c:v>
                </c:pt>
                <c:pt idx="1">
                  <c:v>0.83823153688928287</c:v>
                </c:pt>
                <c:pt idx="2">
                  <c:v>0.81125678745567398</c:v>
                </c:pt>
                <c:pt idx="3">
                  <c:v>0.77692318939617822</c:v>
                </c:pt>
                <c:pt idx="4">
                  <c:v>0.78631173352541384</c:v>
                </c:pt>
                <c:pt idx="5">
                  <c:v>0.73007954867267544</c:v>
                </c:pt>
                <c:pt idx="6">
                  <c:v>0.65616496441587868</c:v>
                </c:pt>
                <c:pt idx="7">
                  <c:v>0.63753024342494091</c:v>
                </c:pt>
                <c:pt idx="8">
                  <c:v>0.81591354382141457</c:v>
                </c:pt>
                <c:pt idx="9">
                  <c:v>0.78398287437204506</c:v>
                </c:pt>
                <c:pt idx="10">
                  <c:v>0.80628740026595735</c:v>
                </c:pt>
                <c:pt idx="11">
                  <c:v>0.74332259037628068</c:v>
                </c:pt>
                <c:pt idx="12">
                  <c:v>0.85267892872094175</c:v>
                </c:pt>
                <c:pt idx="13">
                  <c:v>0.76029988702964946</c:v>
                </c:pt>
                <c:pt idx="14">
                  <c:v>0.8368819336707054</c:v>
                </c:pt>
                <c:pt idx="15">
                  <c:v>0.70465737200797873</c:v>
                </c:pt>
                <c:pt idx="16">
                  <c:v>0.746463327730989</c:v>
                </c:pt>
                <c:pt idx="17">
                  <c:v>0.81734491202472426</c:v>
                </c:pt>
                <c:pt idx="18">
                  <c:v>0.73724216133520504</c:v>
                </c:pt>
                <c:pt idx="19">
                  <c:v>0.7817396279673956</c:v>
                </c:pt>
                <c:pt idx="20">
                  <c:v>0.63155466595252174</c:v>
                </c:pt>
                <c:pt idx="21">
                  <c:v>0.80290906348502755</c:v>
                </c:pt>
                <c:pt idx="22">
                  <c:v>0.79951533564814825</c:v>
                </c:pt>
                <c:pt idx="23">
                  <c:v>0.90087890625</c:v>
                </c:pt>
                <c:pt idx="24">
                  <c:v>0.83000886524822703</c:v>
                </c:pt>
                <c:pt idx="25">
                  <c:v>0.90626096612736418</c:v>
                </c:pt>
                <c:pt idx="26">
                  <c:v>0.8140762365174351</c:v>
                </c:pt>
                <c:pt idx="27">
                  <c:v>0.91155548937401487</c:v>
                </c:pt>
                <c:pt idx="28">
                  <c:v>0.78312770882584715</c:v>
                </c:pt>
                <c:pt idx="29">
                  <c:v>0.87589729856185983</c:v>
                </c:pt>
                <c:pt idx="30">
                  <c:v>0.71698849364657224</c:v>
                </c:pt>
                <c:pt idx="31">
                  <c:v>0.90991441803339257</c:v>
                </c:pt>
                <c:pt idx="32">
                  <c:v>0.79294335475768318</c:v>
                </c:pt>
                <c:pt idx="33">
                  <c:v>0.91525992415287616</c:v>
                </c:pt>
                <c:pt idx="34">
                  <c:v>0.80330634511672583</c:v>
                </c:pt>
                <c:pt idx="35">
                  <c:v>0.92121530086436165</c:v>
                </c:pt>
                <c:pt idx="36">
                  <c:v>0.607784141979413</c:v>
                </c:pt>
                <c:pt idx="37">
                  <c:v>0.8856061690430459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0-4837-BB6A-8AAFDB30A97A}"/>
            </c:ext>
          </c:extLst>
        </c:ser>
        <c:ser>
          <c:idx val="3"/>
          <c:order val="3"/>
          <c:tx>
            <c:strRef>
              <c:f>Inception3!$AA$3</c:f>
              <c:strCache>
                <c:ptCount val="1"/>
                <c:pt idx="0">
                  <c:v>Peak perf tensile sweep lda ldb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Inception3!$A$43:$A$80</c:f>
              <c:strCache>
                <c:ptCount val="38"/>
                <c:pt idx="0">
                  <c:v>[64,64,73,73,80,FWD]</c:v>
                </c:pt>
                <c:pt idx="1">
                  <c:v>[64,64,73,73,80,BWD]</c:v>
                </c:pt>
                <c:pt idx="2">
                  <c:v>[64,192,35,35,64,FWD]</c:v>
                </c:pt>
                <c:pt idx="3">
                  <c:v>[64,192,35,35,64,BWD]</c:v>
                </c:pt>
                <c:pt idx="4">
                  <c:v>[64,192,35,35,48,FWD]</c:v>
                </c:pt>
                <c:pt idx="5">
                  <c:v>[64,192,35,35,48,BWD]</c:v>
                </c:pt>
                <c:pt idx="6">
                  <c:v>[64,192,35,35,32,FWD]</c:v>
                </c:pt>
                <c:pt idx="7">
                  <c:v>[64,192,35,35,32,BWD]</c:v>
                </c:pt>
                <c:pt idx="8">
                  <c:v>[64,256,35,35,64,FWD]</c:v>
                </c:pt>
                <c:pt idx="9">
                  <c:v>[64,256,35,35,64,BWD]</c:v>
                </c:pt>
                <c:pt idx="10">
                  <c:v>[64,256,35,35,48,FWD]</c:v>
                </c:pt>
                <c:pt idx="11">
                  <c:v>[64,256,35,35,48,BWD]</c:v>
                </c:pt>
                <c:pt idx="12">
                  <c:v>[64,288,35,35,64,FWD]</c:v>
                </c:pt>
                <c:pt idx="13">
                  <c:v>[64,288,35,35,64,BWD]</c:v>
                </c:pt>
                <c:pt idx="14">
                  <c:v>[64,288,35,35,48,FWD]</c:v>
                </c:pt>
                <c:pt idx="15">
                  <c:v>[64,288,35,35,48,BWD]</c:v>
                </c:pt>
                <c:pt idx="16">
                  <c:v>[64,768,17,17,192,FWD]</c:v>
                </c:pt>
                <c:pt idx="17">
                  <c:v>[64,768,17,17,192,BWD]</c:v>
                </c:pt>
                <c:pt idx="18">
                  <c:v>[64,768,17,17,128,FWD]</c:v>
                </c:pt>
                <c:pt idx="19">
                  <c:v>[64,768,17,17,128,BWD]</c:v>
                </c:pt>
                <c:pt idx="20">
                  <c:v>[64,768,17,17,160,FWD]</c:v>
                </c:pt>
                <c:pt idx="21">
                  <c:v>[64,768,17,17,160,BWD]</c:v>
                </c:pt>
                <c:pt idx="22">
                  <c:v>[64,1280,8,8,320,FWD]</c:v>
                </c:pt>
                <c:pt idx="23">
                  <c:v>[64,1280,8,8,320,BWD]</c:v>
                </c:pt>
                <c:pt idx="24">
                  <c:v>[64,1280,8,8,384,FWD]</c:v>
                </c:pt>
                <c:pt idx="25">
                  <c:v>[64,1280,8,8,384,BWD]</c:v>
                </c:pt>
                <c:pt idx="26">
                  <c:v>[64,1280,8,8,448,FWD]</c:v>
                </c:pt>
                <c:pt idx="27">
                  <c:v>[64,1280,8,8,448,BWD]</c:v>
                </c:pt>
                <c:pt idx="28">
                  <c:v>[64,1280,8,8,192,FWD]</c:v>
                </c:pt>
                <c:pt idx="29">
                  <c:v>[64,1280,8,8,192,BWD]</c:v>
                </c:pt>
                <c:pt idx="30">
                  <c:v>[64,2048,8,8,320,FWD]</c:v>
                </c:pt>
                <c:pt idx="31">
                  <c:v>[64,2048,8,8,320,BWD]</c:v>
                </c:pt>
                <c:pt idx="32">
                  <c:v>[64,2048,8,8,384,FWD]</c:v>
                </c:pt>
                <c:pt idx="33">
                  <c:v>[64,2048,8,8,384,BWD]</c:v>
                </c:pt>
                <c:pt idx="34">
                  <c:v>[64,2048,8,8,448,FWD]</c:v>
                </c:pt>
                <c:pt idx="35">
                  <c:v>[64,2048,8,8,448,BWD]</c:v>
                </c:pt>
                <c:pt idx="36">
                  <c:v>[64,2048,8,8,192,FWD]</c:v>
                </c:pt>
                <c:pt idx="37">
                  <c:v>[64,2048,8,8,192,BWD]</c:v>
                </c:pt>
              </c:strCache>
            </c:strRef>
          </c:cat>
          <c:val>
            <c:numRef>
              <c:f>Inception3!$AA$4:$AA$41</c:f>
              <c:numCache>
                <c:formatCode>0.00%</c:formatCode>
                <c:ptCount val="38"/>
                <c:pt idx="0">
                  <c:v>0.60354871577029157</c:v>
                </c:pt>
                <c:pt idx="1">
                  <c:v>0.83067068065405836</c:v>
                </c:pt>
                <c:pt idx="2">
                  <c:v>0.77215965757978722</c:v>
                </c:pt>
                <c:pt idx="3">
                  <c:v>0.77272624082693075</c:v>
                </c:pt>
                <c:pt idx="4">
                  <c:v>0.73359351913416082</c:v>
                </c:pt>
                <c:pt idx="5">
                  <c:v>0.71629589612884159</c:v>
                </c:pt>
                <c:pt idx="6">
                  <c:v>0.65571958573433808</c:v>
                </c:pt>
                <c:pt idx="7">
                  <c:v>0.6271759105348701</c:v>
                </c:pt>
                <c:pt idx="8">
                  <c:v>0.83959845504580388</c:v>
                </c:pt>
                <c:pt idx="9">
                  <c:v>0.78497944524477947</c:v>
                </c:pt>
                <c:pt idx="10">
                  <c:v>0.82056645242316795</c:v>
                </c:pt>
                <c:pt idx="11">
                  <c:v>0.74456445620321121</c:v>
                </c:pt>
                <c:pt idx="12">
                  <c:v>0.85368415706264789</c:v>
                </c:pt>
                <c:pt idx="13">
                  <c:v>0.76020080710697402</c:v>
                </c:pt>
                <c:pt idx="14">
                  <c:v>0.83554098792109943</c:v>
                </c:pt>
                <c:pt idx="15">
                  <c:v>0.70340203900709231</c:v>
                </c:pt>
                <c:pt idx="16">
                  <c:v>0.82100798334072111</c:v>
                </c:pt>
                <c:pt idx="17">
                  <c:v>0.8172843097419229</c:v>
                </c:pt>
                <c:pt idx="18">
                  <c:v>0.76158792602442871</c:v>
                </c:pt>
                <c:pt idx="19">
                  <c:v>0.78482649662628068</c:v>
                </c:pt>
                <c:pt idx="20">
                  <c:v>0.67949588135342798</c:v>
                </c:pt>
                <c:pt idx="21">
                  <c:v>0.80601132319986224</c:v>
                </c:pt>
                <c:pt idx="22">
                  <c:v>0.81131642779747837</c:v>
                </c:pt>
                <c:pt idx="23">
                  <c:v>0.90107995191834134</c:v>
                </c:pt>
                <c:pt idx="24">
                  <c:v>0.87501135090376281</c:v>
                </c:pt>
                <c:pt idx="25">
                  <c:v>0.90775678437746254</c:v>
                </c:pt>
                <c:pt idx="26">
                  <c:v>0.82069920028073295</c:v>
                </c:pt>
                <c:pt idx="27">
                  <c:v>0.91235101457840828</c:v>
                </c:pt>
                <c:pt idx="28">
                  <c:v>0.84395700970252174</c:v>
                </c:pt>
                <c:pt idx="29">
                  <c:v>0.87646772957299079</c:v>
                </c:pt>
                <c:pt idx="30">
                  <c:v>0.81739781877955087</c:v>
                </c:pt>
                <c:pt idx="31">
                  <c:v>0.91814574714342001</c:v>
                </c:pt>
                <c:pt idx="32">
                  <c:v>0.88282134985717109</c:v>
                </c:pt>
                <c:pt idx="33">
                  <c:v>0.92370672804619802</c:v>
                </c:pt>
                <c:pt idx="34">
                  <c:v>0.82517799756205679</c:v>
                </c:pt>
                <c:pt idx="35">
                  <c:v>0.92777862428585511</c:v>
                </c:pt>
                <c:pt idx="36">
                  <c:v>0.86526881248768728</c:v>
                </c:pt>
                <c:pt idx="37">
                  <c:v>0.89817489010786067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0-4837-BB6A-8AAFDB30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704584"/>
        <c:axId val="538701960"/>
      </c:barChart>
      <c:catAx>
        <c:axId val="53870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01960"/>
        <c:crosses val="autoZero"/>
        <c:auto val="1"/>
        <c:lblAlgn val="ctr"/>
        <c:lblOffset val="100"/>
        <c:noMultiLvlLbl val="0"/>
      </c:catAx>
      <c:valAx>
        <c:axId val="5387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0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241934</xdr:colOff>
      <xdr:row>44</xdr:row>
      <xdr:rowOff>170497</xdr:rowOff>
    </xdr:from>
    <xdr:to>
      <xdr:col>15</xdr:col>
      <xdr:colOff>152399</xdr:colOff>
      <xdr:row>67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2EA62-B29D-45FF-9531-1FC98DF5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45</xdr:row>
      <xdr:rowOff>7620</xdr:rowOff>
    </xdr:from>
    <xdr:to>
      <xdr:col>27</xdr:col>
      <xdr:colOff>215265</xdr:colOff>
      <xdr:row>68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B62A7-039F-41C7-A018-63DD8CFEC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72</xdr:row>
      <xdr:rowOff>57150</xdr:rowOff>
    </xdr:from>
    <xdr:to>
      <xdr:col>15</xdr:col>
      <xdr:colOff>116205</xdr:colOff>
      <xdr:row>94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AF2B2A-BECC-43CF-95F4-3ECC8AA83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24765</xdr:colOff>
      <xdr:row>71</xdr:row>
      <xdr:rowOff>135255</xdr:rowOff>
    </xdr:from>
    <xdr:to>
      <xdr:col>27</xdr:col>
      <xdr:colOff>150495</xdr:colOff>
      <xdr:row>95</xdr:row>
      <xdr:rowOff>59055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DFD25B-411A-4C0B-BD15-B4AC66D92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198120</xdr:colOff>
      <xdr:row>97</xdr:row>
      <xdr:rowOff>135255</xdr:rowOff>
    </xdr:from>
    <xdr:to>
      <xdr:col>15</xdr:col>
      <xdr:colOff>186690</xdr:colOff>
      <xdr:row>118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B61444-4089-4ABD-B9D0-292BB2DE7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</xdr:colOff>
      <xdr:row>98</xdr:row>
      <xdr:rowOff>9525</xdr:rowOff>
    </xdr:from>
    <xdr:to>
      <xdr:col>27</xdr:col>
      <xdr:colOff>121920</xdr:colOff>
      <xdr:row>122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F889FF-EA95-4251-9A44-160F80970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517206</xdr:colOff>
      <xdr:row>21</xdr:row>
      <xdr:rowOff>96202</xdr:rowOff>
    </xdr:from>
    <xdr:to>
      <xdr:col>21</xdr:col>
      <xdr:colOff>377190</xdr:colOff>
      <xdr:row>44</xdr:row>
      <xdr:rowOff>112395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7AB47F-CCFD-4A4D-9239-DAA3FCA5E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498157</xdr:colOff>
      <xdr:row>79</xdr:row>
      <xdr:rowOff>162878</xdr:rowOff>
    </xdr:from>
    <xdr:to>
      <xdr:col>17</xdr:col>
      <xdr:colOff>300990</xdr:colOff>
      <xdr:row>97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D20F1-7D64-468B-BAFA-E7285B70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308196</xdr:colOff>
      <xdr:row>79</xdr:row>
      <xdr:rowOff>179730</xdr:rowOff>
    </xdr:from>
    <xdr:to>
      <xdr:col>34</xdr:col>
      <xdr:colOff>56321</xdr:colOff>
      <xdr:row>103</xdr:row>
      <xdr:rowOff>146520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FAAFE-F77E-484C-A226-B533CFDBA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225742</xdr:colOff>
      <xdr:row>121</xdr:row>
      <xdr:rowOff>60007</xdr:rowOff>
    </xdr:from>
    <xdr:to>
      <xdr:col>18</xdr:col>
      <xdr:colOff>59055</xdr:colOff>
      <xdr:row>141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0D058-0ABD-41E8-8E16-C51BA424F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189547</xdr:colOff>
      <xdr:row>151</xdr:row>
      <xdr:rowOff>132397</xdr:rowOff>
    </xdr:from>
    <xdr:to>
      <xdr:col>18</xdr:col>
      <xdr:colOff>150495</xdr:colOff>
      <xdr:row>173</xdr:row>
      <xdr:rowOff>137159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5024FB-39E8-412C-A6F7-FE24F39A5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513396</xdr:colOff>
      <xdr:row>119</xdr:row>
      <xdr:rowOff>172401</xdr:rowOff>
    </xdr:from>
    <xdr:to>
      <xdr:col>36</xdr:col>
      <xdr:colOff>150495</xdr:colOff>
      <xdr:row>150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50DB7F-AAFD-463F-B09F-B4CFD3C21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564832</xdr:colOff>
      <xdr:row>151</xdr:row>
      <xdr:rowOff>140017</xdr:rowOff>
    </xdr:from>
    <xdr:to>
      <xdr:col>36</xdr:col>
      <xdr:colOff>215265</xdr:colOff>
      <xdr:row>184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458DED-A369-4E16-9B3C-8A1D9D860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106679</xdr:colOff>
      <xdr:row>42</xdr:row>
      <xdr:rowOff>40956</xdr:rowOff>
    </xdr:from>
    <xdr:to>
      <xdr:col>28</xdr:col>
      <xdr:colOff>360045</xdr:colOff>
      <xdr:row>78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1045F3-17A6-4A54-92BC-860A13E24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45"/>
  <sheetViews>
    <sheetView tabSelected="1" topLeftCell="BC1" workbookViewId="0">
      <selection activeCell="BU31" sqref="BU31"/>
    </sheetView>
  </sheetViews>
  <sheetFormatPr defaultRowHeight="15" x14ac:dyDescent="0.25"/>
  <cols>
    <col min="36" max="36" width="12" bestFit="1" customWidth="1"/>
    <col min="37" max="37" width="43.85546875" customWidth="1"/>
    <col min="53" max="66" width="9.140625" customWidth="1"/>
    <col min="67" max="67" width="9.85546875" customWidth="1"/>
    <col min="68" max="68" width="9.140625" customWidth="1"/>
    <col min="69" max="69" width="11" bestFit="1" customWidth="1"/>
    <col min="71" max="71" width="12" bestFit="1" customWidth="1"/>
  </cols>
  <sheetData>
    <row r="1" spans="1:83" ht="29.25" thickBot="1" x14ac:dyDescent="0.5">
      <c r="A1" s="4"/>
      <c r="B1" s="5"/>
      <c r="C1" s="5"/>
      <c r="D1" s="5"/>
      <c r="E1" s="5"/>
      <c r="F1" s="5"/>
      <c r="G1" s="20" t="s">
        <v>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27" t="s">
        <v>1</v>
      </c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28" t="s">
        <v>2</v>
      </c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32"/>
    </row>
    <row r="2" spans="1:83" ht="41.45" customHeight="1" thickTop="1" thickBot="1" x14ac:dyDescent="0.3">
      <c r="A2" s="11" t="s">
        <v>3</v>
      </c>
      <c r="B2" s="12"/>
      <c r="C2" s="12"/>
      <c r="D2" s="12"/>
      <c r="E2" s="12"/>
      <c r="F2" s="12"/>
      <c r="G2" s="21" t="s">
        <v>4</v>
      </c>
      <c r="H2" s="13"/>
      <c r="I2" s="13"/>
      <c r="J2" s="13"/>
      <c r="K2" s="13"/>
      <c r="L2" s="22" t="s">
        <v>5</v>
      </c>
      <c r="M2" s="14"/>
      <c r="N2" s="23" t="s">
        <v>6</v>
      </c>
      <c r="O2" s="15"/>
      <c r="P2" s="15"/>
      <c r="Q2" s="15"/>
      <c r="R2" s="15"/>
      <c r="S2" s="15"/>
      <c r="T2" s="24" t="s">
        <v>7</v>
      </c>
      <c r="U2" s="16"/>
      <c r="V2" s="16"/>
      <c r="W2" s="25" t="s">
        <v>8</v>
      </c>
      <c r="X2" s="17"/>
      <c r="Y2" s="17"/>
      <c r="Z2" s="26" t="s">
        <v>9</v>
      </c>
      <c r="AA2" s="18"/>
      <c r="AB2" s="18"/>
      <c r="AC2" s="21" t="s">
        <v>4</v>
      </c>
      <c r="AD2" s="13"/>
      <c r="AE2" s="13"/>
      <c r="AF2" s="13"/>
      <c r="AG2" s="22" t="s">
        <v>5</v>
      </c>
      <c r="AH2" s="14"/>
      <c r="AI2" s="23" t="s">
        <v>6</v>
      </c>
      <c r="AJ2" s="15"/>
      <c r="AK2" s="15"/>
      <c r="AL2" s="15"/>
      <c r="AM2" s="15"/>
      <c r="AN2" s="15"/>
      <c r="AO2" s="24" t="s">
        <v>7</v>
      </c>
      <c r="AP2" s="16"/>
      <c r="AQ2" s="16"/>
      <c r="AR2" s="25" t="s">
        <v>8</v>
      </c>
      <c r="AS2" s="17"/>
      <c r="AT2" s="17"/>
      <c r="AU2" s="52" t="s">
        <v>9</v>
      </c>
      <c r="AV2" s="53"/>
      <c r="AW2" s="53"/>
      <c r="AX2" s="50" t="s">
        <v>328</v>
      </c>
      <c r="AY2" s="50"/>
      <c r="AZ2" s="50"/>
      <c r="BA2" s="51"/>
      <c r="BB2" s="21" t="s">
        <v>4</v>
      </c>
      <c r="BC2" s="13"/>
      <c r="BD2" s="13"/>
      <c r="BE2" s="13"/>
      <c r="BF2" s="22" t="s">
        <v>5</v>
      </c>
      <c r="BG2" s="14"/>
      <c r="BH2" s="23" t="s">
        <v>6</v>
      </c>
      <c r="BI2" s="15"/>
      <c r="BJ2" s="15"/>
      <c r="BK2" s="15"/>
      <c r="BL2" s="15"/>
      <c r="BM2" s="15"/>
      <c r="BN2" s="29" t="s">
        <v>7</v>
      </c>
      <c r="BO2" s="19"/>
      <c r="BP2" s="19"/>
      <c r="BQ2" s="25" t="s">
        <v>8</v>
      </c>
      <c r="BR2" s="17"/>
      <c r="BS2" s="17"/>
      <c r="BT2" s="26" t="s">
        <v>9</v>
      </c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33"/>
    </row>
    <row r="3" spans="1:83" ht="15.75" thickTop="1" x14ac:dyDescent="0.25">
      <c r="A3" s="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s="3" t="s">
        <v>16</v>
      </c>
      <c r="H3" t="s">
        <v>17</v>
      </c>
      <c r="I3" t="s">
        <v>18</v>
      </c>
      <c r="J3" t="s">
        <v>19</v>
      </c>
      <c r="K3" t="s">
        <v>20</v>
      </c>
      <c r="L3" s="3" t="s">
        <v>21</v>
      </c>
      <c r="M3" t="s">
        <v>22</v>
      </c>
      <c r="N3" s="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s="3" t="s">
        <v>29</v>
      </c>
      <c r="U3" t="s">
        <v>30</v>
      </c>
      <c r="V3" t="s">
        <v>31</v>
      </c>
      <c r="W3" s="3" t="s">
        <v>32</v>
      </c>
      <c r="X3" t="s">
        <v>33</v>
      </c>
      <c r="Y3" t="s">
        <v>34</v>
      </c>
      <c r="Z3" s="3" t="s">
        <v>35</v>
      </c>
      <c r="AA3" t="s">
        <v>36</v>
      </c>
      <c r="AB3" t="s">
        <v>37</v>
      </c>
      <c r="AC3" s="3" t="s">
        <v>38</v>
      </c>
      <c r="AD3" t="s">
        <v>17</v>
      </c>
      <c r="AE3" t="s">
        <v>18</v>
      </c>
      <c r="AF3" t="s">
        <v>19</v>
      </c>
      <c r="AG3" s="3" t="s">
        <v>21</v>
      </c>
      <c r="AH3" t="s">
        <v>22</v>
      </c>
      <c r="AI3" s="3" t="s">
        <v>23</v>
      </c>
      <c r="AJ3" t="s">
        <v>24</v>
      </c>
      <c r="AK3" t="s">
        <v>25</v>
      </c>
      <c r="AL3" t="s">
        <v>26</v>
      </c>
      <c r="AM3" t="s">
        <v>27</v>
      </c>
      <c r="AN3" t="s">
        <v>28</v>
      </c>
      <c r="AO3" s="3" t="s">
        <v>29</v>
      </c>
      <c r="AP3" t="s">
        <v>30</v>
      </c>
      <c r="AQ3" t="s">
        <v>31</v>
      </c>
      <c r="AR3" s="3" t="s">
        <v>32</v>
      </c>
      <c r="AS3" t="s">
        <v>33</v>
      </c>
      <c r="AT3" t="s">
        <v>34</v>
      </c>
      <c r="AU3" s="3" t="s">
        <v>35</v>
      </c>
      <c r="AV3" t="s">
        <v>36</v>
      </c>
      <c r="AW3" t="s">
        <v>37</v>
      </c>
      <c r="AX3" s="3" t="s">
        <v>324</v>
      </c>
      <c r="AY3" t="s">
        <v>325</v>
      </c>
      <c r="AZ3" t="s">
        <v>326</v>
      </c>
      <c r="BA3" s="3"/>
      <c r="BB3" s="3" t="s">
        <v>39</v>
      </c>
      <c r="BC3" t="s">
        <v>17</v>
      </c>
      <c r="BD3" t="s">
        <v>18</v>
      </c>
      <c r="BE3" t="s">
        <v>19</v>
      </c>
      <c r="BF3" s="3" t="s">
        <v>21</v>
      </c>
      <c r="BG3" t="s">
        <v>22</v>
      </c>
      <c r="BH3" s="3" t="s">
        <v>23</v>
      </c>
      <c r="BI3" t="s">
        <v>24</v>
      </c>
      <c r="BJ3" t="s">
        <v>25</v>
      </c>
      <c r="BK3" t="s">
        <v>26</v>
      </c>
      <c r="BL3" t="s">
        <v>27</v>
      </c>
      <c r="BM3" t="s">
        <v>28</v>
      </c>
      <c r="BN3" s="3" t="s">
        <v>29</v>
      </c>
      <c r="BO3" t="s">
        <v>30</v>
      </c>
      <c r="BP3" t="s">
        <v>31</v>
      </c>
      <c r="BQ3" s="3" t="s">
        <v>32</v>
      </c>
      <c r="BR3" t="s">
        <v>33</v>
      </c>
      <c r="BS3" t="s">
        <v>34</v>
      </c>
      <c r="BT3" s="3" t="s">
        <v>35</v>
      </c>
      <c r="BU3" t="s">
        <v>36</v>
      </c>
      <c r="BV3" t="s">
        <v>37</v>
      </c>
      <c r="CE3" s="10"/>
    </row>
    <row r="4" spans="1:83" x14ac:dyDescent="0.25">
      <c r="A4" s="3">
        <v>64</v>
      </c>
      <c r="B4">
        <v>64</v>
      </c>
      <c r="C4">
        <v>56</v>
      </c>
      <c r="D4">
        <v>56</v>
      </c>
      <c r="E4">
        <v>256</v>
      </c>
      <c r="F4" t="s">
        <v>40</v>
      </c>
      <c r="G4" s="3" t="s">
        <v>41</v>
      </c>
      <c r="H4">
        <v>3136</v>
      </c>
      <c r="I4">
        <v>256</v>
      </c>
      <c r="J4">
        <v>64</v>
      </c>
      <c r="K4">
        <v>64</v>
      </c>
      <c r="L4" s="3">
        <v>8285.0400000000009</v>
      </c>
      <c r="M4" s="1">
        <v>0.79700000000000004</v>
      </c>
      <c r="N4" s="3">
        <v>8786.33</v>
      </c>
      <c r="O4" s="1">
        <v>0.84519999999999995</v>
      </c>
      <c r="P4" t="s">
        <v>42</v>
      </c>
      <c r="Q4" s="2">
        <v>1</v>
      </c>
      <c r="R4" s="2">
        <v>1</v>
      </c>
      <c r="S4" s="1">
        <v>0.76559999999999995</v>
      </c>
      <c r="T4" s="3">
        <v>8745.76</v>
      </c>
      <c r="U4" s="1">
        <v>0.84130000000000005</v>
      </c>
      <c r="V4" t="s">
        <v>42</v>
      </c>
      <c r="W4" s="3">
        <v>8781.82</v>
      </c>
      <c r="X4" s="1">
        <v>0.8448</v>
      </c>
      <c r="Y4" t="s">
        <v>42</v>
      </c>
      <c r="Z4" s="3">
        <v>8742.6</v>
      </c>
      <c r="AA4" s="1">
        <v>0.84099999999999997</v>
      </c>
      <c r="AB4" t="s">
        <v>42</v>
      </c>
      <c r="AC4" s="3" t="s">
        <v>43</v>
      </c>
      <c r="AD4">
        <v>200704</v>
      </c>
      <c r="AE4">
        <v>256</v>
      </c>
      <c r="AF4">
        <v>64</v>
      </c>
      <c r="AG4" s="3">
        <v>7025.6</v>
      </c>
      <c r="AH4" s="1">
        <v>0.67579999999999996</v>
      </c>
      <c r="AI4" s="3">
        <v>8051.28</v>
      </c>
      <c r="AJ4" s="1">
        <v>0.77449999999999997</v>
      </c>
      <c r="AK4" t="s">
        <v>44</v>
      </c>
      <c r="AL4" s="2">
        <v>1</v>
      </c>
      <c r="AM4" s="2">
        <v>1</v>
      </c>
      <c r="AN4" s="2">
        <v>1</v>
      </c>
      <c r="AO4" s="3">
        <v>7976.13</v>
      </c>
      <c r="AP4" s="1">
        <v>0.76729999999999998</v>
      </c>
      <c r="AQ4" t="s">
        <v>45</v>
      </c>
      <c r="AR4" s="3">
        <v>7644.59</v>
      </c>
      <c r="AS4" s="1">
        <v>0.73540000000000005</v>
      </c>
      <c r="AT4" t="s">
        <v>46</v>
      </c>
      <c r="AU4" s="3">
        <v>7338.6</v>
      </c>
      <c r="AV4" s="1">
        <v>0.70589999999999997</v>
      </c>
      <c r="AW4" t="s">
        <v>47</v>
      </c>
      <c r="AX4" s="3">
        <f>AI27/AH27/1000</f>
        <v>8774.9471625671395</v>
      </c>
      <c r="AY4">
        <f>AX4/10396*100</f>
        <v>84.406956161669285</v>
      </c>
      <c r="BB4" s="3" t="s">
        <v>48</v>
      </c>
      <c r="BC4">
        <v>200704</v>
      </c>
      <c r="BD4">
        <v>256</v>
      </c>
      <c r="BE4">
        <v>64</v>
      </c>
      <c r="BF4" s="3">
        <v>7335.12</v>
      </c>
      <c r="BG4" s="1">
        <v>0.7056</v>
      </c>
      <c r="BH4" s="3">
        <v>8295.17</v>
      </c>
      <c r="BI4" s="1">
        <v>0.79790000000000005</v>
      </c>
      <c r="BJ4" t="s">
        <v>49</v>
      </c>
      <c r="BK4" s="2">
        <v>1</v>
      </c>
      <c r="BL4" s="2">
        <v>1</v>
      </c>
      <c r="BM4" s="2">
        <v>1</v>
      </c>
      <c r="BN4" s="3">
        <v>8116.3</v>
      </c>
      <c r="BO4" s="1">
        <v>0.78069999999999995</v>
      </c>
      <c r="BP4" t="s">
        <v>50</v>
      </c>
      <c r="BQ4" s="3">
        <v>8462.5300000000007</v>
      </c>
      <c r="BR4" s="1">
        <v>0.81399999999999995</v>
      </c>
      <c r="BS4" t="s">
        <v>51</v>
      </c>
      <c r="BT4" s="3">
        <v>8307.91</v>
      </c>
      <c r="BU4" s="1">
        <v>0.79920000000000002</v>
      </c>
      <c r="BV4" t="s">
        <v>52</v>
      </c>
      <c r="CE4" s="10"/>
    </row>
    <row r="5" spans="1:83" hidden="1" x14ac:dyDescent="0.25">
      <c r="A5" s="3" t="s">
        <v>53</v>
      </c>
      <c r="B5" t="s">
        <v>53</v>
      </c>
      <c r="C5" t="s">
        <v>53</v>
      </c>
      <c r="D5" t="s">
        <v>53</v>
      </c>
      <c r="E5" t="s">
        <v>53</v>
      </c>
      <c r="F5" t="s">
        <v>54</v>
      </c>
      <c r="G5" s="3" t="s">
        <v>55</v>
      </c>
      <c r="H5">
        <v>3136</v>
      </c>
      <c r="I5">
        <v>64</v>
      </c>
      <c r="J5">
        <v>256</v>
      </c>
      <c r="K5">
        <v>64</v>
      </c>
      <c r="L5" s="3">
        <v>8944.2000000000007</v>
      </c>
      <c r="M5" s="1">
        <v>0.86040000000000005</v>
      </c>
      <c r="N5" s="3">
        <v>9369.98</v>
      </c>
      <c r="O5" s="1">
        <v>0.90129999999999999</v>
      </c>
      <c r="P5" t="s">
        <v>56</v>
      </c>
      <c r="Q5" s="2">
        <v>1</v>
      </c>
      <c r="R5" s="2">
        <v>1</v>
      </c>
      <c r="S5" s="1">
        <v>0.76559999999999995</v>
      </c>
      <c r="T5" s="3">
        <v>9366.99</v>
      </c>
      <c r="U5" s="1">
        <v>0.90100000000000002</v>
      </c>
      <c r="V5" t="s">
        <v>57</v>
      </c>
      <c r="W5" s="3">
        <v>9371.4699999999993</v>
      </c>
      <c r="X5" s="1">
        <v>0.90149999999999997</v>
      </c>
      <c r="Y5" t="s">
        <v>58</v>
      </c>
      <c r="Z5" s="3">
        <v>9371.0400000000009</v>
      </c>
      <c r="AA5" s="1">
        <v>0.90139999999999998</v>
      </c>
      <c r="AB5" t="s">
        <v>56</v>
      </c>
      <c r="AC5" s="3" t="s">
        <v>59</v>
      </c>
      <c r="AD5">
        <v>200704</v>
      </c>
      <c r="AE5">
        <v>64</v>
      </c>
      <c r="AF5">
        <v>256</v>
      </c>
      <c r="AG5" s="3">
        <v>8116.34</v>
      </c>
      <c r="AH5" s="1">
        <v>0.78069999999999995</v>
      </c>
      <c r="AI5" s="3">
        <v>7703.91</v>
      </c>
      <c r="AJ5" s="1">
        <v>0.74109999999999998</v>
      </c>
      <c r="AK5" t="s">
        <v>60</v>
      </c>
      <c r="AL5" s="2">
        <v>1</v>
      </c>
      <c r="AM5" s="2">
        <v>1</v>
      </c>
      <c r="AN5" s="2">
        <v>1</v>
      </c>
      <c r="AO5" s="3">
        <v>7600.77</v>
      </c>
      <c r="AP5" s="1">
        <v>0.73109999999999997</v>
      </c>
      <c r="AQ5" t="s">
        <v>60</v>
      </c>
      <c r="AR5" s="3">
        <v>8591.1200000000008</v>
      </c>
      <c r="AS5" s="1">
        <v>0.82640000000000002</v>
      </c>
      <c r="AT5" t="s">
        <v>61</v>
      </c>
      <c r="AU5" s="3">
        <v>8499.6299999999992</v>
      </c>
      <c r="AV5" s="1">
        <v>0.81759999999999999</v>
      </c>
      <c r="AW5" t="s">
        <v>62</v>
      </c>
      <c r="AX5" s="3" t="s">
        <v>327</v>
      </c>
      <c r="BB5" s="3" t="s">
        <v>63</v>
      </c>
      <c r="BC5">
        <v>200704</v>
      </c>
      <c r="BD5">
        <v>64</v>
      </c>
      <c r="BE5">
        <v>256</v>
      </c>
      <c r="BF5" s="3">
        <v>3954.46</v>
      </c>
      <c r="BG5" s="1">
        <v>0.38040000000000002</v>
      </c>
      <c r="BH5" s="3">
        <v>9157.26</v>
      </c>
      <c r="BI5" s="1">
        <v>0.88090000000000002</v>
      </c>
      <c r="BJ5" t="s">
        <v>64</v>
      </c>
      <c r="BK5" s="2">
        <v>1</v>
      </c>
      <c r="BL5" s="2">
        <v>1</v>
      </c>
      <c r="BM5" s="2">
        <v>0.98</v>
      </c>
      <c r="BN5" s="3">
        <v>9116.64</v>
      </c>
      <c r="BO5" s="1">
        <v>0.877</v>
      </c>
      <c r="BP5" t="s">
        <v>65</v>
      </c>
      <c r="BQ5" s="3">
        <v>9265.84</v>
      </c>
      <c r="BR5" s="1">
        <v>0.89129999999999998</v>
      </c>
      <c r="BS5" t="s">
        <v>66</v>
      </c>
      <c r="BT5" s="3">
        <v>9189.82</v>
      </c>
      <c r="BU5" s="1">
        <v>0.88400000000000001</v>
      </c>
      <c r="BV5" t="s">
        <v>65</v>
      </c>
      <c r="CE5" s="10"/>
    </row>
    <row r="6" spans="1:83" x14ac:dyDescent="0.25">
      <c r="A6" s="3">
        <v>64</v>
      </c>
      <c r="B6">
        <v>64</v>
      </c>
      <c r="C6">
        <v>56</v>
      </c>
      <c r="D6">
        <v>56</v>
      </c>
      <c r="E6">
        <v>64</v>
      </c>
      <c r="F6" t="s">
        <v>40</v>
      </c>
      <c r="G6" s="3" t="s">
        <v>41</v>
      </c>
      <c r="H6">
        <v>3136</v>
      </c>
      <c r="I6">
        <v>64</v>
      </c>
      <c r="J6">
        <v>64</v>
      </c>
      <c r="K6">
        <v>64</v>
      </c>
      <c r="L6" s="3">
        <v>7093.04</v>
      </c>
      <c r="M6" s="1">
        <v>0.68230000000000002</v>
      </c>
      <c r="N6" s="3">
        <v>8156.25</v>
      </c>
      <c r="O6" s="1">
        <v>0.78459999999999996</v>
      </c>
      <c r="P6" t="s">
        <v>67</v>
      </c>
      <c r="Q6" s="2">
        <v>1</v>
      </c>
      <c r="R6" s="2">
        <v>1</v>
      </c>
      <c r="S6" s="1">
        <v>0.76559999999999995</v>
      </c>
      <c r="T6" s="3">
        <v>8145.9</v>
      </c>
      <c r="U6" s="1">
        <v>0.78359999999999996</v>
      </c>
      <c r="V6" t="s">
        <v>68</v>
      </c>
      <c r="W6" s="3">
        <v>8160.78</v>
      </c>
      <c r="X6" s="1">
        <v>0.78500000000000003</v>
      </c>
      <c r="Y6" t="s">
        <v>68</v>
      </c>
      <c r="Z6" s="3">
        <v>8140.09</v>
      </c>
      <c r="AA6" s="1">
        <v>0.78300000000000003</v>
      </c>
      <c r="AB6" t="s">
        <v>69</v>
      </c>
      <c r="AC6" s="3" t="s">
        <v>43</v>
      </c>
      <c r="AD6">
        <v>200704</v>
      </c>
      <c r="AE6">
        <v>64</v>
      </c>
      <c r="AF6">
        <v>64</v>
      </c>
      <c r="AG6" s="3">
        <v>2584.7600000000002</v>
      </c>
      <c r="AH6" s="1">
        <v>0.24859999999999999</v>
      </c>
      <c r="AI6" s="3">
        <v>6739.28</v>
      </c>
      <c r="AJ6" s="1">
        <v>0.64829999999999999</v>
      </c>
      <c r="AK6" t="s">
        <v>46</v>
      </c>
      <c r="AL6" s="2">
        <v>1</v>
      </c>
      <c r="AM6" s="2">
        <v>1</v>
      </c>
      <c r="AN6" s="2">
        <v>0.98</v>
      </c>
      <c r="AO6" s="3">
        <v>6718.13</v>
      </c>
      <c r="AP6" s="1">
        <v>0.6462</v>
      </c>
      <c r="AQ6" t="s">
        <v>70</v>
      </c>
      <c r="AR6" s="3">
        <v>5265.72</v>
      </c>
      <c r="AS6" s="1">
        <v>0.50649999999999995</v>
      </c>
      <c r="AT6" t="s">
        <v>71</v>
      </c>
      <c r="AU6" s="3">
        <v>5232.74</v>
      </c>
      <c r="AV6" s="1">
        <v>0.50339999999999996</v>
      </c>
      <c r="AW6" t="s">
        <v>72</v>
      </c>
      <c r="AX6" s="3">
        <f>AI29/AH29/1000</f>
        <v>8097.7983821571625</v>
      </c>
      <c r="AY6">
        <f>AX6/9011*100</f>
        <v>89.865701721863971</v>
      </c>
      <c r="BB6" s="3" t="s">
        <v>48</v>
      </c>
      <c r="BC6">
        <v>200704</v>
      </c>
      <c r="BD6">
        <v>64</v>
      </c>
      <c r="BE6">
        <v>64</v>
      </c>
      <c r="BF6" s="3">
        <v>6445.19</v>
      </c>
      <c r="BG6" s="1">
        <v>0.62</v>
      </c>
      <c r="BH6" s="3">
        <v>7623.18</v>
      </c>
      <c r="BI6" s="1">
        <v>0.73329999999999995</v>
      </c>
      <c r="BJ6" t="s">
        <v>73</v>
      </c>
      <c r="BK6" s="2">
        <v>1</v>
      </c>
      <c r="BL6" s="2">
        <v>1</v>
      </c>
      <c r="BM6" s="2">
        <v>0.98</v>
      </c>
      <c r="BN6" s="3">
        <v>7524.94</v>
      </c>
      <c r="BO6" s="1">
        <v>0.72389999999999999</v>
      </c>
      <c r="BP6" t="s">
        <v>74</v>
      </c>
      <c r="BQ6" s="3">
        <v>7746.74</v>
      </c>
      <c r="BR6" s="1">
        <v>0.74519999999999997</v>
      </c>
      <c r="BS6" t="s">
        <v>75</v>
      </c>
      <c r="BT6" s="3">
        <v>7664.12</v>
      </c>
      <c r="BU6" s="1">
        <v>0.73719999999999997</v>
      </c>
      <c r="BV6" t="s">
        <v>76</v>
      </c>
      <c r="CE6" s="10"/>
    </row>
    <row r="7" spans="1:83" hidden="1" x14ac:dyDescent="0.25">
      <c r="A7" s="3" t="s">
        <v>53</v>
      </c>
      <c r="B7" t="s">
        <v>53</v>
      </c>
      <c r="C7" t="s">
        <v>53</v>
      </c>
      <c r="D7" t="s">
        <v>53</v>
      </c>
      <c r="E7" t="s">
        <v>53</v>
      </c>
      <c r="F7" t="s">
        <v>54</v>
      </c>
      <c r="G7" s="3" t="s">
        <v>55</v>
      </c>
      <c r="H7">
        <v>3136</v>
      </c>
      <c r="I7">
        <v>64</v>
      </c>
      <c r="J7">
        <v>64</v>
      </c>
      <c r="K7">
        <v>64</v>
      </c>
      <c r="L7" s="3">
        <v>7459.92</v>
      </c>
      <c r="M7" s="1">
        <v>0.71760000000000002</v>
      </c>
      <c r="N7" s="3">
        <v>8383.14</v>
      </c>
      <c r="O7" s="1">
        <v>0.80640000000000001</v>
      </c>
      <c r="P7" t="s">
        <v>77</v>
      </c>
      <c r="Q7" s="2">
        <v>1</v>
      </c>
      <c r="R7" s="2">
        <v>1</v>
      </c>
      <c r="S7" s="1">
        <v>0.76559999999999995</v>
      </c>
      <c r="T7" s="3">
        <v>8363.35</v>
      </c>
      <c r="U7" s="1">
        <v>0.80449999999999999</v>
      </c>
      <c r="V7" t="s">
        <v>66</v>
      </c>
      <c r="W7" s="3">
        <v>8392.0400000000009</v>
      </c>
      <c r="X7" s="1">
        <v>0.80730000000000002</v>
      </c>
      <c r="Y7" t="s">
        <v>66</v>
      </c>
      <c r="Z7" s="3">
        <v>8357.91</v>
      </c>
      <c r="AA7" s="1">
        <v>0.80400000000000005</v>
      </c>
      <c r="AB7" t="s">
        <v>66</v>
      </c>
      <c r="AC7" s="3" t="s">
        <v>59</v>
      </c>
      <c r="AD7">
        <v>200704</v>
      </c>
      <c r="AE7">
        <v>64</v>
      </c>
      <c r="AF7">
        <v>64</v>
      </c>
      <c r="AG7" s="3">
        <v>2404.46</v>
      </c>
      <c r="AH7" s="1">
        <v>0.23130000000000001</v>
      </c>
      <c r="AI7" s="3">
        <v>7103.1</v>
      </c>
      <c r="AJ7" s="1">
        <v>0.68330000000000002</v>
      </c>
      <c r="AK7" t="s">
        <v>78</v>
      </c>
      <c r="AL7" s="2">
        <v>1</v>
      </c>
      <c r="AM7" s="2">
        <v>1</v>
      </c>
      <c r="AN7" s="2">
        <v>0.98</v>
      </c>
      <c r="AO7" s="3">
        <v>7066.95</v>
      </c>
      <c r="AP7" s="1">
        <v>0.67979999999999996</v>
      </c>
      <c r="AQ7" t="s">
        <v>79</v>
      </c>
      <c r="AR7" s="3">
        <v>5344.87</v>
      </c>
      <c r="AS7" s="1">
        <v>0.5141</v>
      </c>
      <c r="AT7" t="s">
        <v>80</v>
      </c>
      <c r="AU7" s="3">
        <v>5334.33</v>
      </c>
      <c r="AV7" s="1">
        <v>0.5131</v>
      </c>
      <c r="AW7" t="s">
        <v>81</v>
      </c>
      <c r="AX7" s="3" t="s">
        <v>327</v>
      </c>
      <c r="BB7" s="3" t="s">
        <v>63</v>
      </c>
      <c r="BC7">
        <v>200704</v>
      </c>
      <c r="BD7">
        <v>64</v>
      </c>
      <c r="BE7">
        <v>64</v>
      </c>
      <c r="BF7" s="3">
        <v>2544.7600000000002</v>
      </c>
      <c r="BG7" s="1">
        <v>0.24479999999999999</v>
      </c>
      <c r="BH7" s="3">
        <v>7583.8</v>
      </c>
      <c r="BI7" s="1">
        <v>0.72950000000000004</v>
      </c>
      <c r="BJ7" t="s">
        <v>65</v>
      </c>
      <c r="BK7" s="2">
        <v>1</v>
      </c>
      <c r="BL7" s="2">
        <v>1</v>
      </c>
      <c r="BM7" s="2">
        <v>0.98</v>
      </c>
      <c r="BN7" s="3">
        <v>7470.77</v>
      </c>
      <c r="BO7" s="1">
        <v>0.71860000000000002</v>
      </c>
      <c r="BP7" t="s">
        <v>65</v>
      </c>
      <c r="BQ7" s="3">
        <v>7702.03</v>
      </c>
      <c r="BR7" s="1">
        <v>0.7409</v>
      </c>
      <c r="BS7" t="s">
        <v>82</v>
      </c>
      <c r="BT7" s="3">
        <v>7609.63</v>
      </c>
      <c r="BU7" s="1">
        <v>0.73199999999999998</v>
      </c>
      <c r="BV7" t="s">
        <v>83</v>
      </c>
      <c r="CE7" s="10"/>
    </row>
    <row r="8" spans="1:83" x14ac:dyDescent="0.25">
      <c r="A8" s="3">
        <v>64</v>
      </c>
      <c r="B8">
        <v>256</v>
      </c>
      <c r="C8">
        <v>56</v>
      </c>
      <c r="D8">
        <v>56</v>
      </c>
      <c r="E8">
        <v>64</v>
      </c>
      <c r="F8" t="s">
        <v>40</v>
      </c>
      <c r="G8" s="3" t="s">
        <v>41</v>
      </c>
      <c r="H8">
        <v>3136</v>
      </c>
      <c r="I8">
        <v>64</v>
      </c>
      <c r="J8">
        <v>256</v>
      </c>
      <c r="K8">
        <v>64</v>
      </c>
      <c r="L8" s="3">
        <v>8910.27</v>
      </c>
      <c r="M8" s="1">
        <v>0.85709999999999997</v>
      </c>
      <c r="N8" s="3">
        <v>9502.11</v>
      </c>
      <c r="O8" s="1">
        <v>0.91400000000000003</v>
      </c>
      <c r="P8" t="s">
        <v>84</v>
      </c>
      <c r="Q8" s="2">
        <v>0.98</v>
      </c>
      <c r="R8" s="2">
        <v>1</v>
      </c>
      <c r="S8" s="1">
        <v>0.38279999999999997</v>
      </c>
      <c r="T8" s="3">
        <v>9521.25</v>
      </c>
      <c r="U8" s="1">
        <v>0.91590000000000005</v>
      </c>
      <c r="V8" t="s">
        <v>84</v>
      </c>
      <c r="W8" s="3">
        <v>9509.14</v>
      </c>
      <c r="X8" s="1">
        <v>0.91469999999999996</v>
      </c>
      <c r="Y8" t="s">
        <v>85</v>
      </c>
      <c r="Z8" s="3">
        <v>9535.39</v>
      </c>
      <c r="AA8" s="1">
        <v>0.91720000000000002</v>
      </c>
      <c r="AB8" t="s">
        <v>86</v>
      </c>
      <c r="AC8" s="3" t="s">
        <v>43</v>
      </c>
      <c r="AD8">
        <v>200704</v>
      </c>
      <c r="AE8">
        <v>64</v>
      </c>
      <c r="AF8">
        <v>256</v>
      </c>
      <c r="AG8" s="3">
        <v>3888.3</v>
      </c>
      <c r="AH8" s="1">
        <v>0.374</v>
      </c>
      <c r="AI8" s="3">
        <v>7341.61</v>
      </c>
      <c r="AJ8" s="1">
        <v>0.70620000000000005</v>
      </c>
      <c r="AK8" t="s">
        <v>87</v>
      </c>
      <c r="AL8" s="2">
        <v>1</v>
      </c>
      <c r="AM8" s="2">
        <v>1</v>
      </c>
      <c r="AN8" s="2">
        <v>1</v>
      </c>
      <c r="AO8" s="3">
        <v>7589.96</v>
      </c>
      <c r="AP8" s="1">
        <v>0.73009999999999997</v>
      </c>
      <c r="AQ8" t="s">
        <v>88</v>
      </c>
      <c r="AR8" s="3">
        <v>8384.17</v>
      </c>
      <c r="AS8" s="1">
        <v>0.80649999999999999</v>
      </c>
      <c r="AT8" t="s">
        <v>89</v>
      </c>
      <c r="AU8" s="3">
        <v>8427.31</v>
      </c>
      <c r="AV8" s="1">
        <v>0.81069999999999998</v>
      </c>
      <c r="AW8" t="s">
        <v>71</v>
      </c>
      <c r="AX8" s="3">
        <f>AI31/AH31/1000</f>
        <v>8788.9338830043125</v>
      </c>
      <c r="AY8">
        <f>AX8/9011*100</f>
        <v>97.535610731376238</v>
      </c>
      <c r="BB8" s="3" t="s">
        <v>48</v>
      </c>
      <c r="BC8">
        <v>200704</v>
      </c>
      <c r="BD8">
        <v>64</v>
      </c>
      <c r="BE8">
        <v>256</v>
      </c>
      <c r="BF8" s="3">
        <v>8697</v>
      </c>
      <c r="BG8" s="1">
        <v>0.83660000000000001</v>
      </c>
      <c r="BH8" s="3">
        <v>9136.91</v>
      </c>
      <c r="BI8" s="1">
        <v>0.87890000000000001</v>
      </c>
      <c r="BJ8" t="s">
        <v>90</v>
      </c>
      <c r="BK8" s="2">
        <v>1</v>
      </c>
      <c r="BL8" s="2">
        <v>1</v>
      </c>
      <c r="BM8" s="2">
        <v>0.98</v>
      </c>
      <c r="BN8" s="3">
        <v>9367.6299999999992</v>
      </c>
      <c r="BO8" s="1">
        <v>0.90110000000000001</v>
      </c>
      <c r="BP8" t="s">
        <v>84</v>
      </c>
      <c r="BQ8" s="3">
        <v>9271.07</v>
      </c>
      <c r="BR8" s="1">
        <v>0.89180000000000004</v>
      </c>
      <c r="BS8" t="s">
        <v>86</v>
      </c>
      <c r="BT8" s="3">
        <v>9385.6</v>
      </c>
      <c r="BU8" s="1">
        <v>0.90280000000000005</v>
      </c>
      <c r="BV8" t="s">
        <v>85</v>
      </c>
      <c r="CE8" s="10"/>
    </row>
    <row r="9" spans="1:83" hidden="1" x14ac:dyDescent="0.25">
      <c r="A9" s="3" t="s">
        <v>53</v>
      </c>
      <c r="B9" t="s">
        <v>53</v>
      </c>
      <c r="C9" t="s">
        <v>53</v>
      </c>
      <c r="D9" t="s">
        <v>53</v>
      </c>
      <c r="E9" t="s">
        <v>53</v>
      </c>
      <c r="F9" t="s">
        <v>54</v>
      </c>
      <c r="G9" s="3" t="s">
        <v>55</v>
      </c>
      <c r="H9">
        <v>3136</v>
      </c>
      <c r="I9">
        <v>256</v>
      </c>
      <c r="J9">
        <v>64</v>
      </c>
      <c r="K9">
        <v>64</v>
      </c>
      <c r="L9" s="3">
        <v>8638.73</v>
      </c>
      <c r="M9" s="1">
        <v>0.83099999999999996</v>
      </c>
      <c r="N9" s="3">
        <v>8874.73</v>
      </c>
      <c r="O9" s="1">
        <v>0.85370000000000001</v>
      </c>
      <c r="P9" t="s">
        <v>91</v>
      </c>
      <c r="Q9" s="2">
        <v>1</v>
      </c>
      <c r="R9" s="2">
        <v>1</v>
      </c>
      <c r="S9" s="1">
        <v>0.76559999999999995</v>
      </c>
      <c r="T9" s="3">
        <v>8881.83</v>
      </c>
      <c r="U9" s="1">
        <v>0.85440000000000005</v>
      </c>
      <c r="V9" t="s">
        <v>92</v>
      </c>
      <c r="W9" s="3">
        <v>8872.24</v>
      </c>
      <c r="X9" s="1">
        <v>0.85350000000000004</v>
      </c>
      <c r="Y9" t="s">
        <v>91</v>
      </c>
      <c r="Z9" s="3">
        <v>8872.24</v>
      </c>
      <c r="AA9" s="1">
        <v>0.85350000000000004</v>
      </c>
      <c r="AB9" t="s">
        <v>91</v>
      </c>
      <c r="AC9" s="3" t="s">
        <v>59</v>
      </c>
      <c r="AD9">
        <v>200704</v>
      </c>
      <c r="AE9">
        <v>256</v>
      </c>
      <c r="AF9">
        <v>64</v>
      </c>
      <c r="AG9" s="3">
        <v>2164.02</v>
      </c>
      <c r="AH9" s="1">
        <v>0.2082</v>
      </c>
      <c r="AI9" s="3">
        <v>8297.34</v>
      </c>
      <c r="AJ9" s="1">
        <v>0.79820000000000002</v>
      </c>
      <c r="AK9" t="s">
        <v>79</v>
      </c>
      <c r="AL9" s="2">
        <v>1</v>
      </c>
      <c r="AM9" s="2">
        <v>1</v>
      </c>
      <c r="AN9" s="2">
        <v>1</v>
      </c>
      <c r="AO9" s="3">
        <v>8304.0499999999993</v>
      </c>
      <c r="AP9" s="1">
        <v>0.79879999999999995</v>
      </c>
      <c r="AQ9" t="s">
        <v>93</v>
      </c>
      <c r="AR9" s="3">
        <v>7872.56</v>
      </c>
      <c r="AS9" s="1">
        <v>0.75729999999999997</v>
      </c>
      <c r="AT9" t="s">
        <v>94</v>
      </c>
      <c r="AU9" s="3">
        <v>7870.3</v>
      </c>
      <c r="AV9" s="1">
        <v>0.7571</v>
      </c>
      <c r="AW9" t="s">
        <v>95</v>
      </c>
      <c r="AX9" s="3" t="s">
        <v>327</v>
      </c>
      <c r="BB9" s="3" t="s">
        <v>63</v>
      </c>
      <c r="BC9">
        <v>200704</v>
      </c>
      <c r="BD9">
        <v>256</v>
      </c>
      <c r="BE9">
        <v>64</v>
      </c>
      <c r="BF9" s="3">
        <v>7601.33</v>
      </c>
      <c r="BG9" s="1">
        <v>0.73119999999999996</v>
      </c>
      <c r="BH9" s="3">
        <v>8123.52</v>
      </c>
      <c r="BI9" s="1">
        <v>0.78139999999999998</v>
      </c>
      <c r="BJ9" t="s">
        <v>96</v>
      </c>
      <c r="BK9" s="2">
        <v>1</v>
      </c>
      <c r="BL9" s="2">
        <v>1</v>
      </c>
      <c r="BM9" s="2">
        <v>1</v>
      </c>
      <c r="BN9" s="3">
        <v>8160.62</v>
      </c>
      <c r="BO9" s="1">
        <v>0.78500000000000003</v>
      </c>
      <c r="BP9" t="s">
        <v>83</v>
      </c>
      <c r="BQ9" s="3">
        <v>8242.93</v>
      </c>
      <c r="BR9" s="1">
        <v>0.79290000000000005</v>
      </c>
      <c r="BS9" t="s">
        <v>97</v>
      </c>
      <c r="BT9" s="3">
        <v>8295.5</v>
      </c>
      <c r="BU9" s="1">
        <v>0.79800000000000004</v>
      </c>
      <c r="BV9" t="s">
        <v>97</v>
      </c>
      <c r="CE9" s="10"/>
    </row>
    <row r="10" spans="1:83" x14ac:dyDescent="0.25">
      <c r="A10" s="3">
        <v>64</v>
      </c>
      <c r="B10">
        <v>128</v>
      </c>
      <c r="C10">
        <v>28</v>
      </c>
      <c r="D10">
        <v>28</v>
      </c>
      <c r="E10">
        <v>512</v>
      </c>
      <c r="F10" t="s">
        <v>40</v>
      </c>
      <c r="G10" s="3" t="s">
        <v>41</v>
      </c>
      <c r="H10">
        <v>784</v>
      </c>
      <c r="I10">
        <v>512</v>
      </c>
      <c r="J10">
        <v>128</v>
      </c>
      <c r="K10">
        <v>64</v>
      </c>
      <c r="L10" s="3">
        <v>8400.39</v>
      </c>
      <c r="M10" s="1">
        <v>0.80810000000000004</v>
      </c>
      <c r="N10" s="3">
        <v>8442.7199999999993</v>
      </c>
      <c r="O10" s="1">
        <v>0.81210000000000004</v>
      </c>
      <c r="P10" t="s">
        <v>98</v>
      </c>
      <c r="Q10" s="1">
        <v>0.94230000000000003</v>
      </c>
      <c r="R10" s="2">
        <v>1</v>
      </c>
      <c r="S10" s="1">
        <v>0.76559999999999995</v>
      </c>
      <c r="T10" s="3">
        <v>8477.5400000000009</v>
      </c>
      <c r="U10" s="1">
        <v>0.8155</v>
      </c>
      <c r="V10" t="s">
        <v>98</v>
      </c>
      <c r="W10" s="3">
        <v>8452.26</v>
      </c>
      <c r="X10" s="1">
        <v>0.81310000000000004</v>
      </c>
      <c r="Y10" t="s">
        <v>98</v>
      </c>
      <c r="Z10" s="3">
        <v>8468.6299999999992</v>
      </c>
      <c r="AA10" s="1">
        <v>0.81459999999999999</v>
      </c>
      <c r="AB10" t="s">
        <v>98</v>
      </c>
      <c r="AC10" s="3" t="s">
        <v>43</v>
      </c>
      <c r="AD10">
        <v>50176</v>
      </c>
      <c r="AE10">
        <v>512</v>
      </c>
      <c r="AF10">
        <v>128</v>
      </c>
      <c r="AG10" s="3">
        <v>8124.36</v>
      </c>
      <c r="AH10" s="1">
        <v>0.78149999999999997</v>
      </c>
      <c r="AI10" s="3">
        <v>8262.65</v>
      </c>
      <c r="AJ10" s="1">
        <v>0.79479999999999995</v>
      </c>
      <c r="AK10" t="s">
        <v>45</v>
      </c>
      <c r="AL10" s="2">
        <v>1</v>
      </c>
      <c r="AM10" s="2">
        <v>1</v>
      </c>
      <c r="AN10" s="2">
        <v>1</v>
      </c>
      <c r="AO10" s="3">
        <v>8294.66</v>
      </c>
      <c r="AP10" s="1">
        <v>0.79790000000000005</v>
      </c>
      <c r="AQ10" t="s">
        <v>99</v>
      </c>
      <c r="AR10" s="3">
        <v>8325.75</v>
      </c>
      <c r="AS10" s="1">
        <v>0.80089999999999995</v>
      </c>
      <c r="AT10" t="s">
        <v>100</v>
      </c>
      <c r="AU10" s="3">
        <v>8327.94</v>
      </c>
      <c r="AV10" s="1">
        <v>0.80110000000000003</v>
      </c>
      <c r="AW10" t="s">
        <v>101</v>
      </c>
      <c r="AX10" s="3">
        <f>AI33/AH33/1000</f>
        <v>8796.7996316394474</v>
      </c>
      <c r="AY10">
        <f>AX10/9011*100</f>
        <v>97.622901250021613</v>
      </c>
      <c r="BB10" s="3" t="s">
        <v>48</v>
      </c>
      <c r="BC10">
        <v>50176</v>
      </c>
      <c r="BD10">
        <v>512</v>
      </c>
      <c r="BE10">
        <v>128</v>
      </c>
      <c r="BF10" s="3">
        <v>7942.84</v>
      </c>
      <c r="BG10" s="1">
        <v>0.7641</v>
      </c>
      <c r="BH10" s="3">
        <v>8868.7999999999993</v>
      </c>
      <c r="BI10" s="1">
        <v>0.85309999999999997</v>
      </c>
      <c r="BJ10" t="s">
        <v>90</v>
      </c>
      <c r="BK10" s="2">
        <v>1</v>
      </c>
      <c r="BL10" s="2">
        <v>1</v>
      </c>
      <c r="BM10" s="2">
        <v>1</v>
      </c>
      <c r="BN10" s="3">
        <v>8934.92</v>
      </c>
      <c r="BO10" s="1">
        <v>0.85950000000000004</v>
      </c>
      <c r="BP10" t="s">
        <v>85</v>
      </c>
      <c r="BQ10" s="3">
        <v>8888.16</v>
      </c>
      <c r="BR10" s="1">
        <v>0.85499999999999998</v>
      </c>
      <c r="BS10" t="s">
        <v>102</v>
      </c>
      <c r="BT10" s="3">
        <v>8905.2999999999993</v>
      </c>
      <c r="BU10" s="1">
        <v>0.85660000000000003</v>
      </c>
      <c r="BV10" t="s">
        <v>103</v>
      </c>
      <c r="CE10" s="10"/>
    </row>
    <row r="11" spans="1:83" hidden="1" x14ac:dyDescent="0.25">
      <c r="A11" s="3" t="s">
        <v>53</v>
      </c>
      <c r="B11" t="s">
        <v>53</v>
      </c>
      <c r="C11" t="s">
        <v>53</v>
      </c>
      <c r="D11" t="s">
        <v>53</v>
      </c>
      <c r="E11" t="s">
        <v>53</v>
      </c>
      <c r="F11" t="s">
        <v>54</v>
      </c>
      <c r="G11" s="3" t="s">
        <v>55</v>
      </c>
      <c r="H11">
        <v>784</v>
      </c>
      <c r="I11">
        <v>128</v>
      </c>
      <c r="J11">
        <v>512</v>
      </c>
      <c r="K11">
        <v>64</v>
      </c>
      <c r="L11" s="3">
        <v>8558.91</v>
      </c>
      <c r="M11" s="1">
        <v>0.82330000000000003</v>
      </c>
      <c r="N11" s="3">
        <v>8998.1</v>
      </c>
      <c r="O11" s="1">
        <v>0.86560000000000004</v>
      </c>
      <c r="P11" t="s">
        <v>104</v>
      </c>
      <c r="Q11" s="1">
        <v>0.94230000000000003</v>
      </c>
      <c r="R11" s="2">
        <v>1</v>
      </c>
      <c r="S11" s="1">
        <v>0.19139999999999999</v>
      </c>
      <c r="T11" s="3">
        <v>9002.24</v>
      </c>
      <c r="U11" s="1">
        <v>0.86599999999999999</v>
      </c>
      <c r="V11" t="s">
        <v>105</v>
      </c>
      <c r="W11" s="3">
        <v>8999.2800000000007</v>
      </c>
      <c r="X11" s="1">
        <v>0.86570000000000003</v>
      </c>
      <c r="Y11" t="s">
        <v>106</v>
      </c>
      <c r="Z11" s="3">
        <v>9003.9699999999993</v>
      </c>
      <c r="AA11" s="1">
        <v>0.86609999999999998</v>
      </c>
      <c r="AB11" t="s">
        <v>104</v>
      </c>
      <c r="AC11" s="3" t="s">
        <v>59</v>
      </c>
      <c r="AD11">
        <v>50176</v>
      </c>
      <c r="AE11">
        <v>128</v>
      </c>
      <c r="AF11">
        <v>512</v>
      </c>
      <c r="AG11" s="3">
        <v>8058.66</v>
      </c>
      <c r="AH11" s="1">
        <v>0.7752</v>
      </c>
      <c r="AI11" s="3">
        <v>7873.62</v>
      </c>
      <c r="AJ11" s="1">
        <v>0.75739999999999996</v>
      </c>
      <c r="AK11" t="s">
        <v>107</v>
      </c>
      <c r="AL11" s="2">
        <v>1</v>
      </c>
      <c r="AM11" s="2">
        <v>1</v>
      </c>
      <c r="AN11" s="1">
        <v>0.94230000000000003</v>
      </c>
      <c r="AO11" s="3">
        <v>7831.01</v>
      </c>
      <c r="AP11" s="1">
        <v>0.75329999999999997</v>
      </c>
      <c r="AQ11" t="s">
        <v>107</v>
      </c>
      <c r="AR11" s="3">
        <v>8985.9</v>
      </c>
      <c r="AS11" s="1">
        <v>0.86439999999999995</v>
      </c>
      <c r="AT11" t="s">
        <v>108</v>
      </c>
      <c r="AU11" s="3">
        <v>8997.9</v>
      </c>
      <c r="AV11" s="1">
        <v>0.86550000000000005</v>
      </c>
      <c r="AW11" t="s">
        <v>109</v>
      </c>
      <c r="AX11" s="3" t="s">
        <v>327</v>
      </c>
      <c r="BB11" s="3" t="s">
        <v>63</v>
      </c>
      <c r="BC11">
        <v>50176</v>
      </c>
      <c r="BD11">
        <v>128</v>
      </c>
      <c r="BE11">
        <v>512</v>
      </c>
      <c r="BF11" s="3">
        <v>7683.92</v>
      </c>
      <c r="BG11" s="1">
        <v>0.73909999999999998</v>
      </c>
      <c r="BH11" s="3">
        <v>9143.01</v>
      </c>
      <c r="BI11" s="1">
        <v>0.87949999999999995</v>
      </c>
      <c r="BJ11" t="s">
        <v>110</v>
      </c>
      <c r="BK11" s="2">
        <v>1</v>
      </c>
      <c r="BL11" s="2">
        <v>1</v>
      </c>
      <c r="BM11" s="2">
        <v>0.98</v>
      </c>
      <c r="BN11" s="3">
        <v>9099.49</v>
      </c>
      <c r="BO11" s="1">
        <v>0.87529999999999997</v>
      </c>
      <c r="BP11" t="s">
        <v>57</v>
      </c>
      <c r="BQ11" s="3">
        <v>9192.2800000000007</v>
      </c>
      <c r="BR11" s="1">
        <v>0.88419999999999999</v>
      </c>
      <c r="BS11" t="s">
        <v>77</v>
      </c>
      <c r="BT11" s="3">
        <v>9200.31</v>
      </c>
      <c r="BU11" s="1">
        <v>0.88500000000000001</v>
      </c>
      <c r="BV11" t="s">
        <v>77</v>
      </c>
      <c r="CE11" s="10"/>
    </row>
    <row r="12" spans="1:83" x14ac:dyDescent="0.25">
      <c r="A12" s="3">
        <v>64</v>
      </c>
      <c r="B12">
        <v>512</v>
      </c>
      <c r="C12">
        <v>28</v>
      </c>
      <c r="D12">
        <v>28</v>
      </c>
      <c r="E12">
        <v>128</v>
      </c>
      <c r="F12" t="s">
        <v>40</v>
      </c>
      <c r="G12" s="3" t="s">
        <v>41</v>
      </c>
      <c r="H12">
        <v>784</v>
      </c>
      <c r="I12">
        <v>128</v>
      </c>
      <c r="J12">
        <v>512</v>
      </c>
      <c r="K12">
        <v>64</v>
      </c>
      <c r="L12" s="3">
        <v>7814.48</v>
      </c>
      <c r="M12" s="1">
        <v>0.75170000000000003</v>
      </c>
      <c r="N12" s="3">
        <v>8494.36</v>
      </c>
      <c r="O12" s="1">
        <v>0.81710000000000005</v>
      </c>
      <c r="P12" t="s">
        <v>111</v>
      </c>
      <c r="Q12" s="1">
        <v>0.875</v>
      </c>
      <c r="R12" s="2">
        <v>1</v>
      </c>
      <c r="S12" s="1">
        <v>0.19139999999999999</v>
      </c>
      <c r="T12" s="3">
        <v>8735.17</v>
      </c>
      <c r="U12" s="1">
        <v>0.84030000000000005</v>
      </c>
      <c r="V12" t="s">
        <v>112</v>
      </c>
      <c r="W12" s="3">
        <v>8501.56</v>
      </c>
      <c r="X12" s="1">
        <v>0.81779999999999997</v>
      </c>
      <c r="Y12" t="s">
        <v>90</v>
      </c>
      <c r="Z12" s="3">
        <v>8737.2099999999991</v>
      </c>
      <c r="AA12" s="1">
        <v>0.84050000000000002</v>
      </c>
      <c r="AB12" t="s">
        <v>112</v>
      </c>
      <c r="AC12" s="3" t="s">
        <v>43</v>
      </c>
      <c r="AD12">
        <v>50176</v>
      </c>
      <c r="AE12">
        <v>128</v>
      </c>
      <c r="AF12">
        <v>512</v>
      </c>
      <c r="AG12" s="3">
        <v>7486.25</v>
      </c>
      <c r="AH12" s="1">
        <v>0.72009999999999996</v>
      </c>
      <c r="AI12" s="3">
        <v>7148.06</v>
      </c>
      <c r="AJ12" s="1">
        <v>0.68759999999999999</v>
      </c>
      <c r="AK12" t="s">
        <v>113</v>
      </c>
      <c r="AL12" s="2">
        <v>1</v>
      </c>
      <c r="AM12" s="2">
        <v>1</v>
      </c>
      <c r="AN12" s="2">
        <v>0.98</v>
      </c>
      <c r="AO12" s="3">
        <v>7560.09</v>
      </c>
      <c r="AP12" s="1">
        <v>0.72719999999999996</v>
      </c>
      <c r="AQ12" t="s">
        <v>114</v>
      </c>
      <c r="AR12" s="3">
        <v>8331.65</v>
      </c>
      <c r="AS12" s="1">
        <v>0.80149999999999999</v>
      </c>
      <c r="AT12" t="s">
        <v>115</v>
      </c>
      <c r="AU12" s="3">
        <v>8816.48</v>
      </c>
      <c r="AV12" s="1">
        <v>0.84809999999999997</v>
      </c>
      <c r="AW12" t="s">
        <v>116</v>
      </c>
      <c r="AX12" s="3">
        <f>AI35/AH35/1000</f>
        <v>8315.3409497945595</v>
      </c>
      <c r="AY12">
        <f>AX12/9011*100</f>
        <v>92.279890686877806</v>
      </c>
      <c r="BB12" s="3" t="s">
        <v>48</v>
      </c>
      <c r="BC12">
        <v>50176</v>
      </c>
      <c r="BD12">
        <v>128</v>
      </c>
      <c r="BE12">
        <v>512</v>
      </c>
      <c r="BF12" s="3">
        <v>8498.09</v>
      </c>
      <c r="BG12" s="1">
        <v>0.8175</v>
      </c>
      <c r="BH12" s="3">
        <v>8695.44</v>
      </c>
      <c r="BI12" s="1">
        <v>0.83650000000000002</v>
      </c>
      <c r="BJ12" t="s">
        <v>90</v>
      </c>
      <c r="BK12" s="2">
        <v>1</v>
      </c>
      <c r="BL12" s="2">
        <v>1</v>
      </c>
      <c r="BM12" s="1">
        <v>0.94230000000000003</v>
      </c>
      <c r="BN12" s="3">
        <v>9260.2099999999991</v>
      </c>
      <c r="BO12" s="1">
        <v>0.89080000000000004</v>
      </c>
      <c r="BP12" t="s">
        <v>112</v>
      </c>
      <c r="BQ12" s="3">
        <v>8770.4</v>
      </c>
      <c r="BR12" s="1">
        <v>0.84370000000000001</v>
      </c>
      <c r="BS12" t="s">
        <v>90</v>
      </c>
      <c r="BT12" s="3">
        <v>9293.5</v>
      </c>
      <c r="BU12" s="1">
        <v>0.89400000000000002</v>
      </c>
      <c r="BV12" t="s">
        <v>117</v>
      </c>
      <c r="CE12" s="10"/>
    </row>
    <row r="13" spans="1:83" hidden="1" x14ac:dyDescent="0.25">
      <c r="A13" s="3" t="s">
        <v>53</v>
      </c>
      <c r="B13" t="s">
        <v>53</v>
      </c>
      <c r="C13" t="s">
        <v>53</v>
      </c>
      <c r="D13" t="s">
        <v>53</v>
      </c>
      <c r="E13" t="s">
        <v>53</v>
      </c>
      <c r="F13" t="s">
        <v>54</v>
      </c>
      <c r="G13" s="3" t="s">
        <v>55</v>
      </c>
      <c r="H13">
        <v>784</v>
      </c>
      <c r="I13">
        <v>512</v>
      </c>
      <c r="J13">
        <v>128</v>
      </c>
      <c r="K13">
        <v>64</v>
      </c>
      <c r="L13" s="3">
        <v>8200.34</v>
      </c>
      <c r="M13" s="1">
        <v>0.78879999999999995</v>
      </c>
      <c r="N13" s="3">
        <v>8833.73</v>
      </c>
      <c r="O13" s="1">
        <v>0.8498</v>
      </c>
      <c r="P13" t="s">
        <v>91</v>
      </c>
      <c r="Q13" s="1">
        <v>0.94230000000000003</v>
      </c>
      <c r="R13" s="2">
        <v>1</v>
      </c>
      <c r="S13" s="1">
        <v>0.76559999999999995</v>
      </c>
      <c r="T13" s="3">
        <v>8864.02</v>
      </c>
      <c r="U13" s="1">
        <v>0.85270000000000001</v>
      </c>
      <c r="V13" t="s">
        <v>92</v>
      </c>
      <c r="W13" s="3">
        <v>8842.4699999999993</v>
      </c>
      <c r="X13" s="1">
        <v>0.85060000000000002</v>
      </c>
      <c r="Y13" t="s">
        <v>91</v>
      </c>
      <c r="Z13" s="3">
        <v>8852.75</v>
      </c>
      <c r="AA13" s="1">
        <v>0.85160000000000002</v>
      </c>
      <c r="AB13" t="s">
        <v>106</v>
      </c>
      <c r="AC13" s="3" t="s">
        <v>59</v>
      </c>
      <c r="AD13">
        <v>50176</v>
      </c>
      <c r="AE13">
        <v>512</v>
      </c>
      <c r="AF13">
        <v>128</v>
      </c>
      <c r="AG13" s="3">
        <v>3412.2</v>
      </c>
      <c r="AH13" s="1">
        <v>0.32819999999999999</v>
      </c>
      <c r="AI13" s="3">
        <v>8550.2000000000007</v>
      </c>
      <c r="AJ13" s="1">
        <v>0.82250000000000001</v>
      </c>
      <c r="AK13" t="s">
        <v>79</v>
      </c>
      <c r="AL13" s="2">
        <v>1</v>
      </c>
      <c r="AM13" s="2">
        <v>1</v>
      </c>
      <c r="AN13" s="2">
        <v>1</v>
      </c>
      <c r="AO13" s="3">
        <v>8549.66</v>
      </c>
      <c r="AP13" s="1">
        <v>0.82240000000000002</v>
      </c>
      <c r="AQ13" t="s">
        <v>118</v>
      </c>
      <c r="AR13" s="3">
        <v>8573.3799999999992</v>
      </c>
      <c r="AS13" s="1">
        <v>0.82469999999999999</v>
      </c>
      <c r="AT13" t="s">
        <v>79</v>
      </c>
      <c r="AU13" s="3">
        <v>8590.4</v>
      </c>
      <c r="AV13" s="1">
        <v>0.82630000000000003</v>
      </c>
      <c r="AW13" t="s">
        <v>94</v>
      </c>
      <c r="AX13" s="3" t="s">
        <v>327</v>
      </c>
      <c r="BB13" s="3" t="s">
        <v>63</v>
      </c>
      <c r="BC13">
        <v>50176</v>
      </c>
      <c r="BD13">
        <v>512</v>
      </c>
      <c r="BE13">
        <v>128</v>
      </c>
      <c r="BF13" s="3">
        <v>8231.1200000000008</v>
      </c>
      <c r="BG13" s="1">
        <v>0.79179999999999995</v>
      </c>
      <c r="BH13" s="3">
        <v>8959.4599999999991</v>
      </c>
      <c r="BI13" s="1">
        <v>0.86180000000000001</v>
      </c>
      <c r="BJ13" t="s">
        <v>119</v>
      </c>
      <c r="BK13" s="2">
        <v>1</v>
      </c>
      <c r="BL13" s="2">
        <v>1</v>
      </c>
      <c r="BM13" s="2">
        <v>1</v>
      </c>
      <c r="BN13" s="3">
        <v>8996.92</v>
      </c>
      <c r="BO13" s="1">
        <v>0.86550000000000005</v>
      </c>
      <c r="BP13" t="s">
        <v>83</v>
      </c>
      <c r="BQ13" s="3">
        <v>9024.77</v>
      </c>
      <c r="BR13" s="1">
        <v>0.86809999999999998</v>
      </c>
      <c r="BS13" t="s">
        <v>119</v>
      </c>
      <c r="BT13" s="3">
        <v>9065.77</v>
      </c>
      <c r="BU13" s="1">
        <v>0.87209999999999999</v>
      </c>
      <c r="BV13" t="s">
        <v>83</v>
      </c>
      <c r="CE13" s="10"/>
    </row>
    <row r="14" spans="1:83" x14ac:dyDescent="0.25">
      <c r="A14" s="3">
        <v>64</v>
      </c>
      <c r="B14">
        <v>256</v>
      </c>
      <c r="C14">
        <v>14</v>
      </c>
      <c r="D14">
        <v>14</v>
      </c>
      <c r="E14">
        <v>1024</v>
      </c>
      <c r="F14" t="s">
        <v>40</v>
      </c>
      <c r="G14" s="3" t="s">
        <v>41</v>
      </c>
      <c r="H14">
        <v>196</v>
      </c>
      <c r="I14">
        <v>1024</v>
      </c>
      <c r="J14">
        <v>256</v>
      </c>
      <c r="K14">
        <v>64</v>
      </c>
      <c r="L14" s="3">
        <v>6872.17</v>
      </c>
      <c r="M14" s="1">
        <v>0.66110000000000002</v>
      </c>
      <c r="N14" s="3">
        <v>7065.74</v>
      </c>
      <c r="O14" s="1">
        <v>0.67969999999999997</v>
      </c>
      <c r="P14" t="s">
        <v>85</v>
      </c>
      <c r="Q14" s="1">
        <v>0.76559999999999995</v>
      </c>
      <c r="R14" s="2">
        <v>1</v>
      </c>
      <c r="S14" s="1">
        <v>0.38279999999999997</v>
      </c>
      <c r="T14" s="3">
        <v>7072.54</v>
      </c>
      <c r="U14" s="1">
        <v>0.68030000000000002</v>
      </c>
      <c r="V14" t="s">
        <v>85</v>
      </c>
      <c r="W14" s="3">
        <v>7069.26</v>
      </c>
      <c r="X14" s="1">
        <v>0.68</v>
      </c>
      <c r="Y14" t="s">
        <v>117</v>
      </c>
      <c r="Z14" s="3">
        <v>7074</v>
      </c>
      <c r="AA14" s="1">
        <v>0.68049999999999999</v>
      </c>
      <c r="AB14" t="s">
        <v>84</v>
      </c>
      <c r="AC14" s="3" t="s">
        <v>43</v>
      </c>
      <c r="AD14">
        <v>12544</v>
      </c>
      <c r="AE14">
        <v>1024</v>
      </c>
      <c r="AF14">
        <v>256</v>
      </c>
      <c r="AG14" s="3">
        <v>8255.92</v>
      </c>
      <c r="AH14" s="1">
        <v>0.79420000000000002</v>
      </c>
      <c r="AI14" s="3">
        <v>9217.64</v>
      </c>
      <c r="AJ14" s="1">
        <v>0.88670000000000004</v>
      </c>
      <c r="AK14" t="s">
        <v>120</v>
      </c>
      <c r="AL14" s="2">
        <v>1</v>
      </c>
      <c r="AM14" s="2">
        <v>1</v>
      </c>
      <c r="AN14" s="2">
        <v>0.98</v>
      </c>
      <c r="AO14" s="3">
        <v>9286.15</v>
      </c>
      <c r="AP14" s="1">
        <v>0.89329999999999998</v>
      </c>
      <c r="AQ14" t="s">
        <v>120</v>
      </c>
      <c r="AR14" s="3">
        <v>9379.17</v>
      </c>
      <c r="AS14" s="1">
        <v>0.9022</v>
      </c>
      <c r="AT14" t="s">
        <v>120</v>
      </c>
      <c r="AU14" s="3">
        <v>9578.0499999999993</v>
      </c>
      <c r="AV14" s="1">
        <v>0.9214</v>
      </c>
      <c r="AW14" t="s">
        <v>121</v>
      </c>
      <c r="AX14" s="3">
        <f>AI37/AH37/1000</f>
        <v>8635.5104342304003</v>
      </c>
      <c r="AY14">
        <f>AX14/9011*100</f>
        <v>95.832986729890138</v>
      </c>
      <c r="BB14" s="3" t="s">
        <v>48</v>
      </c>
      <c r="BC14">
        <v>12544</v>
      </c>
      <c r="BD14">
        <v>1024</v>
      </c>
      <c r="BE14">
        <v>256</v>
      </c>
      <c r="BF14" s="3">
        <v>8389.68</v>
      </c>
      <c r="BG14" s="1">
        <v>0.80700000000000005</v>
      </c>
      <c r="BH14" s="3">
        <v>9685.7099999999991</v>
      </c>
      <c r="BI14" s="1">
        <v>0.93169999999999997</v>
      </c>
      <c r="BJ14" t="s">
        <v>122</v>
      </c>
      <c r="BK14" s="2">
        <v>1</v>
      </c>
      <c r="BL14" s="2">
        <v>1</v>
      </c>
      <c r="BM14" s="2">
        <v>0.98</v>
      </c>
      <c r="BN14" s="3">
        <v>9717.77</v>
      </c>
      <c r="BO14" s="1">
        <v>0.93479999999999996</v>
      </c>
      <c r="BP14" t="s">
        <v>84</v>
      </c>
      <c r="BQ14" s="3">
        <v>9690.73</v>
      </c>
      <c r="BR14" s="1">
        <v>0.93220000000000003</v>
      </c>
      <c r="BS14" t="s">
        <v>122</v>
      </c>
      <c r="BT14" s="3">
        <v>9715.93</v>
      </c>
      <c r="BU14" s="1">
        <v>0.93459999999999999</v>
      </c>
      <c r="BV14" t="s">
        <v>84</v>
      </c>
      <c r="CE14" s="10"/>
    </row>
    <row r="15" spans="1:83" hidden="1" x14ac:dyDescent="0.25">
      <c r="A15" s="3" t="s">
        <v>53</v>
      </c>
      <c r="B15" t="s">
        <v>53</v>
      </c>
      <c r="C15" t="s">
        <v>53</v>
      </c>
      <c r="D15" t="s">
        <v>53</v>
      </c>
      <c r="E15" t="s">
        <v>53</v>
      </c>
      <c r="F15" t="s">
        <v>54</v>
      </c>
      <c r="G15" s="3" t="s">
        <v>55</v>
      </c>
      <c r="H15">
        <v>196</v>
      </c>
      <c r="I15">
        <v>256</v>
      </c>
      <c r="J15">
        <v>1024</v>
      </c>
      <c r="K15">
        <v>64</v>
      </c>
      <c r="L15" s="3">
        <v>7636.63</v>
      </c>
      <c r="M15" s="1">
        <v>0.73460000000000003</v>
      </c>
      <c r="N15" s="3">
        <v>7465.21</v>
      </c>
      <c r="O15" s="1">
        <v>0.71809999999999996</v>
      </c>
      <c r="P15" t="s">
        <v>123</v>
      </c>
      <c r="Q15" s="1">
        <v>0.76559999999999995</v>
      </c>
      <c r="R15" s="2">
        <v>1</v>
      </c>
      <c r="S15" s="1">
        <v>9.5699999999999993E-2</v>
      </c>
      <c r="T15" s="3">
        <v>7467.93</v>
      </c>
      <c r="U15" s="1">
        <v>0.71840000000000004</v>
      </c>
      <c r="V15" t="s">
        <v>124</v>
      </c>
      <c r="W15" s="3">
        <v>7464.81</v>
      </c>
      <c r="X15" s="1">
        <v>0.71809999999999996</v>
      </c>
      <c r="Y15" t="s">
        <v>124</v>
      </c>
      <c r="Z15" s="3">
        <v>7465.35</v>
      </c>
      <c r="AA15" s="1">
        <v>0.71809999999999996</v>
      </c>
      <c r="AB15" t="s">
        <v>124</v>
      </c>
      <c r="AC15" s="3" t="s">
        <v>59</v>
      </c>
      <c r="AD15">
        <v>12544</v>
      </c>
      <c r="AE15">
        <v>256</v>
      </c>
      <c r="AF15">
        <v>1024</v>
      </c>
      <c r="AG15" s="3">
        <v>6364.72</v>
      </c>
      <c r="AH15" s="1">
        <v>0.61219999999999997</v>
      </c>
      <c r="AI15" s="3">
        <v>7108.26</v>
      </c>
      <c r="AJ15" s="1">
        <v>0.68379999999999996</v>
      </c>
      <c r="AK15" t="s">
        <v>125</v>
      </c>
      <c r="AL15" s="2">
        <v>1</v>
      </c>
      <c r="AM15" s="2">
        <v>1</v>
      </c>
      <c r="AN15" s="1">
        <v>0.94230000000000003</v>
      </c>
      <c r="AO15" s="3">
        <v>7356.59</v>
      </c>
      <c r="AP15" s="1">
        <v>0.7077</v>
      </c>
      <c r="AQ15" t="s">
        <v>61</v>
      </c>
      <c r="AR15" s="3">
        <v>8719.6</v>
      </c>
      <c r="AS15" s="1">
        <v>0.83879999999999999</v>
      </c>
      <c r="AT15" t="s">
        <v>108</v>
      </c>
      <c r="AU15" s="3">
        <v>8725.9</v>
      </c>
      <c r="AV15" s="1">
        <v>0.83940000000000003</v>
      </c>
      <c r="AW15" t="s">
        <v>126</v>
      </c>
      <c r="AX15" s="3" t="s">
        <v>327</v>
      </c>
      <c r="BB15" s="3" t="s">
        <v>63</v>
      </c>
      <c r="BC15">
        <v>12544</v>
      </c>
      <c r="BD15">
        <v>256</v>
      </c>
      <c r="BE15">
        <v>1024</v>
      </c>
      <c r="BF15" s="3">
        <v>8684.36</v>
      </c>
      <c r="BG15" s="1">
        <v>0.83540000000000003</v>
      </c>
      <c r="BH15" s="3">
        <v>8862.2999999999993</v>
      </c>
      <c r="BI15" s="1">
        <v>0.85250000000000004</v>
      </c>
      <c r="BJ15" t="s">
        <v>110</v>
      </c>
      <c r="BK15" s="2">
        <v>1</v>
      </c>
      <c r="BL15" s="2">
        <v>1</v>
      </c>
      <c r="BM15" s="1">
        <v>0.94230000000000003</v>
      </c>
      <c r="BN15" s="3">
        <v>8869.57</v>
      </c>
      <c r="BO15" s="1">
        <v>0.85319999999999996</v>
      </c>
      <c r="BP15" t="s">
        <v>66</v>
      </c>
      <c r="BQ15" s="3">
        <v>8866.5</v>
      </c>
      <c r="BR15" s="1">
        <v>0.85289999999999999</v>
      </c>
      <c r="BS15" t="s">
        <v>110</v>
      </c>
      <c r="BT15" s="3">
        <v>8865.35</v>
      </c>
      <c r="BU15" s="1">
        <v>0.8528</v>
      </c>
      <c r="BV15" t="s">
        <v>110</v>
      </c>
      <c r="CE15" s="10"/>
    </row>
    <row r="16" spans="1:83" x14ac:dyDescent="0.25">
      <c r="A16" s="3">
        <v>64</v>
      </c>
      <c r="B16">
        <v>1024</v>
      </c>
      <c r="C16">
        <v>14</v>
      </c>
      <c r="D16">
        <v>14</v>
      </c>
      <c r="E16">
        <v>256</v>
      </c>
      <c r="F16" t="s">
        <v>40</v>
      </c>
      <c r="G16" s="3" t="s">
        <v>41</v>
      </c>
      <c r="H16">
        <v>196</v>
      </c>
      <c r="I16">
        <v>256</v>
      </c>
      <c r="J16">
        <v>1024</v>
      </c>
      <c r="K16">
        <v>64</v>
      </c>
      <c r="L16" s="3">
        <v>5936.69</v>
      </c>
      <c r="M16" s="1">
        <v>0.57110000000000005</v>
      </c>
      <c r="N16" s="3">
        <v>7276.63</v>
      </c>
      <c r="O16" s="1">
        <v>0.7</v>
      </c>
      <c r="P16" t="s">
        <v>127</v>
      </c>
      <c r="Q16" s="1">
        <v>0.76559999999999995</v>
      </c>
      <c r="R16" s="2">
        <v>1</v>
      </c>
      <c r="S16" s="1">
        <v>4.7899999999999998E-2</v>
      </c>
      <c r="T16" s="3">
        <v>7462.5</v>
      </c>
      <c r="U16" s="1">
        <v>0.71779999999999999</v>
      </c>
      <c r="V16" t="s">
        <v>85</v>
      </c>
      <c r="W16" s="3">
        <v>7275.98</v>
      </c>
      <c r="X16" s="1">
        <v>0.69989999999999997</v>
      </c>
      <c r="Y16" t="s">
        <v>128</v>
      </c>
      <c r="Z16" s="3">
        <v>7455.46</v>
      </c>
      <c r="AA16" s="1">
        <v>0.71719999999999995</v>
      </c>
      <c r="AB16" t="s">
        <v>85</v>
      </c>
      <c r="AC16" s="3" t="s">
        <v>43</v>
      </c>
      <c r="AD16">
        <v>12544</v>
      </c>
      <c r="AE16">
        <v>256</v>
      </c>
      <c r="AF16">
        <v>1024</v>
      </c>
      <c r="AG16" s="3">
        <v>5987.5</v>
      </c>
      <c r="AH16" s="1">
        <v>0.57599999999999996</v>
      </c>
      <c r="AI16" s="3">
        <v>6373.93</v>
      </c>
      <c r="AJ16" s="1">
        <v>0.61309999999999998</v>
      </c>
      <c r="AK16" t="s">
        <v>129</v>
      </c>
      <c r="AL16" s="2">
        <v>1</v>
      </c>
      <c r="AM16" s="2">
        <v>1</v>
      </c>
      <c r="AN16" s="1">
        <v>0.875</v>
      </c>
      <c r="AO16" s="3">
        <v>7272.12</v>
      </c>
      <c r="AP16" s="1">
        <v>0.69950000000000001</v>
      </c>
      <c r="AQ16" t="s">
        <v>130</v>
      </c>
      <c r="AR16" s="3">
        <v>7785.77</v>
      </c>
      <c r="AS16" s="1">
        <v>0.74890000000000001</v>
      </c>
      <c r="AT16" t="s">
        <v>131</v>
      </c>
      <c r="AU16" s="3">
        <v>8670.86</v>
      </c>
      <c r="AV16" s="1">
        <v>0.83409999999999995</v>
      </c>
      <c r="AW16" t="s">
        <v>132</v>
      </c>
      <c r="AX16" s="3">
        <f>AI39/AH39/1000</f>
        <v>8317.7884867094799</v>
      </c>
      <c r="AY16">
        <f>AX16/9011*100</f>
        <v>92.30705234390723</v>
      </c>
      <c r="BB16" s="3" t="s">
        <v>48</v>
      </c>
      <c r="BC16">
        <v>12544</v>
      </c>
      <c r="BD16">
        <v>256</v>
      </c>
      <c r="BE16">
        <v>1024</v>
      </c>
      <c r="BF16" s="3">
        <v>8031.1</v>
      </c>
      <c r="BG16" s="1">
        <v>0.77249999999999996</v>
      </c>
      <c r="BH16" s="3">
        <v>8090.9</v>
      </c>
      <c r="BI16" s="1">
        <v>0.77829999999999999</v>
      </c>
      <c r="BJ16" t="s">
        <v>133</v>
      </c>
      <c r="BK16" s="2">
        <v>1</v>
      </c>
      <c r="BL16" s="2">
        <v>1</v>
      </c>
      <c r="BM16" s="1">
        <v>0.875</v>
      </c>
      <c r="BN16" s="3">
        <v>8744.83</v>
      </c>
      <c r="BO16" s="1">
        <v>0.84119999999999995</v>
      </c>
      <c r="BP16" t="s">
        <v>85</v>
      </c>
      <c r="BQ16" s="3">
        <v>8141.7</v>
      </c>
      <c r="BR16" s="1">
        <v>0.78320000000000001</v>
      </c>
      <c r="BS16" t="s">
        <v>134</v>
      </c>
      <c r="BT16" s="3">
        <v>8743.35</v>
      </c>
      <c r="BU16" s="1">
        <v>0.84109999999999996</v>
      </c>
      <c r="BV16" t="s">
        <v>86</v>
      </c>
      <c r="CE16" s="10"/>
    </row>
    <row r="17" spans="1:83" hidden="1" x14ac:dyDescent="0.25">
      <c r="A17" s="3" t="s">
        <v>53</v>
      </c>
      <c r="B17" t="s">
        <v>53</v>
      </c>
      <c r="C17" t="s">
        <v>53</v>
      </c>
      <c r="D17" t="s">
        <v>53</v>
      </c>
      <c r="E17" t="s">
        <v>53</v>
      </c>
      <c r="F17" t="s">
        <v>54</v>
      </c>
      <c r="G17" s="3" t="s">
        <v>55</v>
      </c>
      <c r="H17">
        <v>196</v>
      </c>
      <c r="I17">
        <v>1024</v>
      </c>
      <c r="J17">
        <v>256</v>
      </c>
      <c r="K17">
        <v>64</v>
      </c>
      <c r="L17" s="3">
        <v>7373.77</v>
      </c>
      <c r="M17" s="1">
        <v>0.70930000000000004</v>
      </c>
      <c r="N17" s="3">
        <v>7285.53</v>
      </c>
      <c r="O17" s="1">
        <v>0.70079999999999998</v>
      </c>
      <c r="P17" t="s">
        <v>92</v>
      </c>
      <c r="Q17" s="1">
        <v>0.76559999999999995</v>
      </c>
      <c r="R17" s="2">
        <v>1</v>
      </c>
      <c r="S17" s="1">
        <v>0.38279999999999997</v>
      </c>
      <c r="T17" s="3">
        <v>7326.17</v>
      </c>
      <c r="U17" s="1">
        <v>0.70469999999999999</v>
      </c>
      <c r="V17" t="s">
        <v>92</v>
      </c>
      <c r="W17" s="3">
        <v>7285.27</v>
      </c>
      <c r="X17" s="1">
        <v>0.70079999999999998</v>
      </c>
      <c r="Y17" t="s">
        <v>104</v>
      </c>
      <c r="Z17" s="3">
        <v>7317.69</v>
      </c>
      <c r="AA17" s="1">
        <v>0.70389999999999997</v>
      </c>
      <c r="AB17" t="s">
        <v>92</v>
      </c>
      <c r="AC17" s="3" t="s">
        <v>59</v>
      </c>
      <c r="AD17">
        <v>12544</v>
      </c>
      <c r="AE17">
        <v>1024</v>
      </c>
      <c r="AF17">
        <v>256</v>
      </c>
      <c r="AG17" s="3">
        <v>6562.89</v>
      </c>
      <c r="AH17" s="1">
        <v>0.63129999999999997</v>
      </c>
      <c r="AI17" s="3">
        <v>9539.6</v>
      </c>
      <c r="AJ17" s="1">
        <v>0.91769999999999996</v>
      </c>
      <c r="AK17" t="s">
        <v>135</v>
      </c>
      <c r="AL17" s="2">
        <v>1</v>
      </c>
      <c r="AM17" s="2">
        <v>1</v>
      </c>
      <c r="AN17" s="1">
        <v>0.98</v>
      </c>
      <c r="AO17" s="3">
        <v>9593.7000000000007</v>
      </c>
      <c r="AP17" s="1">
        <v>0.92290000000000005</v>
      </c>
      <c r="AQ17" t="s">
        <v>136</v>
      </c>
      <c r="AR17" s="3">
        <v>9595.7199999999993</v>
      </c>
      <c r="AS17" s="1">
        <v>0.92310000000000003</v>
      </c>
      <c r="AT17" t="s">
        <v>108</v>
      </c>
      <c r="AU17" s="3">
        <v>9638.4699999999993</v>
      </c>
      <c r="AV17" s="1">
        <v>0.92720000000000002</v>
      </c>
      <c r="AW17" t="s">
        <v>126</v>
      </c>
      <c r="AX17" s="3" t="s">
        <v>327</v>
      </c>
      <c r="BB17" s="3" t="s">
        <v>63</v>
      </c>
      <c r="BC17">
        <v>12544</v>
      </c>
      <c r="BD17">
        <v>1024</v>
      </c>
      <c r="BE17">
        <v>256</v>
      </c>
      <c r="BF17" s="3">
        <v>8275.66</v>
      </c>
      <c r="BG17" s="1">
        <v>0.79610000000000003</v>
      </c>
      <c r="BH17" s="3">
        <v>9368.91</v>
      </c>
      <c r="BI17" s="1">
        <v>0.9012</v>
      </c>
      <c r="BJ17" t="s">
        <v>97</v>
      </c>
      <c r="BK17" s="2">
        <v>1</v>
      </c>
      <c r="BL17" s="2">
        <v>1</v>
      </c>
      <c r="BM17" s="2">
        <v>0.98</v>
      </c>
      <c r="BN17" s="3">
        <v>9432.11</v>
      </c>
      <c r="BO17" s="1">
        <v>0.9073</v>
      </c>
      <c r="BP17" t="s">
        <v>97</v>
      </c>
      <c r="BQ17" s="3">
        <v>9365.7000000000007</v>
      </c>
      <c r="BR17" s="1">
        <v>0.90090000000000003</v>
      </c>
      <c r="BS17" t="s">
        <v>97</v>
      </c>
      <c r="BT17" s="3">
        <v>9433.85</v>
      </c>
      <c r="BU17" s="1">
        <v>0.90749999999999997</v>
      </c>
      <c r="BV17" t="s">
        <v>97</v>
      </c>
      <c r="CE17" s="10"/>
    </row>
    <row r="18" spans="1:83" x14ac:dyDescent="0.25">
      <c r="A18" s="3">
        <v>64</v>
      </c>
      <c r="B18">
        <v>512</v>
      </c>
      <c r="C18">
        <v>7</v>
      </c>
      <c r="D18">
        <v>7</v>
      </c>
      <c r="E18">
        <v>2048</v>
      </c>
      <c r="F18" t="s">
        <v>40</v>
      </c>
      <c r="G18" s="3" t="s">
        <v>41</v>
      </c>
      <c r="H18">
        <v>49</v>
      </c>
      <c r="I18">
        <v>2048</v>
      </c>
      <c r="J18">
        <v>512</v>
      </c>
      <c r="K18">
        <v>64</v>
      </c>
      <c r="L18" s="3">
        <v>5653.46</v>
      </c>
      <c r="M18" s="1">
        <v>0.54379999999999995</v>
      </c>
      <c r="N18" s="3">
        <v>6505.37</v>
      </c>
      <c r="O18" s="1">
        <v>0.62580000000000002</v>
      </c>
      <c r="P18" t="s">
        <v>137</v>
      </c>
      <c r="Q18" s="1">
        <v>0.76559999999999995</v>
      </c>
      <c r="R18" s="2">
        <v>1</v>
      </c>
      <c r="S18" s="1">
        <v>0.19139999999999999</v>
      </c>
      <c r="T18" s="3">
        <v>6852.07</v>
      </c>
      <c r="U18" s="1">
        <v>0.65910000000000002</v>
      </c>
      <c r="V18" t="s">
        <v>138</v>
      </c>
      <c r="W18" s="3">
        <v>6502.39</v>
      </c>
      <c r="X18" s="1">
        <v>0.62549999999999994</v>
      </c>
      <c r="Y18" t="s">
        <v>139</v>
      </c>
      <c r="Z18" s="3">
        <v>6834.07</v>
      </c>
      <c r="AA18" s="1">
        <v>0.65739999999999998</v>
      </c>
      <c r="AB18" t="s">
        <v>140</v>
      </c>
      <c r="AC18" s="3" t="s">
        <v>43</v>
      </c>
      <c r="AD18">
        <v>3136</v>
      </c>
      <c r="AE18">
        <v>2048</v>
      </c>
      <c r="AF18">
        <v>512</v>
      </c>
      <c r="AG18" s="3">
        <v>7999.84</v>
      </c>
      <c r="AH18" s="1">
        <v>0.76949999999999996</v>
      </c>
      <c r="AI18" s="3">
        <v>8481.39</v>
      </c>
      <c r="AJ18" s="1">
        <v>0.81589999999999996</v>
      </c>
      <c r="AK18" t="s">
        <v>141</v>
      </c>
      <c r="AL18" s="2">
        <v>1</v>
      </c>
      <c r="AM18" s="2">
        <v>1</v>
      </c>
      <c r="AN18" s="1">
        <v>0.94230000000000003</v>
      </c>
      <c r="AO18" s="3">
        <v>8892.4</v>
      </c>
      <c r="AP18" s="1">
        <v>0.85540000000000005</v>
      </c>
      <c r="AQ18" t="s">
        <v>142</v>
      </c>
      <c r="AR18" s="3">
        <v>8977.07</v>
      </c>
      <c r="AS18" s="1">
        <v>0.86350000000000005</v>
      </c>
      <c r="AT18" t="s">
        <v>120</v>
      </c>
      <c r="AU18" s="3">
        <v>9401.27</v>
      </c>
      <c r="AV18" s="1">
        <v>0.90429999999999999</v>
      </c>
      <c r="AW18" t="s">
        <v>143</v>
      </c>
      <c r="AX18" s="3">
        <f>AI41/AH41/1000</f>
        <v>8315.3409497945595</v>
      </c>
      <c r="AY18">
        <f>AX18/9011*100</f>
        <v>92.279890686877806</v>
      </c>
      <c r="BB18" s="3" t="s">
        <v>48</v>
      </c>
      <c r="BC18">
        <v>3136</v>
      </c>
      <c r="BD18">
        <v>2048</v>
      </c>
      <c r="BE18">
        <v>512</v>
      </c>
      <c r="BF18" s="3">
        <v>8604.83</v>
      </c>
      <c r="BG18" s="1">
        <v>0.82769999999999999</v>
      </c>
      <c r="BH18" s="3">
        <v>9413.75</v>
      </c>
      <c r="BI18" s="1">
        <v>0.90549999999999997</v>
      </c>
      <c r="BJ18" t="s">
        <v>144</v>
      </c>
      <c r="BK18" s="2">
        <v>0.98</v>
      </c>
      <c r="BL18" s="1">
        <v>0.99219999999999997</v>
      </c>
      <c r="BM18" s="1">
        <v>0.96079999999999999</v>
      </c>
      <c r="BN18" s="3">
        <v>9454.89</v>
      </c>
      <c r="BO18" s="1">
        <v>0.90949999999999998</v>
      </c>
      <c r="BP18" t="s">
        <v>145</v>
      </c>
      <c r="BQ18" s="3">
        <v>9416.99</v>
      </c>
      <c r="BR18" s="1">
        <v>0.90590000000000004</v>
      </c>
      <c r="BS18" t="s">
        <v>144</v>
      </c>
      <c r="BT18" s="3">
        <v>9455.98</v>
      </c>
      <c r="BU18" s="1">
        <v>0.90959999999999996</v>
      </c>
      <c r="BV18" t="s">
        <v>146</v>
      </c>
      <c r="CE18" s="10"/>
    </row>
    <row r="19" spans="1:83" hidden="1" x14ac:dyDescent="0.25">
      <c r="A19" s="3" t="s">
        <v>53</v>
      </c>
      <c r="B19" t="s">
        <v>53</v>
      </c>
      <c r="C19" t="s">
        <v>53</v>
      </c>
      <c r="D19" t="s">
        <v>53</v>
      </c>
      <c r="E19" t="s">
        <v>53</v>
      </c>
      <c r="F19" t="s">
        <v>54</v>
      </c>
      <c r="G19" s="3" t="s">
        <v>55</v>
      </c>
      <c r="H19">
        <v>49</v>
      </c>
      <c r="I19">
        <v>512</v>
      </c>
      <c r="J19">
        <v>2048</v>
      </c>
      <c r="K19">
        <v>64</v>
      </c>
      <c r="L19" s="3">
        <v>6655.87</v>
      </c>
      <c r="M19" s="1">
        <v>0.64029999999999998</v>
      </c>
      <c r="N19" s="3">
        <v>7347.12</v>
      </c>
      <c r="O19" s="1">
        <v>0.70669999999999999</v>
      </c>
      <c r="P19" t="s">
        <v>147</v>
      </c>
      <c r="Q19" s="1">
        <v>0.76559999999999995</v>
      </c>
      <c r="R19" s="2">
        <v>1</v>
      </c>
      <c r="S19" s="1">
        <v>4.7899999999999998E-2</v>
      </c>
      <c r="T19" s="3">
        <v>7348.96</v>
      </c>
      <c r="U19" s="1">
        <v>0.70689999999999997</v>
      </c>
      <c r="V19" t="s">
        <v>147</v>
      </c>
      <c r="W19" s="3">
        <v>7346.46</v>
      </c>
      <c r="X19" s="1">
        <v>0.70669999999999999</v>
      </c>
      <c r="Y19" t="s">
        <v>147</v>
      </c>
      <c r="Z19" s="3">
        <v>7345.28</v>
      </c>
      <c r="AA19" s="1">
        <v>0.70660000000000001</v>
      </c>
      <c r="AB19" t="s">
        <v>124</v>
      </c>
      <c r="AC19" s="3" t="s">
        <v>59</v>
      </c>
      <c r="AD19">
        <v>3136</v>
      </c>
      <c r="AE19">
        <v>512</v>
      </c>
      <c r="AF19">
        <v>2048</v>
      </c>
      <c r="AG19" s="3">
        <v>7274.27</v>
      </c>
      <c r="AH19" s="1">
        <v>0.69969999999999999</v>
      </c>
      <c r="AI19" s="3">
        <v>7199.14</v>
      </c>
      <c r="AJ19" s="1">
        <v>0.6925</v>
      </c>
      <c r="AK19" t="s">
        <v>148</v>
      </c>
      <c r="AL19" s="2">
        <v>0.98</v>
      </c>
      <c r="AM19" s="2">
        <v>1</v>
      </c>
      <c r="AN19" s="1">
        <v>0.76559999999999995</v>
      </c>
      <c r="AO19" s="3">
        <v>7253.13</v>
      </c>
      <c r="AP19" s="1">
        <v>0.69769999999999999</v>
      </c>
      <c r="AQ19" t="s">
        <v>149</v>
      </c>
      <c r="AR19" s="3">
        <v>8771.52</v>
      </c>
      <c r="AS19" s="1">
        <v>0.84379999999999999</v>
      </c>
      <c r="AT19" t="s">
        <v>150</v>
      </c>
      <c r="AU19" s="3">
        <v>8768.34</v>
      </c>
      <c r="AV19" s="1">
        <v>0.84350000000000003</v>
      </c>
      <c r="AW19" t="s">
        <v>150</v>
      </c>
      <c r="AX19" s="3" t="s">
        <v>327</v>
      </c>
      <c r="BB19" s="3" t="s">
        <v>63</v>
      </c>
      <c r="BC19">
        <v>3136</v>
      </c>
      <c r="BD19">
        <v>512</v>
      </c>
      <c r="BE19">
        <v>2048</v>
      </c>
      <c r="BF19" s="3">
        <v>8018.37</v>
      </c>
      <c r="BG19" s="1">
        <v>0.77129999999999999</v>
      </c>
      <c r="BH19" s="3">
        <v>8946.98</v>
      </c>
      <c r="BI19" s="1">
        <v>0.86060000000000003</v>
      </c>
      <c r="BJ19" t="s">
        <v>151</v>
      </c>
      <c r="BK19" s="1">
        <v>0.96079999999999999</v>
      </c>
      <c r="BL19" s="1">
        <v>0.96970000000000001</v>
      </c>
      <c r="BM19" s="1">
        <v>0.90739999999999998</v>
      </c>
      <c r="BN19" s="3">
        <v>8939.9699999999993</v>
      </c>
      <c r="BO19" s="1">
        <v>0.86</v>
      </c>
      <c r="BP19" t="s">
        <v>151</v>
      </c>
      <c r="BQ19" s="3">
        <v>8943.09</v>
      </c>
      <c r="BR19" s="1">
        <v>0.86029999999999995</v>
      </c>
      <c r="BS19" t="s">
        <v>151</v>
      </c>
      <c r="BT19" s="3">
        <v>8948.73</v>
      </c>
      <c r="BU19" s="1">
        <v>0.86080000000000001</v>
      </c>
      <c r="BV19" t="s">
        <v>151</v>
      </c>
      <c r="CE19" s="10"/>
    </row>
    <row r="20" spans="1:83" x14ac:dyDescent="0.25">
      <c r="A20" s="3">
        <v>64</v>
      </c>
      <c r="B20">
        <v>2048</v>
      </c>
      <c r="C20">
        <v>7</v>
      </c>
      <c r="D20">
        <v>7</v>
      </c>
      <c r="E20">
        <v>512</v>
      </c>
      <c r="F20" t="s">
        <v>40</v>
      </c>
      <c r="G20" s="3" t="s">
        <v>41</v>
      </c>
      <c r="H20">
        <v>49</v>
      </c>
      <c r="I20">
        <v>512</v>
      </c>
      <c r="J20">
        <v>2048</v>
      </c>
      <c r="K20">
        <v>64</v>
      </c>
      <c r="L20" s="3">
        <v>4023.17</v>
      </c>
      <c r="M20" s="1">
        <v>0.38700000000000001</v>
      </c>
      <c r="N20" s="3">
        <v>6814.58</v>
      </c>
      <c r="O20" s="1">
        <v>0.65549999999999997</v>
      </c>
      <c r="P20" t="s">
        <v>152</v>
      </c>
      <c r="Q20" s="1">
        <v>0.76559999999999995</v>
      </c>
      <c r="R20" s="2">
        <v>1</v>
      </c>
      <c r="S20" s="1">
        <v>4.7899999999999998E-2</v>
      </c>
      <c r="T20" s="3">
        <v>7091.58</v>
      </c>
      <c r="U20" s="1">
        <v>0.68220000000000003</v>
      </c>
      <c r="V20" t="s">
        <v>153</v>
      </c>
      <c r="W20" s="3">
        <v>6879.71</v>
      </c>
      <c r="X20" s="1">
        <v>0.66180000000000005</v>
      </c>
      <c r="Y20" t="s">
        <v>139</v>
      </c>
      <c r="Z20" s="3">
        <v>7090.72</v>
      </c>
      <c r="AA20" s="1">
        <v>0.68210000000000004</v>
      </c>
      <c r="AB20" t="s">
        <v>152</v>
      </c>
      <c r="AC20" s="3" t="s">
        <v>43</v>
      </c>
      <c r="AD20">
        <v>3136</v>
      </c>
      <c r="AE20">
        <v>512</v>
      </c>
      <c r="AF20">
        <v>2048</v>
      </c>
      <c r="AG20" s="3">
        <v>5592.41</v>
      </c>
      <c r="AH20" s="1">
        <v>0.53800000000000003</v>
      </c>
      <c r="AI20" s="3">
        <v>6660</v>
      </c>
      <c r="AJ20" s="1">
        <v>0.64070000000000005</v>
      </c>
      <c r="AK20" t="s">
        <v>154</v>
      </c>
      <c r="AL20" s="2">
        <v>0.98</v>
      </c>
      <c r="AM20" s="2">
        <v>1</v>
      </c>
      <c r="AN20" s="1">
        <v>0.76559999999999995</v>
      </c>
      <c r="AO20" s="3">
        <v>7152.41</v>
      </c>
      <c r="AP20" s="1">
        <v>0.68799999999999994</v>
      </c>
      <c r="AQ20" t="s">
        <v>155</v>
      </c>
      <c r="AR20" s="3">
        <v>7660.26</v>
      </c>
      <c r="AS20" s="1">
        <v>0.7369</v>
      </c>
      <c r="AT20" t="s">
        <v>154</v>
      </c>
      <c r="AU20" s="3">
        <v>8493.66</v>
      </c>
      <c r="AV20" s="1">
        <v>0.81699999999999995</v>
      </c>
      <c r="AW20" t="s">
        <v>156</v>
      </c>
      <c r="AX20" s="3">
        <f>AI43/AH43/1000</f>
        <v>8640.7913938492457</v>
      </c>
      <c r="AY20">
        <f>AX20/9011*100</f>
        <v>95.891592429799644</v>
      </c>
      <c r="BB20" s="3" t="s">
        <v>48</v>
      </c>
      <c r="BC20">
        <v>3136</v>
      </c>
      <c r="BD20">
        <v>512</v>
      </c>
      <c r="BE20">
        <v>2048</v>
      </c>
      <c r="BF20" s="3">
        <v>6395.05</v>
      </c>
      <c r="BG20" s="1">
        <v>0.61519999999999997</v>
      </c>
      <c r="BH20" s="3">
        <v>8775.26</v>
      </c>
      <c r="BI20" s="1">
        <v>0.84409999999999996</v>
      </c>
      <c r="BJ20" t="s">
        <v>157</v>
      </c>
      <c r="BK20" s="1">
        <v>0.96079999999999999</v>
      </c>
      <c r="BL20" s="1">
        <v>0.96970000000000001</v>
      </c>
      <c r="BM20" s="1">
        <v>0.90739999999999998</v>
      </c>
      <c r="BN20" s="3">
        <v>8820.84</v>
      </c>
      <c r="BO20" s="1">
        <v>0.84850000000000003</v>
      </c>
      <c r="BP20" t="s">
        <v>158</v>
      </c>
      <c r="BQ20" s="3">
        <v>8766.4699999999993</v>
      </c>
      <c r="BR20" s="1">
        <v>0.84330000000000005</v>
      </c>
      <c r="BS20" t="s">
        <v>157</v>
      </c>
      <c r="BT20" s="3">
        <v>8819.7000000000007</v>
      </c>
      <c r="BU20" s="1">
        <v>0.84840000000000004</v>
      </c>
      <c r="BV20" t="s">
        <v>158</v>
      </c>
      <c r="CE20" s="10"/>
    </row>
    <row r="21" spans="1:83" ht="15.75" hidden="1" thickBot="1" x14ac:dyDescent="0.3">
      <c r="A21" s="5" t="s">
        <v>53</v>
      </c>
      <c r="B21" s="5" t="s">
        <v>53</v>
      </c>
      <c r="C21" s="5" t="s">
        <v>53</v>
      </c>
      <c r="D21" s="5" t="s">
        <v>53</v>
      </c>
      <c r="E21" s="5" t="s">
        <v>53</v>
      </c>
      <c r="F21" s="5" t="s">
        <v>54</v>
      </c>
      <c r="G21" s="4" t="s">
        <v>55</v>
      </c>
      <c r="H21" s="5">
        <v>49</v>
      </c>
      <c r="I21" s="5">
        <v>2048</v>
      </c>
      <c r="J21" s="5">
        <v>512</v>
      </c>
      <c r="K21" s="5">
        <v>64</v>
      </c>
      <c r="L21" s="4">
        <v>6494.83</v>
      </c>
      <c r="M21" s="30">
        <v>0.62480000000000002</v>
      </c>
      <c r="N21" s="4">
        <v>7137.01</v>
      </c>
      <c r="O21" s="30">
        <v>0.6865</v>
      </c>
      <c r="P21" s="5" t="s">
        <v>159</v>
      </c>
      <c r="Q21" s="30">
        <v>0.76559999999999995</v>
      </c>
      <c r="R21" s="30">
        <v>0.96970000000000001</v>
      </c>
      <c r="S21" s="30">
        <v>0.25519999999999998</v>
      </c>
      <c r="T21" s="4">
        <v>7142.47</v>
      </c>
      <c r="U21" s="30">
        <v>0.68710000000000004</v>
      </c>
      <c r="V21" s="5" t="s">
        <v>159</v>
      </c>
      <c r="W21" s="4">
        <v>7125.01</v>
      </c>
      <c r="X21" s="30">
        <v>0.68540000000000001</v>
      </c>
      <c r="Y21" s="5" t="s">
        <v>160</v>
      </c>
      <c r="Z21" s="4">
        <v>7142.84</v>
      </c>
      <c r="AA21" s="30">
        <v>0.68710000000000004</v>
      </c>
      <c r="AB21" s="5" t="s">
        <v>160</v>
      </c>
      <c r="AC21" s="4" t="s">
        <v>59</v>
      </c>
      <c r="AD21" s="5">
        <v>3136</v>
      </c>
      <c r="AE21" s="5">
        <v>2048</v>
      </c>
      <c r="AF21" s="5">
        <v>512</v>
      </c>
      <c r="AG21" s="4">
        <v>6911.17</v>
      </c>
      <c r="AH21" s="30">
        <v>0.66479999999999995</v>
      </c>
      <c r="AI21" s="4">
        <v>9403.2000000000007</v>
      </c>
      <c r="AJ21" s="30">
        <v>0.90449999999999997</v>
      </c>
      <c r="AK21" s="5" t="s">
        <v>136</v>
      </c>
      <c r="AL21" s="31">
        <v>1</v>
      </c>
      <c r="AM21" s="31">
        <v>1</v>
      </c>
      <c r="AN21" s="30">
        <v>0.94230000000000003</v>
      </c>
      <c r="AO21" s="4">
        <v>9421.74</v>
      </c>
      <c r="AP21" s="30">
        <v>0.90629999999999999</v>
      </c>
      <c r="AQ21" s="5" t="s">
        <v>136</v>
      </c>
      <c r="AR21" s="4">
        <v>9449.68</v>
      </c>
      <c r="AS21" s="30">
        <v>0.90900000000000003</v>
      </c>
      <c r="AT21" s="5" t="s">
        <v>126</v>
      </c>
      <c r="AU21" s="4">
        <v>9457.94</v>
      </c>
      <c r="AV21" s="30">
        <v>0.90980000000000005</v>
      </c>
      <c r="AW21" s="5" t="s">
        <v>126</v>
      </c>
      <c r="AX21" s="4" t="s">
        <v>327</v>
      </c>
      <c r="AY21" s="5"/>
      <c r="AZ21" s="5"/>
      <c r="BA21" s="5"/>
      <c r="BB21" s="4" t="s">
        <v>63</v>
      </c>
      <c r="BC21" s="5">
        <v>3136</v>
      </c>
      <c r="BD21" s="5">
        <v>2048</v>
      </c>
      <c r="BE21" s="5">
        <v>512</v>
      </c>
      <c r="BF21" s="4">
        <v>8255.92</v>
      </c>
      <c r="BG21" s="30">
        <v>0.79420000000000002</v>
      </c>
      <c r="BH21" s="4">
        <v>9491.14</v>
      </c>
      <c r="BI21" s="30">
        <v>0.91300000000000003</v>
      </c>
      <c r="BJ21" s="5" t="s">
        <v>161</v>
      </c>
      <c r="BK21" s="31">
        <v>0.98</v>
      </c>
      <c r="BL21" s="30">
        <v>0.99219999999999997</v>
      </c>
      <c r="BM21" s="30">
        <v>0.96079999999999999</v>
      </c>
      <c r="BN21" s="4">
        <v>9499.69</v>
      </c>
      <c r="BO21" s="30">
        <v>0.91379999999999995</v>
      </c>
      <c r="BP21" s="5" t="s">
        <v>160</v>
      </c>
      <c r="BQ21" s="4">
        <v>9494.42</v>
      </c>
      <c r="BR21" s="30">
        <v>0.9133</v>
      </c>
      <c r="BS21" s="5" t="s">
        <v>159</v>
      </c>
      <c r="BT21" s="4">
        <v>9504.2999999999993</v>
      </c>
      <c r="BU21" s="30">
        <v>0.9143</v>
      </c>
      <c r="BV21" s="5" t="s">
        <v>162</v>
      </c>
      <c r="BW21" s="5"/>
      <c r="BX21" s="5"/>
      <c r="BY21" s="5"/>
      <c r="BZ21" s="5"/>
      <c r="CA21" s="5"/>
      <c r="CB21" s="5"/>
      <c r="CC21" s="5"/>
      <c r="CD21" s="5"/>
      <c r="CE21" s="9"/>
    </row>
    <row r="24" spans="1:83" x14ac:dyDescent="0.25">
      <c r="A24" t="s">
        <v>165</v>
      </c>
    </row>
    <row r="25" spans="1:83" x14ac:dyDescent="0.25">
      <c r="A25" t="s">
        <v>164</v>
      </c>
      <c r="G25" t="s">
        <v>329</v>
      </c>
      <c r="H25" t="s">
        <v>330</v>
      </c>
      <c r="I25" t="s">
        <v>331</v>
      </c>
    </row>
    <row r="26" spans="1:83" x14ac:dyDescent="0.25">
      <c r="A26" t="s">
        <v>166</v>
      </c>
    </row>
    <row r="27" spans="1:83" x14ac:dyDescent="0.25">
      <c r="A27" t="s">
        <v>163</v>
      </c>
      <c r="AH27">
        <v>749.48242424242414</v>
      </c>
      <c r="AI27">
        <v>6576668672</v>
      </c>
      <c r="AK27">
        <v>200704</v>
      </c>
      <c r="AL27">
        <v>256</v>
      </c>
      <c r="AM27">
        <v>64</v>
      </c>
      <c r="AN27" t="s">
        <v>44</v>
      </c>
      <c r="BH27" s="3">
        <v>6395.05</v>
      </c>
    </row>
    <row r="28" spans="1:83" x14ac:dyDescent="0.25">
      <c r="A28" t="s">
        <v>167</v>
      </c>
      <c r="AK28">
        <v>200704</v>
      </c>
      <c r="AL28">
        <v>64</v>
      </c>
      <c r="AM28">
        <v>256</v>
      </c>
      <c r="AN28" t="s">
        <v>60</v>
      </c>
      <c r="BH28" s="3">
        <v>8775.26</v>
      </c>
    </row>
    <row r="29" spans="1:83" x14ac:dyDescent="0.25">
      <c r="A29" t="s">
        <v>168</v>
      </c>
      <c r="AH29">
        <v>203.0387878787879</v>
      </c>
      <c r="AI29">
        <v>1644167168</v>
      </c>
      <c r="AK29">
        <v>200704</v>
      </c>
      <c r="AL29">
        <v>64</v>
      </c>
      <c r="AM29">
        <v>64</v>
      </c>
      <c r="AN29" t="s">
        <v>46</v>
      </c>
      <c r="BH29" s="3">
        <v>8820.84</v>
      </c>
    </row>
    <row r="30" spans="1:83" x14ac:dyDescent="0.25">
      <c r="A30" t="s">
        <v>169</v>
      </c>
      <c r="AK30">
        <v>200704</v>
      </c>
      <c r="AL30">
        <v>64</v>
      </c>
      <c r="AM30">
        <v>64</v>
      </c>
      <c r="AN30" t="s">
        <v>78</v>
      </c>
      <c r="BH30" s="3">
        <v>8766.4699999999993</v>
      </c>
      <c r="BQ30">
        <f>100*8819/84.84</f>
        <v>10394.860914662895</v>
      </c>
      <c r="BT30">
        <f>3136*512*2048*2/64/64</f>
        <v>1605632</v>
      </c>
    </row>
    <row r="31" spans="1:83" x14ac:dyDescent="0.25">
      <c r="A31" t="s">
        <v>170</v>
      </c>
      <c r="AH31">
        <v>748.28969696969693</v>
      </c>
      <c r="AI31">
        <v>6576668672</v>
      </c>
      <c r="AK31">
        <v>200704</v>
      </c>
      <c r="AL31">
        <v>64</v>
      </c>
      <c r="AM31">
        <v>256</v>
      </c>
      <c r="AN31" t="s">
        <v>87</v>
      </c>
      <c r="BH31" s="3">
        <v>8819.7000000000007</v>
      </c>
      <c r="BQ31">
        <f>BQ30/1.269</f>
        <v>8191.3797593876252</v>
      </c>
      <c r="BS31">
        <f>BQ31*1000000000/BQ32</f>
        <v>1245.5211244352656</v>
      </c>
      <c r="BU31">
        <f>9011*1.269/1.1</f>
        <v>10395.417272727271</v>
      </c>
    </row>
    <row r="32" spans="1:83" x14ac:dyDescent="0.25">
      <c r="A32" t="s">
        <v>171</v>
      </c>
      <c r="AK32">
        <v>200704</v>
      </c>
      <c r="AL32">
        <v>256</v>
      </c>
      <c r="AM32">
        <v>64</v>
      </c>
      <c r="AN32" t="s">
        <v>79</v>
      </c>
      <c r="BH32" s="49">
        <v>8836.5010000000002</v>
      </c>
      <c r="BI32">
        <f>5728.736/9011</f>
        <v>0.63574919542781039</v>
      </c>
      <c r="BJ32">
        <v>8933.3250000000007</v>
      </c>
      <c r="BK32">
        <f>BJ32*BU20/BT20</f>
        <v>0.85933001462634795</v>
      </c>
      <c r="BQ32">
        <f>3136*512*2048*2</f>
        <v>6576668672</v>
      </c>
      <c r="BS32">
        <f>BQ30/BQ32</f>
        <v>1.5805663069083519E-6</v>
      </c>
    </row>
    <row r="33" spans="1:71" x14ac:dyDescent="0.25">
      <c r="A33" t="s">
        <v>172</v>
      </c>
      <c r="AH33">
        <v>747.62060606060606</v>
      </c>
      <c r="AI33">
        <v>6576668672</v>
      </c>
      <c r="AK33">
        <v>50176</v>
      </c>
      <c r="AL33">
        <v>512</v>
      </c>
      <c r="AM33">
        <v>128</v>
      </c>
      <c r="AN33" t="s">
        <v>45</v>
      </c>
      <c r="BS33">
        <f>1/BS32</f>
        <v>632684.62425726268</v>
      </c>
    </row>
    <row r="34" spans="1:71" x14ac:dyDescent="0.25">
      <c r="A34" t="s">
        <v>173</v>
      </c>
      <c r="AK34">
        <v>50176</v>
      </c>
      <c r="AL34">
        <v>128</v>
      </c>
      <c r="AM34">
        <v>512</v>
      </c>
      <c r="AN34" t="s">
        <v>107</v>
      </c>
    </row>
    <row r="35" spans="1:71" x14ac:dyDescent="0.25">
      <c r="A35" t="s">
        <v>174</v>
      </c>
      <c r="AH35">
        <v>790.90787878787876</v>
      </c>
      <c r="AI35">
        <v>6576668672</v>
      </c>
      <c r="AK35">
        <v>50176</v>
      </c>
      <c r="AL35">
        <v>128</v>
      </c>
      <c r="AM35">
        <v>512</v>
      </c>
      <c r="AN35" t="s">
        <v>113</v>
      </c>
    </row>
    <row r="36" spans="1:71" x14ac:dyDescent="0.25">
      <c r="A36" t="s">
        <v>175</v>
      </c>
      <c r="AK36">
        <v>50176</v>
      </c>
      <c r="AL36">
        <v>512</v>
      </c>
      <c r="AM36">
        <v>128</v>
      </c>
      <c r="AN36" t="s">
        <v>79</v>
      </c>
    </row>
    <row r="37" spans="1:71" x14ac:dyDescent="0.25">
      <c r="A37" t="s">
        <v>176</v>
      </c>
      <c r="AH37">
        <v>761.58424242424235</v>
      </c>
      <c r="AI37">
        <v>6576668672</v>
      </c>
      <c r="AK37">
        <v>12544</v>
      </c>
      <c r="AL37">
        <v>1024</v>
      </c>
      <c r="AM37">
        <v>256</v>
      </c>
      <c r="AN37" t="s">
        <v>120</v>
      </c>
    </row>
    <row r="38" spans="1:71" x14ac:dyDescent="0.25">
      <c r="A38" t="s">
        <v>177</v>
      </c>
      <c r="AK38">
        <v>12544</v>
      </c>
      <c r="AL38">
        <v>256</v>
      </c>
      <c r="AM38">
        <v>1024</v>
      </c>
      <c r="AN38" t="s">
        <v>125</v>
      </c>
    </row>
    <row r="39" spans="1:71" x14ac:dyDescent="0.25">
      <c r="A39" t="s">
        <v>178</v>
      </c>
      <c r="AH39">
        <v>790.67515151515147</v>
      </c>
      <c r="AI39">
        <v>6576668672</v>
      </c>
      <c r="AK39">
        <v>12544</v>
      </c>
      <c r="AL39">
        <v>256</v>
      </c>
      <c r="AM39">
        <v>1024</v>
      </c>
      <c r="AN39" t="s">
        <v>129</v>
      </c>
    </row>
    <row r="40" spans="1:71" x14ac:dyDescent="0.25">
      <c r="A40" t="s">
        <v>179</v>
      </c>
      <c r="AK40">
        <v>12544</v>
      </c>
      <c r="AL40">
        <v>1024</v>
      </c>
      <c r="AM40">
        <v>256</v>
      </c>
      <c r="AN40" t="s">
        <v>135</v>
      </c>
    </row>
    <row r="41" spans="1:71" x14ac:dyDescent="0.25">
      <c r="A41" t="s">
        <v>180</v>
      </c>
      <c r="AH41">
        <v>790.90787878787876</v>
      </c>
      <c r="AI41">
        <v>6576668672</v>
      </c>
      <c r="AK41">
        <v>3136</v>
      </c>
      <c r="AL41">
        <v>2048</v>
      </c>
      <c r="AM41">
        <v>512</v>
      </c>
      <c r="AN41" t="s">
        <v>141</v>
      </c>
    </row>
    <row r="42" spans="1:71" x14ac:dyDescent="0.25">
      <c r="AK42">
        <v>3136</v>
      </c>
      <c r="AL42">
        <v>512</v>
      </c>
      <c r="AM42">
        <v>2048</v>
      </c>
      <c r="AN42" t="s">
        <v>148</v>
      </c>
    </row>
    <row r="43" spans="1:71" x14ac:dyDescent="0.25">
      <c r="AH43">
        <v>761.11878787878777</v>
      </c>
      <c r="AI43">
        <v>6576668672</v>
      </c>
      <c r="AK43">
        <v>3136</v>
      </c>
      <c r="AL43">
        <v>512</v>
      </c>
      <c r="AM43">
        <v>2048</v>
      </c>
      <c r="AN43" t="s">
        <v>154</v>
      </c>
    </row>
    <row r="44" spans="1:71" ht="15.75" thickBot="1" x14ac:dyDescent="0.3">
      <c r="AK44" s="5">
        <v>3136</v>
      </c>
      <c r="AL44" s="5">
        <v>2048</v>
      </c>
      <c r="AM44" s="5">
        <v>512</v>
      </c>
      <c r="AN44" s="5" t="s">
        <v>136</v>
      </c>
    </row>
    <row r="45" spans="1:71" ht="15.75" thickTop="1" x14ac:dyDescent="0.25"/>
  </sheetData>
  <mergeCells count="2">
    <mergeCell ref="AX2:BA2"/>
    <mergeCell ref="AU2:AW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D53A-800D-4928-A373-73B7C4E25CE5}">
  <dimension ref="A3:CE3"/>
  <sheetViews>
    <sheetView topLeftCell="BC1" workbookViewId="0">
      <selection activeCell="K12" sqref="K12"/>
    </sheetView>
  </sheetViews>
  <sheetFormatPr defaultRowHeight="15" x14ac:dyDescent="0.25"/>
  <sheetData>
    <row r="3" spans="1:83" x14ac:dyDescent="0.25">
      <c r="A3" s="3">
        <v>64</v>
      </c>
      <c r="B3">
        <v>2048</v>
      </c>
      <c r="C3">
        <v>7</v>
      </c>
      <c r="D3">
        <v>7</v>
      </c>
      <c r="E3">
        <v>512</v>
      </c>
      <c r="F3" t="s">
        <v>40</v>
      </c>
      <c r="G3" s="3" t="s">
        <v>41</v>
      </c>
      <c r="H3">
        <v>49</v>
      </c>
      <c r="I3">
        <v>512</v>
      </c>
      <c r="J3">
        <v>2048</v>
      </c>
      <c r="K3">
        <v>64</v>
      </c>
      <c r="L3" s="3">
        <v>4023.17</v>
      </c>
      <c r="M3" s="1">
        <v>0.38700000000000001</v>
      </c>
      <c r="N3" s="3">
        <v>6814.58</v>
      </c>
      <c r="O3" s="1">
        <v>0.65549999999999997</v>
      </c>
      <c r="P3" t="s">
        <v>152</v>
      </c>
      <c r="Q3" s="1">
        <v>0.76559999999999995</v>
      </c>
      <c r="R3" s="2">
        <v>1</v>
      </c>
      <c r="S3" s="1">
        <v>4.7899999999999998E-2</v>
      </c>
      <c r="T3" s="3">
        <v>7091.58</v>
      </c>
      <c r="U3" s="1">
        <v>0.68220000000000003</v>
      </c>
      <c r="V3" t="s">
        <v>153</v>
      </c>
      <c r="W3" s="3">
        <v>6879.71</v>
      </c>
      <c r="X3" s="1">
        <v>0.66180000000000005</v>
      </c>
      <c r="Y3" t="s">
        <v>139</v>
      </c>
      <c r="Z3" s="3">
        <v>7090.72</v>
      </c>
      <c r="AA3" s="1">
        <v>0.68210000000000004</v>
      </c>
      <c r="AB3" t="s">
        <v>152</v>
      </c>
      <c r="AC3" s="3" t="s">
        <v>43</v>
      </c>
      <c r="AD3">
        <v>3136</v>
      </c>
      <c r="AE3">
        <v>512</v>
      </c>
      <c r="AF3">
        <v>2048</v>
      </c>
      <c r="AG3" s="3">
        <v>5592.41</v>
      </c>
      <c r="AH3" s="1">
        <v>0.53800000000000003</v>
      </c>
      <c r="AI3" s="3">
        <v>6660</v>
      </c>
      <c r="AJ3" s="1">
        <v>0.64070000000000005</v>
      </c>
      <c r="AK3" t="s">
        <v>154</v>
      </c>
      <c r="AL3" s="2">
        <v>0.98</v>
      </c>
      <c r="AM3" s="2">
        <v>1</v>
      </c>
      <c r="AN3" s="1">
        <v>0.76559999999999995</v>
      </c>
      <c r="AO3" s="3">
        <v>7152.41</v>
      </c>
      <c r="AP3" s="1">
        <v>0.68799999999999994</v>
      </c>
      <c r="AQ3" t="s">
        <v>155</v>
      </c>
      <c r="AR3" s="3">
        <v>7660.26</v>
      </c>
      <c r="AS3" s="1">
        <v>0.7369</v>
      </c>
      <c r="AT3" t="s">
        <v>154</v>
      </c>
      <c r="AU3" s="3">
        <v>8493.66</v>
      </c>
      <c r="AV3" s="1">
        <v>0.81699999999999995</v>
      </c>
      <c r="AW3" t="s">
        <v>156</v>
      </c>
      <c r="AX3" s="3" t="e">
        <f>AI26/AH26/1000</f>
        <v>#DIV/0!</v>
      </c>
      <c r="AY3" t="e">
        <f>AX3/9011*100</f>
        <v>#DIV/0!</v>
      </c>
      <c r="BB3" s="3" t="s">
        <v>48</v>
      </c>
      <c r="BC3">
        <v>3136</v>
      </c>
      <c r="BD3">
        <v>512</v>
      </c>
      <c r="BE3">
        <v>2048</v>
      </c>
      <c r="BF3" s="3">
        <v>6395.05</v>
      </c>
      <c r="BG3" s="1">
        <v>0.61519999999999997</v>
      </c>
      <c r="BH3" s="3">
        <v>8775.26</v>
      </c>
      <c r="BI3" s="1">
        <v>0.84409999999999996</v>
      </c>
      <c r="BJ3" t="s">
        <v>157</v>
      </c>
      <c r="BK3" s="1">
        <v>0.96079999999999999</v>
      </c>
      <c r="BL3" s="1">
        <v>0.96970000000000001</v>
      </c>
      <c r="BM3" s="1">
        <v>0.90739999999999998</v>
      </c>
      <c r="BN3" s="3">
        <v>8820.84</v>
      </c>
      <c r="BO3" s="1">
        <v>0.84850000000000003</v>
      </c>
      <c r="BP3" t="s">
        <v>158</v>
      </c>
      <c r="BQ3" s="3">
        <v>8766.4699999999993</v>
      </c>
      <c r="BR3" s="1">
        <v>0.84330000000000005</v>
      </c>
      <c r="BS3" t="s">
        <v>157</v>
      </c>
      <c r="BT3" s="3">
        <v>8819.7000000000007</v>
      </c>
      <c r="BU3" s="1">
        <v>0.84840000000000004</v>
      </c>
      <c r="BV3" t="s">
        <v>158</v>
      </c>
      <c r="CE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CE9A-3423-4CCD-ADD0-D95EF4E28C05}">
  <dimension ref="A1:AS18"/>
  <sheetViews>
    <sheetView workbookViewId="0">
      <selection activeCell="U11" sqref="A11:XFD11"/>
    </sheetView>
  </sheetViews>
  <sheetFormatPr defaultRowHeight="15" x14ac:dyDescent="0.25"/>
  <sheetData>
    <row r="1" spans="1:45" x14ac:dyDescent="0.25">
      <c r="A1" t="s">
        <v>322</v>
      </c>
      <c r="B1" s="48" t="s">
        <v>323</v>
      </c>
      <c r="C1">
        <v>200704</v>
      </c>
      <c r="D1">
        <v>64</v>
      </c>
      <c r="E1">
        <v>1</v>
      </c>
      <c r="F1">
        <v>1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256</v>
      </c>
      <c r="P1">
        <v>65536</v>
      </c>
      <c r="Q1">
        <v>205520896</v>
      </c>
      <c r="R1">
        <v>200704</v>
      </c>
      <c r="S1">
        <v>256</v>
      </c>
      <c r="T1">
        <v>64</v>
      </c>
      <c r="U1">
        <v>3</v>
      </c>
      <c r="V1">
        <v>2</v>
      </c>
      <c r="W1">
        <v>1</v>
      </c>
      <c r="X1">
        <v>64</v>
      </c>
      <c r="Y1">
        <v>97.820927652277177</v>
      </c>
      <c r="Z1">
        <v>97.378231118687168</v>
      </c>
      <c r="AA1">
        <v>824430.66666666663</v>
      </c>
      <c r="AB1">
        <v>51445760</v>
      </c>
      <c r="AC1">
        <v>201326592</v>
      </c>
      <c r="AD1">
        <v>0</v>
      </c>
      <c r="AE1">
        <v>0</v>
      </c>
      <c r="AF1">
        <v>6576668672</v>
      </c>
      <c r="AG1">
        <v>0</v>
      </c>
      <c r="AH1">
        <v>100</v>
      </c>
      <c r="AJ1">
        <v>0</v>
      </c>
      <c r="AK1">
        <v>49152</v>
      </c>
      <c r="AL1">
        <v>24899.36842105263</v>
      </c>
      <c r="AM1">
        <v>16</v>
      </c>
      <c r="AN1">
        <v>6272</v>
      </c>
      <c r="AO1">
        <v>64</v>
      </c>
      <c r="AP1">
        <v>1</v>
      </c>
      <c r="AQ1">
        <v>2</v>
      </c>
      <c r="AR1">
        <v>100</v>
      </c>
    </row>
    <row r="2" spans="1:45" x14ac:dyDescent="0.25">
      <c r="A2" t="s">
        <v>322</v>
      </c>
      <c r="B2" s="48" t="s">
        <v>323</v>
      </c>
      <c r="C2">
        <v>200704</v>
      </c>
      <c r="D2">
        <v>1</v>
      </c>
      <c r="E2">
        <v>1</v>
      </c>
      <c r="F2">
        <v>256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65536</v>
      </c>
      <c r="Q2">
        <v>51380224</v>
      </c>
      <c r="R2">
        <v>64</v>
      </c>
      <c r="S2">
        <v>256</v>
      </c>
      <c r="T2">
        <v>200704</v>
      </c>
      <c r="U2">
        <v>1</v>
      </c>
      <c r="V2">
        <v>1</v>
      </c>
      <c r="W2">
        <v>1</v>
      </c>
      <c r="X2">
        <v>4</v>
      </c>
      <c r="Y2">
        <v>99.978548876649185</v>
      </c>
      <c r="Z2">
        <v>6.2486593047905741</v>
      </c>
      <c r="AA2">
        <v>12847812</v>
      </c>
      <c r="AB2">
        <v>253545676.80000001</v>
      </c>
      <c r="AC2">
        <v>0</v>
      </c>
      <c r="AD2">
        <v>0</v>
      </c>
      <c r="AE2">
        <v>0</v>
      </c>
      <c r="AF2">
        <v>6576668672</v>
      </c>
      <c r="AG2">
        <v>18</v>
      </c>
      <c r="AH2">
        <v>100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100</v>
      </c>
      <c r="AS2">
        <v>0</v>
      </c>
    </row>
    <row r="3" spans="1:45" x14ac:dyDescent="0.25">
      <c r="A3" t="s">
        <v>322</v>
      </c>
      <c r="B3" s="48" t="s">
        <v>323</v>
      </c>
      <c r="C3">
        <v>200704</v>
      </c>
      <c r="D3">
        <v>64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64</v>
      </c>
      <c r="P3">
        <v>16384</v>
      </c>
      <c r="Q3">
        <v>51380224</v>
      </c>
      <c r="R3">
        <v>200704</v>
      </c>
      <c r="S3">
        <v>64</v>
      </c>
      <c r="T3">
        <v>64</v>
      </c>
      <c r="U3">
        <v>6</v>
      </c>
      <c r="V3">
        <v>1</v>
      </c>
      <c r="W3">
        <v>1</v>
      </c>
      <c r="X3">
        <v>64</v>
      </c>
      <c r="Y3">
        <v>91.818549768050076</v>
      </c>
      <c r="Z3">
        <v>89.863707188356315</v>
      </c>
      <c r="AA3">
        <v>223342.66666666669</v>
      </c>
      <c r="AB3">
        <v>51396608</v>
      </c>
      <c r="AC3">
        <v>47185920</v>
      </c>
      <c r="AD3">
        <v>0</v>
      </c>
      <c r="AE3">
        <v>0</v>
      </c>
      <c r="AF3">
        <v>1644167168</v>
      </c>
      <c r="AG3">
        <v>0</v>
      </c>
      <c r="AH3">
        <v>100</v>
      </c>
      <c r="AJ3">
        <v>0</v>
      </c>
      <c r="AK3">
        <v>49152</v>
      </c>
      <c r="AL3">
        <v>33322.666666666657</v>
      </c>
      <c r="AM3">
        <v>4</v>
      </c>
      <c r="AN3">
        <v>1568</v>
      </c>
      <c r="AO3">
        <v>32</v>
      </c>
      <c r="AP3">
        <v>1</v>
      </c>
      <c r="AQ3">
        <v>1</v>
      </c>
      <c r="AR3">
        <v>100</v>
      </c>
    </row>
    <row r="4" spans="1:45" x14ac:dyDescent="0.25">
      <c r="A4" t="s">
        <v>322</v>
      </c>
      <c r="B4" s="48" t="s">
        <v>323</v>
      </c>
      <c r="C4">
        <v>200704</v>
      </c>
      <c r="D4">
        <v>1</v>
      </c>
      <c r="E4">
        <v>1</v>
      </c>
      <c r="F4">
        <v>64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16384</v>
      </c>
      <c r="Q4">
        <v>51380224</v>
      </c>
      <c r="R4">
        <v>64</v>
      </c>
      <c r="S4">
        <v>64</v>
      </c>
      <c r="T4">
        <v>200704</v>
      </c>
      <c r="U4">
        <v>1</v>
      </c>
      <c r="V4">
        <v>1</v>
      </c>
      <c r="W4">
        <v>1</v>
      </c>
      <c r="X4">
        <v>16</v>
      </c>
      <c r="Y4">
        <v>10.95508242620099</v>
      </c>
      <c r="Z4">
        <v>2.738770606550248</v>
      </c>
      <c r="AA4">
        <v>7328251.5709779179</v>
      </c>
      <c r="AB4">
        <v>99405004.799999997</v>
      </c>
      <c r="AC4">
        <v>0</v>
      </c>
      <c r="AD4">
        <v>0</v>
      </c>
      <c r="AE4">
        <v>0</v>
      </c>
      <c r="AF4">
        <v>1644167168</v>
      </c>
      <c r="AG4">
        <v>18</v>
      </c>
      <c r="AH4">
        <v>100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100</v>
      </c>
      <c r="AS4">
        <v>0</v>
      </c>
    </row>
    <row r="5" spans="1:45" x14ac:dyDescent="0.25">
      <c r="A5" t="s">
        <v>322</v>
      </c>
      <c r="B5" s="48" t="s">
        <v>323</v>
      </c>
      <c r="C5">
        <v>200704</v>
      </c>
      <c r="D5">
        <v>256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64</v>
      </c>
      <c r="P5">
        <v>65536</v>
      </c>
      <c r="Q5">
        <v>51380224</v>
      </c>
      <c r="R5">
        <v>200704</v>
      </c>
      <c r="S5">
        <v>64</v>
      </c>
      <c r="T5">
        <v>256</v>
      </c>
      <c r="U5">
        <v>12</v>
      </c>
      <c r="V5">
        <v>1</v>
      </c>
      <c r="W5">
        <v>1</v>
      </c>
      <c r="X5">
        <v>64</v>
      </c>
      <c r="Y5">
        <v>97.820927652277177</v>
      </c>
      <c r="Z5">
        <v>97.533445967288642</v>
      </c>
      <c r="AA5">
        <v>823118.66666666663</v>
      </c>
      <c r="AB5">
        <v>205586432</v>
      </c>
      <c r="AC5">
        <v>47185920</v>
      </c>
      <c r="AD5">
        <v>0</v>
      </c>
      <c r="AE5">
        <v>0</v>
      </c>
      <c r="AF5">
        <v>6576668672</v>
      </c>
      <c r="AG5">
        <v>0</v>
      </c>
      <c r="AH5">
        <v>100</v>
      </c>
      <c r="AJ5">
        <v>0</v>
      </c>
      <c r="AK5">
        <v>196608</v>
      </c>
      <c r="AL5">
        <v>88234.666666666672</v>
      </c>
      <c r="AM5">
        <v>4</v>
      </c>
      <c r="AN5">
        <v>3136</v>
      </c>
      <c r="AO5">
        <v>64</v>
      </c>
      <c r="AP5">
        <v>1</v>
      </c>
      <c r="AQ5">
        <v>1</v>
      </c>
      <c r="AR5">
        <v>100</v>
      </c>
    </row>
    <row r="6" spans="1:45" x14ac:dyDescent="0.25">
      <c r="A6" t="s">
        <v>322</v>
      </c>
      <c r="B6" s="48" t="s">
        <v>323</v>
      </c>
      <c r="C6">
        <v>200704</v>
      </c>
      <c r="D6">
        <v>1</v>
      </c>
      <c r="E6">
        <v>1</v>
      </c>
      <c r="F6">
        <v>64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65536</v>
      </c>
      <c r="Q6">
        <v>205520896</v>
      </c>
      <c r="R6">
        <v>256</v>
      </c>
      <c r="S6">
        <v>64</v>
      </c>
      <c r="T6">
        <v>200704</v>
      </c>
      <c r="U6">
        <v>1</v>
      </c>
      <c r="V6">
        <v>1</v>
      </c>
      <c r="W6">
        <v>1</v>
      </c>
      <c r="X6">
        <v>2</v>
      </c>
      <c r="Y6">
        <v>99.988277019174461</v>
      </c>
      <c r="Z6">
        <v>3.1246336568492019</v>
      </c>
      <c r="AA6">
        <v>25693124</v>
      </c>
      <c r="AB6">
        <v>253545676.80000001</v>
      </c>
      <c r="AC6">
        <v>0</v>
      </c>
      <c r="AD6">
        <v>0</v>
      </c>
      <c r="AE6">
        <v>0</v>
      </c>
      <c r="AF6">
        <v>6576668672</v>
      </c>
      <c r="AG6">
        <v>18</v>
      </c>
      <c r="AH6">
        <v>100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100</v>
      </c>
      <c r="AS6">
        <v>0</v>
      </c>
    </row>
    <row r="7" spans="1:45" x14ac:dyDescent="0.25">
      <c r="A7" t="s">
        <v>322</v>
      </c>
      <c r="B7" s="48" t="s">
        <v>323</v>
      </c>
      <c r="C7">
        <v>50176</v>
      </c>
      <c r="D7">
        <v>128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512</v>
      </c>
      <c r="P7">
        <v>262144</v>
      </c>
      <c r="Q7">
        <v>102760448</v>
      </c>
      <c r="R7">
        <v>50176</v>
      </c>
      <c r="S7">
        <v>512</v>
      </c>
      <c r="T7">
        <v>128</v>
      </c>
      <c r="U7">
        <v>3</v>
      </c>
      <c r="V7">
        <v>2</v>
      </c>
      <c r="W7">
        <v>1</v>
      </c>
      <c r="X7">
        <v>64</v>
      </c>
      <c r="Y7">
        <v>97.820927652277177</v>
      </c>
      <c r="Z7">
        <v>97.62073454855566</v>
      </c>
      <c r="AA7">
        <v>822382.66666666663</v>
      </c>
      <c r="AB7">
        <v>25952256</v>
      </c>
      <c r="AC7">
        <v>98566144</v>
      </c>
      <c r="AD7">
        <v>0</v>
      </c>
      <c r="AE7">
        <v>0</v>
      </c>
      <c r="AF7">
        <v>6576668672</v>
      </c>
      <c r="AG7">
        <v>0</v>
      </c>
      <c r="AH7">
        <v>100</v>
      </c>
      <c r="AJ7">
        <v>0</v>
      </c>
      <c r="AK7">
        <v>98304</v>
      </c>
      <c r="AL7">
        <v>33278.203508771927</v>
      </c>
      <c r="AM7">
        <v>8</v>
      </c>
      <c r="AN7">
        <v>3136</v>
      </c>
      <c r="AO7">
        <v>64</v>
      </c>
      <c r="AP7">
        <v>1</v>
      </c>
      <c r="AQ7">
        <v>1</v>
      </c>
      <c r="AR7">
        <v>100</v>
      </c>
    </row>
    <row r="8" spans="1:45" x14ac:dyDescent="0.25">
      <c r="A8" t="s">
        <v>322</v>
      </c>
      <c r="B8" s="48" t="s">
        <v>323</v>
      </c>
      <c r="C8">
        <v>50176</v>
      </c>
      <c r="D8">
        <v>512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128</v>
      </c>
      <c r="P8">
        <v>262144</v>
      </c>
      <c r="Q8">
        <v>25690112</v>
      </c>
      <c r="R8">
        <v>50176</v>
      </c>
      <c r="S8">
        <v>128</v>
      </c>
      <c r="T8">
        <v>512</v>
      </c>
      <c r="U8">
        <v>6</v>
      </c>
      <c r="V8">
        <v>1</v>
      </c>
      <c r="W8">
        <v>1</v>
      </c>
      <c r="X8">
        <v>64</v>
      </c>
      <c r="Y8">
        <v>97.820927652277177</v>
      </c>
      <c r="Z8">
        <v>92.277842571406239</v>
      </c>
      <c r="AA8">
        <v>869998.66666666663</v>
      </c>
      <c r="AB8">
        <v>103022592</v>
      </c>
      <c r="AC8">
        <v>21495808</v>
      </c>
      <c r="AD8">
        <v>0</v>
      </c>
      <c r="AE8">
        <v>0</v>
      </c>
      <c r="AF8">
        <v>6576668672</v>
      </c>
      <c r="AG8">
        <v>0</v>
      </c>
      <c r="AH8">
        <v>100</v>
      </c>
      <c r="AJ8">
        <v>0</v>
      </c>
      <c r="AK8">
        <v>393216</v>
      </c>
      <c r="AL8">
        <v>105130.6666666667</v>
      </c>
      <c r="AM8">
        <v>2</v>
      </c>
      <c r="AN8">
        <v>784</v>
      </c>
      <c r="AO8">
        <v>16</v>
      </c>
      <c r="AP8">
        <v>1</v>
      </c>
      <c r="AQ8">
        <v>1</v>
      </c>
      <c r="AR8">
        <v>100</v>
      </c>
    </row>
    <row r="9" spans="1:45" x14ac:dyDescent="0.25">
      <c r="A9" t="s">
        <v>322</v>
      </c>
      <c r="B9" s="48" t="s">
        <v>323</v>
      </c>
      <c r="C9">
        <v>50176</v>
      </c>
      <c r="D9">
        <v>512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128</v>
      </c>
      <c r="P9">
        <v>262144</v>
      </c>
      <c r="Q9">
        <v>25690112</v>
      </c>
      <c r="R9">
        <v>50176</v>
      </c>
      <c r="S9">
        <v>128</v>
      </c>
      <c r="T9">
        <v>512</v>
      </c>
      <c r="U9">
        <v>6</v>
      </c>
      <c r="V9">
        <v>1</v>
      </c>
      <c r="W9">
        <v>1</v>
      </c>
      <c r="X9">
        <v>64</v>
      </c>
      <c r="Y9">
        <v>97.820927652277177</v>
      </c>
      <c r="Z9">
        <v>92.277842571406239</v>
      </c>
      <c r="AA9">
        <v>869998.66666666663</v>
      </c>
      <c r="AB9">
        <v>103022592</v>
      </c>
      <c r="AC9">
        <v>21495808</v>
      </c>
      <c r="AD9">
        <v>0</v>
      </c>
      <c r="AE9">
        <v>0</v>
      </c>
      <c r="AF9">
        <v>6576668672</v>
      </c>
      <c r="AG9">
        <v>0</v>
      </c>
      <c r="AH9">
        <v>100</v>
      </c>
      <c r="AJ9">
        <v>0</v>
      </c>
      <c r="AK9">
        <v>393216</v>
      </c>
      <c r="AL9">
        <v>105130.6666666667</v>
      </c>
      <c r="AM9">
        <v>2</v>
      </c>
      <c r="AN9">
        <v>784</v>
      </c>
      <c r="AO9">
        <v>16</v>
      </c>
      <c r="AP9">
        <v>1</v>
      </c>
      <c r="AQ9">
        <v>1</v>
      </c>
      <c r="AR9">
        <v>100</v>
      </c>
    </row>
    <row r="10" spans="1:45" x14ac:dyDescent="0.25">
      <c r="A10" t="s">
        <v>322</v>
      </c>
      <c r="B10" s="48" t="s">
        <v>323</v>
      </c>
      <c r="C10">
        <v>50176</v>
      </c>
      <c r="D10">
        <v>1</v>
      </c>
      <c r="E10">
        <v>1</v>
      </c>
      <c r="F10">
        <v>512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262144</v>
      </c>
      <c r="Q10">
        <v>25690112</v>
      </c>
      <c r="R10">
        <v>128</v>
      </c>
      <c r="S10">
        <v>512</v>
      </c>
      <c r="T10">
        <v>50176</v>
      </c>
      <c r="U10">
        <v>1</v>
      </c>
      <c r="V10">
        <v>1</v>
      </c>
      <c r="W10">
        <v>1</v>
      </c>
      <c r="X10">
        <v>8</v>
      </c>
      <c r="Y10">
        <v>99.953124562293596</v>
      </c>
      <c r="Z10">
        <v>12.494140570286699</v>
      </c>
      <c r="AA10">
        <v>6425540</v>
      </c>
      <c r="AB10">
        <v>125095116.8</v>
      </c>
      <c r="AC10">
        <v>0</v>
      </c>
      <c r="AD10">
        <v>0</v>
      </c>
      <c r="AE10">
        <v>0</v>
      </c>
      <c r="AF10">
        <v>6576668672</v>
      </c>
      <c r="AG10">
        <v>18</v>
      </c>
      <c r="AH10">
        <v>100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100</v>
      </c>
      <c r="AS10">
        <v>0</v>
      </c>
    </row>
    <row r="11" spans="1:45" x14ac:dyDescent="0.25">
      <c r="A11" t="s">
        <v>322</v>
      </c>
      <c r="B11" s="48" t="s">
        <v>323</v>
      </c>
      <c r="C11">
        <v>12544</v>
      </c>
      <c r="D11">
        <v>256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1024</v>
      </c>
      <c r="P11">
        <v>1048576</v>
      </c>
      <c r="Q11">
        <v>51380224</v>
      </c>
      <c r="R11">
        <v>12544</v>
      </c>
      <c r="S11">
        <v>1024</v>
      </c>
      <c r="T11">
        <v>256</v>
      </c>
      <c r="U11">
        <v>3</v>
      </c>
      <c r="V11">
        <v>2</v>
      </c>
      <c r="W11">
        <v>1</v>
      </c>
      <c r="X11">
        <v>64</v>
      </c>
      <c r="Y11">
        <v>97.820927652277177</v>
      </c>
      <c r="Z11">
        <v>95.83085975486506</v>
      </c>
      <c r="AA11">
        <v>837742.66666666663</v>
      </c>
      <c r="AB11">
        <v>13893632</v>
      </c>
      <c r="AC11">
        <v>47185920</v>
      </c>
      <c r="AD11">
        <v>0</v>
      </c>
      <c r="AE11">
        <v>0</v>
      </c>
      <c r="AF11">
        <v>6576668672</v>
      </c>
      <c r="AG11">
        <v>0</v>
      </c>
      <c r="AH11">
        <v>100</v>
      </c>
      <c r="AJ11">
        <v>0</v>
      </c>
      <c r="AK11">
        <v>196608</v>
      </c>
      <c r="AL11">
        <v>51537.740350877189</v>
      </c>
      <c r="AM11">
        <v>4</v>
      </c>
      <c r="AN11">
        <v>1568</v>
      </c>
      <c r="AO11">
        <v>32</v>
      </c>
      <c r="AP11">
        <v>1</v>
      </c>
      <c r="AQ11">
        <v>1</v>
      </c>
      <c r="AR11">
        <v>100</v>
      </c>
    </row>
    <row r="12" spans="1:45" x14ac:dyDescent="0.25">
      <c r="A12" t="s">
        <v>322</v>
      </c>
      <c r="B12" s="48" t="s">
        <v>323</v>
      </c>
      <c r="C12">
        <v>12544</v>
      </c>
      <c r="D12">
        <v>1024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256</v>
      </c>
      <c r="P12">
        <v>1048576</v>
      </c>
      <c r="Q12">
        <v>12845056</v>
      </c>
      <c r="R12">
        <v>12544</v>
      </c>
      <c r="S12">
        <v>256</v>
      </c>
      <c r="T12">
        <v>1024</v>
      </c>
      <c r="U12">
        <v>3</v>
      </c>
      <c r="V12">
        <v>4</v>
      </c>
      <c r="W12">
        <v>1</v>
      </c>
      <c r="X12">
        <v>64</v>
      </c>
      <c r="Y12">
        <v>97.820927652277177</v>
      </c>
      <c r="Z12">
        <v>92.305003625593471</v>
      </c>
      <c r="AA12">
        <v>869742.66666666663</v>
      </c>
      <c r="AB12">
        <v>52428800</v>
      </c>
      <c r="AC12">
        <v>8650752</v>
      </c>
      <c r="AD12">
        <v>0</v>
      </c>
      <c r="AE12">
        <v>0</v>
      </c>
      <c r="AF12">
        <v>6576668672</v>
      </c>
      <c r="AG12">
        <v>0</v>
      </c>
      <c r="AH12">
        <v>100</v>
      </c>
      <c r="AJ12">
        <v>0</v>
      </c>
      <c r="AK12">
        <v>786432</v>
      </c>
      <c r="AL12">
        <v>152933.98373983739</v>
      </c>
      <c r="AM12">
        <v>1</v>
      </c>
      <c r="AN12">
        <v>784</v>
      </c>
      <c r="AO12">
        <v>16</v>
      </c>
      <c r="AP12">
        <v>1</v>
      </c>
      <c r="AQ12">
        <v>1</v>
      </c>
      <c r="AR12">
        <v>100</v>
      </c>
    </row>
    <row r="13" spans="1:45" x14ac:dyDescent="0.25">
      <c r="A13" t="s">
        <v>322</v>
      </c>
      <c r="B13" s="48" t="s">
        <v>323</v>
      </c>
      <c r="C13">
        <v>12544</v>
      </c>
      <c r="D13">
        <v>1024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256</v>
      </c>
      <c r="P13">
        <v>1048576</v>
      </c>
      <c r="Q13">
        <v>12845056</v>
      </c>
      <c r="R13">
        <v>12544</v>
      </c>
      <c r="S13">
        <v>256</v>
      </c>
      <c r="T13">
        <v>1024</v>
      </c>
      <c r="U13">
        <v>3</v>
      </c>
      <c r="V13">
        <v>4</v>
      </c>
      <c r="W13">
        <v>1</v>
      </c>
      <c r="X13">
        <v>64</v>
      </c>
      <c r="Y13">
        <v>97.820927652277177</v>
      </c>
      <c r="Z13">
        <v>92.305003625593471</v>
      </c>
      <c r="AA13">
        <v>869742.66666666663</v>
      </c>
      <c r="AB13">
        <v>52428800</v>
      </c>
      <c r="AC13">
        <v>8650752</v>
      </c>
      <c r="AD13">
        <v>0</v>
      </c>
      <c r="AE13">
        <v>0</v>
      </c>
      <c r="AF13">
        <v>6576668672</v>
      </c>
      <c r="AG13">
        <v>0</v>
      </c>
      <c r="AH13">
        <v>100</v>
      </c>
      <c r="AJ13">
        <v>0</v>
      </c>
      <c r="AK13">
        <v>786432</v>
      </c>
      <c r="AL13">
        <v>152933.98373983739</v>
      </c>
      <c r="AM13">
        <v>1</v>
      </c>
      <c r="AN13">
        <v>784</v>
      </c>
      <c r="AO13">
        <v>16</v>
      </c>
      <c r="AP13">
        <v>1</v>
      </c>
      <c r="AQ13">
        <v>1</v>
      </c>
      <c r="AR13">
        <v>100</v>
      </c>
    </row>
    <row r="14" spans="1:45" x14ac:dyDescent="0.25">
      <c r="A14" t="s">
        <v>322</v>
      </c>
      <c r="B14" s="48" t="s">
        <v>323</v>
      </c>
      <c r="C14">
        <v>12544</v>
      </c>
      <c r="D14">
        <v>256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1024</v>
      </c>
      <c r="P14">
        <v>1048576</v>
      </c>
      <c r="Q14">
        <v>51380224</v>
      </c>
      <c r="R14">
        <v>12544</v>
      </c>
      <c r="S14">
        <v>1024</v>
      </c>
      <c r="T14">
        <v>256</v>
      </c>
      <c r="U14">
        <v>3</v>
      </c>
      <c r="V14">
        <v>2</v>
      </c>
      <c r="W14">
        <v>1</v>
      </c>
      <c r="X14">
        <v>64</v>
      </c>
      <c r="Y14">
        <v>97.820927652277177</v>
      </c>
      <c r="Z14">
        <v>95.83085975486506</v>
      </c>
      <c r="AA14">
        <v>837742.66666666663</v>
      </c>
      <c r="AB14">
        <v>13893632</v>
      </c>
      <c r="AC14">
        <v>47185920</v>
      </c>
      <c r="AD14">
        <v>0</v>
      </c>
      <c r="AE14">
        <v>0</v>
      </c>
      <c r="AF14">
        <v>6576668672</v>
      </c>
      <c r="AG14">
        <v>0</v>
      </c>
      <c r="AH14">
        <v>100</v>
      </c>
      <c r="AJ14">
        <v>0</v>
      </c>
      <c r="AK14">
        <v>196608</v>
      </c>
      <c r="AL14">
        <v>51537.740350877189</v>
      </c>
      <c r="AM14">
        <v>4</v>
      </c>
      <c r="AN14">
        <v>1568</v>
      </c>
      <c r="AO14">
        <v>32</v>
      </c>
      <c r="AP14">
        <v>1</v>
      </c>
      <c r="AQ14">
        <v>1</v>
      </c>
      <c r="AR14">
        <v>100</v>
      </c>
    </row>
    <row r="15" spans="1:45" x14ac:dyDescent="0.25">
      <c r="A15" t="s">
        <v>322</v>
      </c>
      <c r="B15" s="48" t="s">
        <v>323</v>
      </c>
      <c r="C15">
        <v>3136</v>
      </c>
      <c r="D15">
        <v>512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2048</v>
      </c>
      <c r="P15">
        <v>4194304</v>
      </c>
      <c r="Q15">
        <v>25690112</v>
      </c>
      <c r="R15">
        <v>3136</v>
      </c>
      <c r="S15">
        <v>2048</v>
      </c>
      <c r="T15">
        <v>512</v>
      </c>
      <c r="U15">
        <v>3</v>
      </c>
      <c r="V15">
        <v>2</v>
      </c>
      <c r="W15">
        <v>1</v>
      </c>
      <c r="X15">
        <v>64</v>
      </c>
      <c r="Y15">
        <v>97.820927652277177</v>
      </c>
      <c r="Z15">
        <v>92.277842571406239</v>
      </c>
      <c r="AA15">
        <v>869998.66666666663</v>
      </c>
      <c r="AB15">
        <v>10616832</v>
      </c>
      <c r="AC15">
        <v>21495808</v>
      </c>
      <c r="AD15">
        <v>0</v>
      </c>
      <c r="AE15">
        <v>0</v>
      </c>
      <c r="AF15">
        <v>6576668672</v>
      </c>
      <c r="AG15">
        <v>0</v>
      </c>
      <c r="AH15">
        <v>100</v>
      </c>
      <c r="AJ15">
        <v>0</v>
      </c>
      <c r="AK15">
        <v>393216</v>
      </c>
      <c r="AL15">
        <v>79994.161403508784</v>
      </c>
      <c r="AM15">
        <v>2</v>
      </c>
      <c r="AN15">
        <v>784</v>
      </c>
      <c r="AO15">
        <v>16</v>
      </c>
      <c r="AP15">
        <v>1</v>
      </c>
      <c r="AQ15">
        <v>1</v>
      </c>
      <c r="AR15">
        <v>100</v>
      </c>
    </row>
    <row r="16" spans="1:45" x14ac:dyDescent="0.25">
      <c r="A16" t="s">
        <v>322</v>
      </c>
      <c r="B16" s="48" t="s">
        <v>323</v>
      </c>
      <c r="C16">
        <v>3136</v>
      </c>
      <c r="D16">
        <v>1</v>
      </c>
      <c r="E16">
        <v>1</v>
      </c>
      <c r="F16">
        <v>512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4194304</v>
      </c>
      <c r="Q16">
        <v>25690112</v>
      </c>
      <c r="R16">
        <v>2048</v>
      </c>
      <c r="S16">
        <v>512</v>
      </c>
      <c r="T16">
        <v>3136</v>
      </c>
      <c r="U16">
        <v>1</v>
      </c>
      <c r="V16">
        <v>1</v>
      </c>
      <c r="W16">
        <v>1</v>
      </c>
      <c r="X16">
        <v>64</v>
      </c>
      <c r="Y16">
        <v>99.18508744619551</v>
      </c>
      <c r="Z16">
        <v>99.18508744619551</v>
      </c>
      <c r="AA16">
        <v>809412</v>
      </c>
      <c r="AB16">
        <v>28757196.800000001</v>
      </c>
      <c r="AC16">
        <v>0</v>
      </c>
      <c r="AD16">
        <v>0</v>
      </c>
      <c r="AE16">
        <v>0</v>
      </c>
      <c r="AF16">
        <v>6576668672</v>
      </c>
      <c r="AG16">
        <v>18</v>
      </c>
      <c r="AH16">
        <v>100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100</v>
      </c>
      <c r="AS16">
        <v>0</v>
      </c>
    </row>
    <row r="17" spans="1:45" x14ac:dyDescent="0.25">
      <c r="A17" t="s">
        <v>322</v>
      </c>
      <c r="B17" s="48" t="s">
        <v>323</v>
      </c>
      <c r="C17">
        <v>3136</v>
      </c>
      <c r="D17">
        <v>2048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512</v>
      </c>
      <c r="P17">
        <v>4194304</v>
      </c>
      <c r="Q17">
        <v>6422528</v>
      </c>
      <c r="R17">
        <v>3136</v>
      </c>
      <c r="S17">
        <v>512</v>
      </c>
      <c r="T17">
        <v>2048</v>
      </c>
      <c r="U17">
        <v>1</v>
      </c>
      <c r="V17">
        <v>1</v>
      </c>
      <c r="W17">
        <v>1</v>
      </c>
      <c r="X17">
        <v>64</v>
      </c>
      <c r="Y17">
        <v>98.757544020916058</v>
      </c>
      <c r="Z17">
        <v>77.467479167375913</v>
      </c>
      <c r="AA17">
        <v>1057476</v>
      </c>
      <c r="AB17">
        <v>29884416</v>
      </c>
      <c r="AC17">
        <v>2228224</v>
      </c>
      <c r="AD17">
        <v>0</v>
      </c>
      <c r="AE17">
        <v>0</v>
      </c>
      <c r="AF17">
        <v>6576668672</v>
      </c>
      <c r="AG17">
        <v>0</v>
      </c>
      <c r="AH17">
        <v>100</v>
      </c>
      <c r="AJ17">
        <v>0</v>
      </c>
      <c r="AK17">
        <v>524288</v>
      </c>
      <c r="AL17">
        <v>184320</v>
      </c>
      <c r="AM17">
        <v>1</v>
      </c>
      <c r="AN17">
        <v>96</v>
      </c>
      <c r="AO17">
        <v>36</v>
      </c>
      <c r="AP17">
        <v>1</v>
      </c>
      <c r="AQ17">
        <v>1</v>
      </c>
      <c r="AR17">
        <v>100</v>
      </c>
    </row>
    <row r="18" spans="1:45" x14ac:dyDescent="0.25">
      <c r="A18" t="s">
        <v>322</v>
      </c>
      <c r="B18" s="48" t="s">
        <v>323</v>
      </c>
      <c r="C18">
        <v>3136</v>
      </c>
      <c r="D18">
        <v>1</v>
      </c>
      <c r="E18">
        <v>1</v>
      </c>
      <c r="F18">
        <v>2048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4194304</v>
      </c>
      <c r="Q18">
        <v>6422528</v>
      </c>
      <c r="R18">
        <v>512</v>
      </c>
      <c r="S18">
        <v>2048</v>
      </c>
      <c r="T18">
        <v>3136</v>
      </c>
      <c r="U18">
        <v>1</v>
      </c>
      <c r="V18">
        <v>2</v>
      </c>
      <c r="W18">
        <v>1</v>
      </c>
      <c r="X18">
        <v>64</v>
      </c>
      <c r="Y18">
        <v>99.18508744619551</v>
      </c>
      <c r="Z18">
        <v>99.18508744619551</v>
      </c>
      <c r="AA18">
        <v>809412</v>
      </c>
      <c r="AB18">
        <v>28757196.800000001</v>
      </c>
      <c r="AC18">
        <v>0</v>
      </c>
      <c r="AD18">
        <v>0</v>
      </c>
      <c r="AE18">
        <v>0</v>
      </c>
      <c r="AF18">
        <v>6576668672</v>
      </c>
      <c r="AG18">
        <v>18</v>
      </c>
      <c r="AH18">
        <v>100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100</v>
      </c>
      <c r="AS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80"/>
  <sheetViews>
    <sheetView zoomScaleNormal="100" workbookViewId="0">
      <selection activeCell="AE68" sqref="AE68"/>
    </sheetView>
  </sheetViews>
  <sheetFormatPr defaultRowHeight="15" x14ac:dyDescent="0.25"/>
  <cols>
    <col min="1" max="1" width="4.42578125" customWidth="1"/>
    <col min="2" max="2" width="6" customWidth="1"/>
    <col min="3" max="3" width="4.7109375" customWidth="1"/>
    <col min="4" max="4" width="5.42578125" customWidth="1"/>
    <col min="5" max="5" width="5.140625" customWidth="1"/>
    <col min="8" max="8" width="6.7109375" customWidth="1"/>
    <col min="9" max="9" width="6.28515625" customWidth="1"/>
    <col min="10" max="10" width="5.28515625" customWidth="1"/>
    <col min="11" max="11" width="4.28515625" customWidth="1"/>
    <col min="28" max="28" width="12.7109375" customWidth="1"/>
    <col min="30" max="30" width="8.5703125" customWidth="1"/>
    <col min="31" max="31" width="6.5703125" customWidth="1"/>
    <col min="32" max="32" width="5.28515625" customWidth="1"/>
    <col min="49" max="49" width="11.85546875" customWidth="1"/>
    <col min="51" max="51" width="7.28515625" customWidth="1"/>
    <col min="52" max="52" width="5.42578125" customWidth="1"/>
    <col min="53" max="53" width="5.28515625" customWidth="1"/>
    <col min="70" max="70" width="8.85546875" customWidth="1"/>
  </cols>
  <sheetData>
    <row r="1" spans="1:80" ht="29.25" thickBot="1" x14ac:dyDescent="0.5">
      <c r="A1" s="4"/>
      <c r="B1" s="5"/>
      <c r="C1" s="5"/>
      <c r="D1" s="5"/>
      <c r="E1" s="5"/>
      <c r="F1" s="5"/>
      <c r="G1" s="20" t="s">
        <v>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27" t="s">
        <v>1</v>
      </c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28" t="s">
        <v>2</v>
      </c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8"/>
      <c r="BT1" s="38"/>
      <c r="BU1" s="38"/>
      <c r="BV1" s="38"/>
      <c r="BW1" s="38"/>
      <c r="BX1" s="38"/>
      <c r="BY1" s="38"/>
      <c r="BZ1" s="38"/>
      <c r="CA1" s="38"/>
      <c r="CB1" s="3"/>
    </row>
    <row r="2" spans="1:80" ht="16.5" thickTop="1" thickBot="1" x14ac:dyDescent="0.3">
      <c r="A2" s="11" t="s">
        <v>3</v>
      </c>
      <c r="B2" s="12"/>
      <c r="C2" s="12"/>
      <c r="D2" s="12"/>
      <c r="E2" s="12"/>
      <c r="F2" s="12"/>
      <c r="G2" s="21" t="s">
        <v>4</v>
      </c>
      <c r="H2" s="13"/>
      <c r="I2" s="13"/>
      <c r="J2" s="13"/>
      <c r="K2" s="13"/>
      <c r="L2" s="22" t="s">
        <v>5</v>
      </c>
      <c r="M2" s="14"/>
      <c r="N2" s="23" t="s">
        <v>6</v>
      </c>
      <c r="O2" s="15"/>
      <c r="P2" s="15"/>
      <c r="Q2" s="15"/>
      <c r="R2" s="15"/>
      <c r="S2" s="15"/>
      <c r="T2" s="43" t="s">
        <v>7</v>
      </c>
      <c r="U2" s="39"/>
      <c r="V2" s="39"/>
      <c r="W2" s="25" t="s">
        <v>8</v>
      </c>
      <c r="X2" s="17"/>
      <c r="Y2" s="17"/>
      <c r="Z2" s="44" t="s">
        <v>282</v>
      </c>
      <c r="AA2" s="40"/>
      <c r="AB2" s="40"/>
      <c r="AC2" s="21" t="s">
        <v>283</v>
      </c>
      <c r="AD2" s="13"/>
      <c r="AE2" s="13"/>
      <c r="AF2" s="13"/>
      <c r="AG2" s="22" t="s">
        <v>5</v>
      </c>
      <c r="AH2" s="14"/>
      <c r="AI2" s="23" t="s">
        <v>6</v>
      </c>
      <c r="AJ2" s="15"/>
      <c r="AK2" s="15"/>
      <c r="AL2" s="15"/>
      <c r="AM2" s="15"/>
      <c r="AN2" s="15"/>
      <c r="AO2" s="24" t="s">
        <v>7</v>
      </c>
      <c r="AP2" s="16"/>
      <c r="AQ2" s="16"/>
      <c r="AR2" s="25" t="s">
        <v>8</v>
      </c>
      <c r="AS2" s="17"/>
      <c r="AT2" s="17"/>
      <c r="AU2" s="44" t="s">
        <v>282</v>
      </c>
      <c r="AV2" s="40"/>
      <c r="AW2" s="40"/>
      <c r="AX2" s="45" t="s">
        <v>3</v>
      </c>
      <c r="AY2" s="41"/>
      <c r="AZ2" s="41"/>
      <c r="BA2" s="41"/>
      <c r="BB2" s="22" t="s">
        <v>5</v>
      </c>
      <c r="BC2" s="14"/>
      <c r="BD2" s="23" t="s">
        <v>6</v>
      </c>
      <c r="BE2" s="15"/>
      <c r="BF2" s="15"/>
      <c r="BG2" s="15"/>
      <c r="BH2" s="15"/>
      <c r="BI2" s="15"/>
      <c r="BJ2" s="24" t="s">
        <v>7</v>
      </c>
      <c r="BK2" s="16"/>
      <c r="BL2" s="16"/>
      <c r="BM2" s="25" t="s">
        <v>8</v>
      </c>
      <c r="BN2" s="17"/>
      <c r="BO2" s="17"/>
      <c r="BP2" s="46" t="s">
        <v>282</v>
      </c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3"/>
    </row>
    <row r="3" spans="1:80" ht="15.75" thickTop="1" x14ac:dyDescent="0.25">
      <c r="A3" s="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s="3" t="s">
        <v>16</v>
      </c>
      <c r="H3" t="s">
        <v>17</v>
      </c>
      <c r="I3" t="s">
        <v>18</v>
      </c>
      <c r="J3" t="s">
        <v>19</v>
      </c>
      <c r="K3" t="s">
        <v>20</v>
      </c>
      <c r="L3" s="3" t="s">
        <v>21</v>
      </c>
      <c r="M3" t="s">
        <v>22</v>
      </c>
      <c r="N3" s="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T3" s="3" t="s">
        <v>29</v>
      </c>
      <c r="U3" t="s">
        <v>30</v>
      </c>
      <c r="V3" t="s">
        <v>31</v>
      </c>
      <c r="W3" s="3" t="s">
        <v>32</v>
      </c>
      <c r="X3" t="s">
        <v>33</v>
      </c>
      <c r="Y3" t="s">
        <v>34</v>
      </c>
      <c r="Z3" s="3" t="s">
        <v>35</v>
      </c>
      <c r="AA3" t="s">
        <v>36</v>
      </c>
      <c r="AB3" t="s">
        <v>37</v>
      </c>
      <c r="AC3" s="3" t="s">
        <v>38</v>
      </c>
      <c r="AD3" t="s">
        <v>17</v>
      </c>
      <c r="AE3" t="s">
        <v>18</v>
      </c>
      <c r="AF3" t="s">
        <v>19</v>
      </c>
      <c r="AG3" s="3" t="s">
        <v>21</v>
      </c>
      <c r="AH3" t="s">
        <v>22</v>
      </c>
      <c r="AI3" s="3" t="s">
        <v>23</v>
      </c>
      <c r="AJ3" t="s">
        <v>24</v>
      </c>
      <c r="AK3" t="s">
        <v>25</v>
      </c>
      <c r="AL3" t="s">
        <v>26</v>
      </c>
      <c r="AM3" t="s">
        <v>27</v>
      </c>
      <c r="AN3" t="s">
        <v>28</v>
      </c>
      <c r="AO3" s="3" t="s">
        <v>29</v>
      </c>
      <c r="AP3" t="s">
        <v>30</v>
      </c>
      <c r="AQ3" t="s">
        <v>31</v>
      </c>
      <c r="AR3" s="3" t="s">
        <v>32</v>
      </c>
      <c r="AS3" t="s">
        <v>33</v>
      </c>
      <c r="AT3" t="s">
        <v>34</v>
      </c>
      <c r="AU3" s="3" t="s">
        <v>35</v>
      </c>
      <c r="AV3" t="s">
        <v>36</v>
      </c>
      <c r="AW3" t="s">
        <v>37</v>
      </c>
      <c r="AX3" s="3" t="s">
        <v>39</v>
      </c>
      <c r="AY3" t="s">
        <v>17</v>
      </c>
      <c r="AZ3" t="s">
        <v>18</v>
      </c>
      <c r="BA3" t="s">
        <v>19</v>
      </c>
      <c r="BB3" s="3" t="s">
        <v>21</v>
      </c>
      <c r="BC3" t="s">
        <v>22</v>
      </c>
      <c r="BD3" s="3" t="s">
        <v>23</v>
      </c>
      <c r="BE3" t="s">
        <v>24</v>
      </c>
      <c r="BF3" t="s">
        <v>25</v>
      </c>
      <c r="BG3" t="s">
        <v>26</v>
      </c>
      <c r="BH3" t="s">
        <v>27</v>
      </c>
      <c r="BI3" t="s">
        <v>28</v>
      </c>
      <c r="BJ3" s="3" t="s">
        <v>29</v>
      </c>
      <c r="BK3" t="s">
        <v>30</v>
      </c>
      <c r="BL3" t="s">
        <v>31</v>
      </c>
      <c r="BM3" s="3" t="s">
        <v>32</v>
      </c>
      <c r="BN3" t="s">
        <v>33</v>
      </c>
      <c r="BO3" t="s">
        <v>34</v>
      </c>
      <c r="BP3" s="3" t="s">
        <v>35</v>
      </c>
      <c r="BQ3" t="s">
        <v>36</v>
      </c>
      <c r="BR3" t="s">
        <v>37</v>
      </c>
      <c r="CB3" s="3"/>
    </row>
    <row r="4" spans="1:80" x14ac:dyDescent="0.25">
      <c r="A4" s="3">
        <v>64</v>
      </c>
      <c r="B4">
        <v>64</v>
      </c>
      <c r="C4">
        <v>73</v>
      </c>
      <c r="D4">
        <v>73</v>
      </c>
      <c r="E4">
        <v>80</v>
      </c>
      <c r="F4" t="s">
        <v>40</v>
      </c>
      <c r="G4" s="3" t="s">
        <v>41</v>
      </c>
      <c r="H4">
        <v>5329</v>
      </c>
      <c r="I4">
        <v>80</v>
      </c>
      <c r="J4">
        <v>64</v>
      </c>
      <c r="K4">
        <v>64</v>
      </c>
      <c r="L4" s="3">
        <v>5896.36</v>
      </c>
      <c r="M4" s="35">
        <f>(100*L4)/10395.648/100</f>
        <v>0.5671950416174153</v>
      </c>
      <c r="N4" s="3">
        <v>6427.82</v>
      </c>
      <c r="O4" s="35">
        <f>(100*N4)/10395.648/100</f>
        <v>0.61831835783589451</v>
      </c>
      <c r="P4" t="s">
        <v>181</v>
      </c>
      <c r="Q4" s="35">
        <v>0.99125744047619002</v>
      </c>
      <c r="R4" s="34">
        <v>1</v>
      </c>
      <c r="S4" s="35">
        <v>0.813140869140625</v>
      </c>
      <c r="T4" s="3">
        <v>6263.12</v>
      </c>
      <c r="U4" s="35">
        <f>(100*T4)/10395.648/100</f>
        <v>0.60247518961780933</v>
      </c>
      <c r="V4" t="s">
        <v>182</v>
      </c>
      <c r="W4" s="3">
        <v>6440.91</v>
      </c>
      <c r="X4" s="35">
        <f>(100*W4)/10395.648/100</f>
        <v>0.61957753860076836</v>
      </c>
      <c r="Y4" t="s">
        <v>183</v>
      </c>
      <c r="Z4" s="3">
        <v>6274.28</v>
      </c>
      <c r="AA4" s="35">
        <f>(100*Z4)/10395.648/100</f>
        <v>0.60354871577029157</v>
      </c>
      <c r="AB4" t="s">
        <v>184</v>
      </c>
      <c r="AC4" s="3" t="s">
        <v>43</v>
      </c>
      <c r="AD4">
        <v>341056</v>
      </c>
      <c r="AE4">
        <v>80</v>
      </c>
      <c r="AF4">
        <v>64</v>
      </c>
      <c r="AG4" s="3">
        <v>3269.13</v>
      </c>
      <c r="AH4" s="35">
        <f>(100*AG4)/10395.648/100</f>
        <v>0.31447101710254138</v>
      </c>
      <c r="AI4" s="3">
        <v>5755.16</v>
      </c>
      <c r="AJ4" s="35">
        <f>(100*AI4)/10395.648/100</f>
        <v>0.55361243474192279</v>
      </c>
      <c r="AK4" t="s">
        <v>185</v>
      </c>
      <c r="AL4" s="34">
        <v>0.99981238273921202</v>
      </c>
      <c r="AM4" s="35">
        <v>0.83333333333333304</v>
      </c>
      <c r="AN4" s="35">
        <v>0.99125744047619002</v>
      </c>
      <c r="AO4" s="3">
        <v>5746.07</v>
      </c>
      <c r="AP4" s="35">
        <f>(100*AO4)/10395.648/100</f>
        <v>0.55273803037578806</v>
      </c>
      <c r="AQ4" t="s">
        <v>186</v>
      </c>
      <c r="AR4" s="3">
        <v>5064.17</v>
      </c>
      <c r="AS4" s="35">
        <f>(100*AR4)/10395.648/100</f>
        <v>0.48714327380072897</v>
      </c>
      <c r="AT4" t="s">
        <v>185</v>
      </c>
      <c r="AU4" s="3">
        <v>4984.6099999999997</v>
      </c>
      <c r="AV4" s="35">
        <f>(100*AU4)/10395.648/100</f>
        <v>0.47949007122980691</v>
      </c>
      <c r="AW4" t="s">
        <v>187</v>
      </c>
      <c r="AX4" s="3" t="s">
        <v>48</v>
      </c>
      <c r="AY4">
        <v>341056</v>
      </c>
      <c r="AZ4">
        <v>80</v>
      </c>
      <c r="BA4">
        <v>64</v>
      </c>
      <c r="BB4" s="3">
        <v>5798.46</v>
      </c>
      <c r="BC4" s="35">
        <f>(100*BB4)/10395.648/100</f>
        <v>0.55777763925827428</v>
      </c>
      <c r="BD4" s="3">
        <v>6795.64</v>
      </c>
      <c r="BE4" s="35">
        <f>(100*BD4)/10395.648/100</f>
        <v>0.65370047158195432</v>
      </c>
      <c r="BF4" t="s">
        <v>183</v>
      </c>
      <c r="BG4">
        <v>0.99943735933983402</v>
      </c>
      <c r="BH4" s="34">
        <v>1</v>
      </c>
      <c r="BI4" s="35">
        <v>0.99125744047619002</v>
      </c>
      <c r="BJ4" s="3">
        <v>6492.83</v>
      </c>
      <c r="BK4" s="35">
        <f>(100*BJ4)/10395.648/100</f>
        <v>0.62457193625640273</v>
      </c>
      <c r="BL4" t="s">
        <v>188</v>
      </c>
      <c r="BM4" s="3">
        <v>6974.12</v>
      </c>
      <c r="BN4" s="35">
        <f>(100*BM4)/10395.648/100</f>
        <v>0.67086919449369586</v>
      </c>
      <c r="BO4" t="s">
        <v>183</v>
      </c>
      <c r="BP4" s="3">
        <v>6631.51</v>
      </c>
      <c r="BQ4" s="35">
        <f>(100*BP4)/10395.648/100</f>
        <v>0.63791213400068958</v>
      </c>
      <c r="BR4" t="s">
        <v>189</v>
      </c>
      <c r="CB4" s="3"/>
    </row>
    <row r="5" spans="1:80" x14ac:dyDescent="0.25">
      <c r="A5" s="3" t="s">
        <v>53</v>
      </c>
      <c r="B5" t="s">
        <v>53</v>
      </c>
      <c r="C5" t="s">
        <v>53</v>
      </c>
      <c r="D5" t="s">
        <v>53</v>
      </c>
      <c r="E5" t="s">
        <v>53</v>
      </c>
      <c r="F5" t="s">
        <v>54</v>
      </c>
      <c r="G5" s="3" t="s">
        <v>55</v>
      </c>
      <c r="H5">
        <v>5329</v>
      </c>
      <c r="I5">
        <v>64</v>
      </c>
      <c r="J5">
        <v>80</v>
      </c>
      <c r="K5">
        <v>64</v>
      </c>
      <c r="L5" s="3">
        <v>7912.13</v>
      </c>
      <c r="M5" s="35">
        <f t="shared" ref="M5:M41" si="0">(100*L5)/10395.648/100</f>
        <v>0.76110022193902682</v>
      </c>
      <c r="N5" s="3">
        <v>8708.75</v>
      </c>
      <c r="O5" s="35">
        <f t="shared" ref="O5:O41" si="1">(100*N5)/10395.648/100</f>
        <v>0.8377303656299252</v>
      </c>
      <c r="P5" t="s">
        <v>66</v>
      </c>
      <c r="Q5" s="35">
        <v>0.99125744047619002</v>
      </c>
      <c r="R5" s="34">
        <v>1</v>
      </c>
      <c r="S5" s="35">
        <v>0.6505126953125</v>
      </c>
      <c r="T5" s="3">
        <v>8621.7199999999993</v>
      </c>
      <c r="U5" s="35">
        <f t="shared" ref="U5:U41" si="2">(100*T5)/10395.648/100</f>
        <v>0.82935859313435767</v>
      </c>
      <c r="V5" t="s">
        <v>66</v>
      </c>
      <c r="W5" s="3">
        <v>8713.9599999999991</v>
      </c>
      <c r="X5" s="35">
        <f t="shared" ref="X5:X41" si="3">(100*W5)/10395.648/100</f>
        <v>0.83823153688928287</v>
      </c>
      <c r="Y5" t="s">
        <v>66</v>
      </c>
      <c r="Z5" s="3">
        <v>8635.36</v>
      </c>
      <c r="AA5" s="35">
        <f t="shared" ref="AA5:AA41" si="4">(100*Z5)/10395.648/100</f>
        <v>0.83067068065405836</v>
      </c>
      <c r="AB5" t="s">
        <v>66</v>
      </c>
      <c r="AC5" s="3" t="s">
        <v>59</v>
      </c>
      <c r="AD5">
        <v>341056</v>
      </c>
      <c r="AE5">
        <v>64</v>
      </c>
      <c r="AF5">
        <v>80</v>
      </c>
      <c r="AG5" s="3">
        <v>2925.46</v>
      </c>
      <c r="AH5" s="35">
        <f t="shared" ref="AH5:AH41" si="5">(100*AG5)/10395.648/100</f>
        <v>0.2814119908638692</v>
      </c>
      <c r="AI5" s="3">
        <v>8468.52</v>
      </c>
      <c r="AJ5" s="35">
        <f t="shared" ref="AJ5:AJ41" si="6">(100*AI5)/10395.648/100</f>
        <v>0.81462165706264789</v>
      </c>
      <c r="AK5" t="s">
        <v>78</v>
      </c>
      <c r="AL5" s="34">
        <v>0.99981238273921202</v>
      </c>
      <c r="AM5" s="34">
        <v>1</v>
      </c>
      <c r="AN5" s="35">
        <v>0.99125744047619002</v>
      </c>
      <c r="AO5" s="3">
        <v>8458.35</v>
      </c>
      <c r="AP5" s="35">
        <f t="shared" ref="AP5:AP41" si="7">(100*AO5)/10395.648/100</f>
        <v>0.81364336306885354</v>
      </c>
      <c r="AQ5" t="s">
        <v>190</v>
      </c>
      <c r="AR5" s="3">
        <v>8442.31</v>
      </c>
      <c r="AS5" s="35">
        <f t="shared" ref="AS5:AS41" si="8">(100*AR5)/10395.648/100</f>
        <v>0.81210040970990949</v>
      </c>
      <c r="AT5" t="s">
        <v>78</v>
      </c>
      <c r="AU5" s="3">
        <v>8436.1200000000008</v>
      </c>
      <c r="AV5" s="35">
        <f t="shared" ref="AV5:AV41" si="9">(100*AU5)/10395.648/100</f>
        <v>0.81150496823286078</v>
      </c>
      <c r="AW5" t="s">
        <v>190</v>
      </c>
      <c r="AX5" s="3" t="s">
        <v>63</v>
      </c>
      <c r="AY5">
        <v>341056</v>
      </c>
      <c r="AZ5">
        <v>64</v>
      </c>
      <c r="BA5">
        <v>80</v>
      </c>
      <c r="BB5" s="3">
        <v>3073.23</v>
      </c>
      <c r="BC5" s="35">
        <f t="shared" ref="BC5:BC41" si="10">(100*BB5)/10395.648/100</f>
        <v>0.29562659297429078</v>
      </c>
      <c r="BD5" s="3">
        <v>8796.1299999999992</v>
      </c>
      <c r="BE5" s="35">
        <f t="shared" ref="BE5:BE41" si="11">(100*BD5)/10395.648/100</f>
        <v>0.84613580606038208</v>
      </c>
      <c r="BF5" t="s">
        <v>66</v>
      </c>
      <c r="BG5" s="34">
        <v>1</v>
      </c>
      <c r="BH5" s="34">
        <v>1</v>
      </c>
      <c r="BI5" s="35">
        <v>0.99125744047619002</v>
      </c>
      <c r="BJ5" s="3">
        <v>8798.26</v>
      </c>
      <c r="BK5" s="35">
        <f t="shared" ref="BK5:BK41" si="12">(100*BJ5)/10395.648/100</f>
        <v>0.84634069949271085</v>
      </c>
      <c r="BL5" t="s">
        <v>66</v>
      </c>
      <c r="BM5" s="3">
        <v>8800.0300000000007</v>
      </c>
      <c r="BN5" s="35">
        <f t="shared" ref="BN5:BN41" si="13">(100*BM5)/10395.648/100</f>
        <v>0.84651096304915296</v>
      </c>
      <c r="BO5" t="s">
        <v>66</v>
      </c>
      <c r="BP5" s="3">
        <v>8789.0499999999993</v>
      </c>
      <c r="BQ5" s="35">
        <f t="shared" ref="BQ5:BQ41" si="14">(100*BP5)/10395.648/100</f>
        <v>0.84545475183461383</v>
      </c>
      <c r="BR5" t="s">
        <v>66</v>
      </c>
      <c r="CB5" s="3"/>
    </row>
    <row r="6" spans="1:80" x14ac:dyDescent="0.25">
      <c r="A6" s="3">
        <v>64</v>
      </c>
      <c r="B6">
        <v>192</v>
      </c>
      <c r="C6">
        <v>35</v>
      </c>
      <c r="D6">
        <v>35</v>
      </c>
      <c r="E6">
        <v>64</v>
      </c>
      <c r="F6" t="s">
        <v>40</v>
      </c>
      <c r="G6" s="3" t="s">
        <v>41</v>
      </c>
      <c r="H6">
        <v>1225</v>
      </c>
      <c r="I6">
        <v>64</v>
      </c>
      <c r="J6">
        <v>192</v>
      </c>
      <c r="K6">
        <v>64</v>
      </c>
      <c r="L6" s="3">
        <v>7929.05</v>
      </c>
      <c r="M6" s="35">
        <f t="shared" si="0"/>
        <v>0.76272782610569356</v>
      </c>
      <c r="N6" s="3">
        <v>8414.09</v>
      </c>
      <c r="O6" s="35">
        <f t="shared" si="1"/>
        <v>0.80938581221680461</v>
      </c>
      <c r="P6" t="s">
        <v>85</v>
      </c>
      <c r="Q6" s="35">
        <v>0.95703125</v>
      </c>
      <c r="R6" s="34">
        <v>1</v>
      </c>
      <c r="S6" s="35">
        <v>0.1495361328125</v>
      </c>
      <c r="T6" s="3">
        <v>8034.06</v>
      </c>
      <c r="U6" s="35">
        <f t="shared" si="2"/>
        <v>0.77282916851359351</v>
      </c>
      <c r="V6" t="s">
        <v>191</v>
      </c>
      <c r="W6" s="3">
        <v>8433.5400000000009</v>
      </c>
      <c r="X6" s="35">
        <f t="shared" si="3"/>
        <v>0.81125678745567398</v>
      </c>
      <c r="Y6" t="s">
        <v>85</v>
      </c>
      <c r="Z6" s="3">
        <v>8027.1</v>
      </c>
      <c r="AA6" s="35">
        <f t="shared" si="4"/>
        <v>0.77215965757978722</v>
      </c>
      <c r="AB6" t="s">
        <v>74</v>
      </c>
      <c r="AC6" s="3" t="s">
        <v>43</v>
      </c>
      <c r="AD6">
        <v>78400</v>
      </c>
      <c r="AE6">
        <v>64</v>
      </c>
      <c r="AF6">
        <v>192</v>
      </c>
      <c r="AG6" s="3">
        <v>3766.88</v>
      </c>
      <c r="AH6" s="35">
        <f t="shared" si="5"/>
        <v>0.3623516302206462</v>
      </c>
      <c r="AI6" s="3">
        <v>8080.96</v>
      </c>
      <c r="AJ6" s="35">
        <f t="shared" si="6"/>
        <v>0.77734067178881017</v>
      </c>
      <c r="AK6" t="s">
        <v>192</v>
      </c>
      <c r="AL6" s="34">
        <v>0.99918433931484496</v>
      </c>
      <c r="AM6" s="34">
        <v>1</v>
      </c>
      <c r="AN6" s="35">
        <v>0.95703125</v>
      </c>
      <c r="AO6" s="3">
        <v>7855.86</v>
      </c>
      <c r="AP6" s="35">
        <f t="shared" si="7"/>
        <v>0.75568737994976365</v>
      </c>
      <c r="AQ6" t="s">
        <v>89</v>
      </c>
      <c r="AR6" s="3">
        <v>6618.44</v>
      </c>
      <c r="AS6" s="35">
        <f t="shared" si="8"/>
        <v>0.63665487711780933</v>
      </c>
      <c r="AT6" t="s">
        <v>193</v>
      </c>
      <c r="AU6" s="3">
        <v>6352.74</v>
      </c>
      <c r="AV6" s="35">
        <f t="shared" si="9"/>
        <v>0.61109610483156029</v>
      </c>
      <c r="AW6" t="s">
        <v>194</v>
      </c>
      <c r="AX6" s="3" t="s">
        <v>48</v>
      </c>
      <c r="AY6">
        <v>78400</v>
      </c>
      <c r="AZ6">
        <v>64</v>
      </c>
      <c r="BA6">
        <v>192</v>
      </c>
      <c r="BB6" s="3">
        <v>7832.35</v>
      </c>
      <c r="BC6" s="35">
        <f t="shared" si="10"/>
        <v>0.75342585666617423</v>
      </c>
      <c r="BD6" s="3">
        <v>8835.11</v>
      </c>
      <c r="BE6" s="35">
        <f t="shared" si="11"/>
        <v>0.84988545206609545</v>
      </c>
      <c r="BF6" t="s">
        <v>85</v>
      </c>
      <c r="BG6" s="35">
        <v>0.99918433931484496</v>
      </c>
      <c r="BH6" s="34">
        <v>1</v>
      </c>
      <c r="BI6" s="35">
        <v>0.95703125</v>
      </c>
      <c r="BJ6" s="3">
        <v>8699.7900000000009</v>
      </c>
      <c r="BK6" s="35">
        <f t="shared" si="12"/>
        <v>0.83686846649674962</v>
      </c>
      <c r="BL6" t="s">
        <v>84</v>
      </c>
      <c r="BM6" s="3">
        <v>8841.59</v>
      </c>
      <c r="BN6" s="35">
        <f t="shared" si="13"/>
        <v>0.8505087898320528</v>
      </c>
      <c r="BO6" t="s">
        <v>84</v>
      </c>
      <c r="BP6" s="3">
        <v>8709.86</v>
      </c>
      <c r="BQ6" s="35">
        <f t="shared" si="14"/>
        <v>0.83783714108057539</v>
      </c>
      <c r="BR6" t="s">
        <v>112</v>
      </c>
      <c r="CB6" s="3"/>
    </row>
    <row r="7" spans="1:80" x14ac:dyDescent="0.25">
      <c r="A7" s="3" t="s">
        <v>53</v>
      </c>
      <c r="B7" t="s">
        <v>53</v>
      </c>
      <c r="C7" t="s">
        <v>53</v>
      </c>
      <c r="D7" t="s">
        <v>53</v>
      </c>
      <c r="E7" t="s">
        <v>53</v>
      </c>
      <c r="F7" t="s">
        <v>54</v>
      </c>
      <c r="G7" s="3" t="s">
        <v>55</v>
      </c>
      <c r="H7">
        <v>1225</v>
      </c>
      <c r="I7">
        <v>192</v>
      </c>
      <c r="J7">
        <v>64</v>
      </c>
      <c r="K7">
        <v>64</v>
      </c>
      <c r="L7" s="3">
        <v>6970.91</v>
      </c>
      <c r="M7" s="35">
        <f t="shared" si="0"/>
        <v>0.67056041143370759</v>
      </c>
      <c r="N7" s="3">
        <v>8073.92</v>
      </c>
      <c r="O7" s="35">
        <f t="shared" si="1"/>
        <v>0.77666346532702912</v>
      </c>
      <c r="P7" t="s">
        <v>110</v>
      </c>
      <c r="Q7" s="35">
        <v>0.95703125</v>
      </c>
      <c r="R7" s="34">
        <v>1</v>
      </c>
      <c r="S7" s="35">
        <v>0.897216796875</v>
      </c>
      <c r="T7" s="3">
        <v>8028.17</v>
      </c>
      <c r="U7" s="35">
        <f t="shared" si="2"/>
        <v>0.77226258526644997</v>
      </c>
      <c r="V7" t="s">
        <v>110</v>
      </c>
      <c r="W7" s="3">
        <v>8076.62</v>
      </c>
      <c r="X7" s="35">
        <f t="shared" si="3"/>
        <v>0.77692318939617822</v>
      </c>
      <c r="Y7" t="s">
        <v>77</v>
      </c>
      <c r="Z7" s="3">
        <v>8032.99</v>
      </c>
      <c r="AA7" s="35">
        <f t="shared" si="4"/>
        <v>0.77272624082693075</v>
      </c>
      <c r="AB7" t="s">
        <v>110</v>
      </c>
      <c r="AC7" s="3" t="s">
        <v>59</v>
      </c>
      <c r="AD7">
        <v>78400</v>
      </c>
      <c r="AE7">
        <v>192</v>
      </c>
      <c r="AF7">
        <v>64</v>
      </c>
      <c r="AG7" s="3">
        <v>1366.2</v>
      </c>
      <c r="AH7" s="35">
        <f t="shared" si="5"/>
        <v>0.13142037898936171</v>
      </c>
      <c r="AI7" s="3">
        <v>8265.1</v>
      </c>
      <c r="AJ7" s="35">
        <f t="shared" si="6"/>
        <v>0.79505385330476752</v>
      </c>
      <c r="AK7" t="s">
        <v>195</v>
      </c>
      <c r="AL7" s="34">
        <v>1</v>
      </c>
      <c r="AM7" s="34">
        <v>1</v>
      </c>
      <c r="AN7" s="35">
        <v>0.99003232758620596</v>
      </c>
      <c r="AO7" s="3">
        <v>8255.4699999999993</v>
      </c>
      <c r="AP7" s="35">
        <f t="shared" si="7"/>
        <v>0.79412750412480293</v>
      </c>
      <c r="AQ7" t="s">
        <v>195</v>
      </c>
      <c r="AR7" s="3">
        <v>8224.4599999999991</v>
      </c>
      <c r="AS7" s="35">
        <f t="shared" si="8"/>
        <v>0.79114452509357758</v>
      </c>
      <c r="AT7" t="s">
        <v>196</v>
      </c>
      <c r="AU7" s="3">
        <v>8147.11</v>
      </c>
      <c r="AV7" s="35">
        <f t="shared" si="9"/>
        <v>0.78370391148295904</v>
      </c>
      <c r="AW7" t="s">
        <v>195</v>
      </c>
      <c r="AX7" s="3" t="s">
        <v>63</v>
      </c>
      <c r="AY7">
        <v>78400</v>
      </c>
      <c r="AZ7">
        <v>192</v>
      </c>
      <c r="BA7">
        <v>64</v>
      </c>
      <c r="BB7" s="3">
        <v>4102.1000000000004</v>
      </c>
      <c r="BC7" s="35">
        <f t="shared" si="10"/>
        <v>0.39459781631698199</v>
      </c>
      <c r="BD7" s="3">
        <v>8473.2999999999993</v>
      </c>
      <c r="BE7" s="35">
        <f t="shared" si="11"/>
        <v>0.81508146485914101</v>
      </c>
      <c r="BF7" t="s">
        <v>77</v>
      </c>
      <c r="BG7" s="34">
        <v>1</v>
      </c>
      <c r="BH7" s="34">
        <v>1</v>
      </c>
      <c r="BI7" s="35">
        <v>0.99003232758620596</v>
      </c>
      <c r="BJ7" s="3">
        <v>8463.77</v>
      </c>
      <c r="BK7" s="35">
        <f t="shared" si="12"/>
        <v>0.81416473508914511</v>
      </c>
      <c r="BL7" t="s">
        <v>110</v>
      </c>
      <c r="BM7" s="3">
        <v>8466.74</v>
      </c>
      <c r="BN7" s="35">
        <f t="shared" si="13"/>
        <v>0.8144504315652088</v>
      </c>
      <c r="BO7" t="s">
        <v>77</v>
      </c>
      <c r="BP7" s="3">
        <v>8469.1299999999992</v>
      </c>
      <c r="BQ7" s="35">
        <f t="shared" si="14"/>
        <v>0.81468033546345542</v>
      </c>
      <c r="BR7" t="s">
        <v>110</v>
      </c>
      <c r="CB7" s="3"/>
    </row>
    <row r="8" spans="1:80" x14ac:dyDescent="0.25">
      <c r="A8" s="3">
        <v>64</v>
      </c>
      <c r="B8">
        <v>192</v>
      </c>
      <c r="C8">
        <v>35</v>
      </c>
      <c r="D8">
        <v>35</v>
      </c>
      <c r="E8">
        <v>48</v>
      </c>
      <c r="F8" t="s">
        <v>40</v>
      </c>
      <c r="G8" s="3" t="s">
        <v>41</v>
      </c>
      <c r="H8">
        <v>1225</v>
      </c>
      <c r="I8">
        <v>48</v>
      </c>
      <c r="J8">
        <v>192</v>
      </c>
      <c r="K8">
        <v>64</v>
      </c>
      <c r="L8" s="3">
        <v>5660.28</v>
      </c>
      <c r="M8" s="35">
        <f t="shared" si="0"/>
        <v>0.54448553856382986</v>
      </c>
      <c r="N8" s="3">
        <v>8152.08</v>
      </c>
      <c r="O8" s="35">
        <f t="shared" si="1"/>
        <v>0.78418199615839246</v>
      </c>
      <c r="P8" t="s">
        <v>145</v>
      </c>
      <c r="Q8" s="35">
        <v>0.95703125</v>
      </c>
      <c r="R8" s="34">
        <v>1</v>
      </c>
      <c r="S8" s="35">
        <v>0.1495361328125</v>
      </c>
      <c r="T8" s="3">
        <v>7595.4</v>
      </c>
      <c r="U8" s="35">
        <f t="shared" si="2"/>
        <v>0.73063266474586297</v>
      </c>
      <c r="V8" t="s">
        <v>158</v>
      </c>
      <c r="W8" s="3">
        <v>8174.22</v>
      </c>
      <c r="X8" s="35">
        <f t="shared" si="3"/>
        <v>0.78631173352541384</v>
      </c>
      <c r="Y8" t="s">
        <v>144</v>
      </c>
      <c r="Z8" s="3">
        <v>7626.18</v>
      </c>
      <c r="AA8" s="35">
        <f t="shared" si="4"/>
        <v>0.73359351913416082</v>
      </c>
      <c r="AB8" t="s">
        <v>197</v>
      </c>
      <c r="AC8" s="3" t="s">
        <v>43</v>
      </c>
      <c r="AD8">
        <v>78400</v>
      </c>
      <c r="AE8">
        <v>48</v>
      </c>
      <c r="AF8">
        <v>192</v>
      </c>
      <c r="AG8" s="3">
        <v>2806.5</v>
      </c>
      <c r="AH8" s="35">
        <f t="shared" si="5"/>
        <v>0.26996874076536648</v>
      </c>
      <c r="AI8" s="3">
        <v>6855.17</v>
      </c>
      <c r="AJ8" s="35">
        <f t="shared" si="6"/>
        <v>0.65942690633618994</v>
      </c>
      <c r="AK8" t="s">
        <v>198</v>
      </c>
      <c r="AL8" s="35">
        <v>0.99918433931484496</v>
      </c>
      <c r="AM8" s="34">
        <v>1</v>
      </c>
      <c r="AN8" s="35">
        <v>0.95703125</v>
      </c>
      <c r="AO8" s="3">
        <v>6460.9</v>
      </c>
      <c r="AP8" s="35">
        <f t="shared" si="7"/>
        <v>0.62150045865346737</v>
      </c>
      <c r="AQ8" t="s">
        <v>199</v>
      </c>
      <c r="AR8" s="3">
        <v>5033.26</v>
      </c>
      <c r="AS8" s="35">
        <f t="shared" si="8"/>
        <v>0.48416991417947208</v>
      </c>
      <c r="AT8" t="s">
        <v>187</v>
      </c>
      <c r="AU8" s="3">
        <v>5039.16</v>
      </c>
      <c r="AV8" s="35">
        <f t="shared" si="9"/>
        <v>0.48473745936761231</v>
      </c>
      <c r="AW8" t="s">
        <v>200</v>
      </c>
      <c r="AX8" s="3" t="s">
        <v>48</v>
      </c>
      <c r="AY8">
        <v>78400</v>
      </c>
      <c r="AZ8">
        <v>48</v>
      </c>
      <c r="BA8">
        <v>192</v>
      </c>
      <c r="BB8" s="3">
        <v>5084.6899999999996</v>
      </c>
      <c r="BC8" s="35">
        <f t="shared" si="10"/>
        <v>0.48911717672626082</v>
      </c>
      <c r="BD8" s="3">
        <v>8336.43</v>
      </c>
      <c r="BE8" s="35">
        <f t="shared" si="11"/>
        <v>0.80191537843528382</v>
      </c>
      <c r="BF8" t="s">
        <v>197</v>
      </c>
      <c r="BG8" s="35">
        <v>0.99918433931484496</v>
      </c>
      <c r="BH8" s="34">
        <v>1</v>
      </c>
      <c r="BI8" s="35">
        <v>0.95703125</v>
      </c>
      <c r="BJ8" s="3">
        <v>8295.85</v>
      </c>
      <c r="BK8" s="35">
        <f t="shared" si="12"/>
        <v>0.79801182187007502</v>
      </c>
      <c r="BL8" t="s">
        <v>144</v>
      </c>
      <c r="BM8" s="3">
        <v>8358.7999999999993</v>
      </c>
      <c r="BN8" s="35">
        <f t="shared" si="13"/>
        <v>0.80406724044523248</v>
      </c>
      <c r="BO8" t="s">
        <v>146</v>
      </c>
      <c r="BP8" s="3">
        <v>8303.48</v>
      </c>
      <c r="BQ8" s="35">
        <f t="shared" si="14"/>
        <v>0.79874578285066988</v>
      </c>
      <c r="BR8" t="s">
        <v>145</v>
      </c>
      <c r="CB8" s="3"/>
    </row>
    <row r="9" spans="1:80" x14ac:dyDescent="0.25">
      <c r="A9" s="3" t="s">
        <v>53</v>
      </c>
      <c r="B9" t="s">
        <v>53</v>
      </c>
      <c r="C9" t="s">
        <v>53</v>
      </c>
      <c r="D9" t="s">
        <v>53</v>
      </c>
      <c r="E9" t="s">
        <v>53</v>
      </c>
      <c r="F9" t="s">
        <v>54</v>
      </c>
      <c r="G9" s="3" t="s">
        <v>55</v>
      </c>
      <c r="H9">
        <v>1225</v>
      </c>
      <c r="I9">
        <v>192</v>
      </c>
      <c r="J9">
        <v>48</v>
      </c>
      <c r="K9">
        <v>64</v>
      </c>
      <c r="L9" s="3">
        <v>6987.76</v>
      </c>
      <c r="M9" s="35">
        <f t="shared" si="0"/>
        <v>0.67218128201339633</v>
      </c>
      <c r="N9" s="3">
        <v>7600.51</v>
      </c>
      <c r="O9" s="35">
        <f t="shared" si="1"/>
        <v>0.73112421659525229</v>
      </c>
      <c r="P9" t="s">
        <v>110</v>
      </c>
      <c r="Q9" s="35">
        <v>0.95703125</v>
      </c>
      <c r="R9" s="34">
        <v>1</v>
      </c>
      <c r="S9" s="35">
        <v>0.897216796875</v>
      </c>
      <c r="T9" s="3">
        <v>7431.04</v>
      </c>
      <c r="U9" s="35">
        <f t="shared" si="2"/>
        <v>0.71482220252167072</v>
      </c>
      <c r="V9" t="s">
        <v>77</v>
      </c>
      <c r="W9" s="3">
        <v>7589.65</v>
      </c>
      <c r="X9" s="35">
        <f t="shared" si="3"/>
        <v>0.73007954867267544</v>
      </c>
      <c r="Y9" t="s">
        <v>77</v>
      </c>
      <c r="Z9" s="3">
        <v>7446.36</v>
      </c>
      <c r="AA9" s="35">
        <f t="shared" si="4"/>
        <v>0.71629589612884159</v>
      </c>
      <c r="AB9" t="s">
        <v>110</v>
      </c>
      <c r="AC9" s="3" t="s">
        <v>59</v>
      </c>
      <c r="AD9">
        <v>78400</v>
      </c>
      <c r="AE9">
        <v>192</v>
      </c>
      <c r="AF9">
        <v>48</v>
      </c>
      <c r="AG9" s="3">
        <v>1213.83</v>
      </c>
      <c r="AH9" s="35">
        <f t="shared" si="5"/>
        <v>0.11676328402039009</v>
      </c>
      <c r="AI9" s="3">
        <v>8012.5</v>
      </c>
      <c r="AJ9" s="35">
        <f t="shared" si="6"/>
        <v>0.77075522372438943</v>
      </c>
      <c r="AK9" t="s">
        <v>201</v>
      </c>
      <c r="AL9" s="34">
        <v>1</v>
      </c>
      <c r="AM9" s="34">
        <v>1</v>
      </c>
      <c r="AN9" s="35">
        <v>0.99003232758620596</v>
      </c>
      <c r="AO9" s="3">
        <v>7989.11</v>
      </c>
      <c r="AP9" s="35">
        <f t="shared" si="7"/>
        <v>0.76850524373276197</v>
      </c>
      <c r="AQ9" t="s">
        <v>196</v>
      </c>
      <c r="AR9" s="3">
        <v>8003.27</v>
      </c>
      <c r="AS9" s="35">
        <f t="shared" si="8"/>
        <v>0.76986735218429869</v>
      </c>
      <c r="AT9" t="s">
        <v>202</v>
      </c>
      <c r="AU9" s="3">
        <v>7994.77</v>
      </c>
      <c r="AV9" s="35">
        <f t="shared" si="9"/>
        <v>0.769049702336978</v>
      </c>
      <c r="AW9" t="s">
        <v>195</v>
      </c>
      <c r="AX9" s="3" t="s">
        <v>63</v>
      </c>
      <c r="AY9">
        <v>78400</v>
      </c>
      <c r="AZ9">
        <v>192</v>
      </c>
      <c r="BA9">
        <v>48</v>
      </c>
      <c r="BB9" s="3">
        <v>3644.56</v>
      </c>
      <c r="BC9" s="35">
        <f t="shared" si="10"/>
        <v>0.35058516794720257</v>
      </c>
      <c r="BD9" s="3">
        <v>8085.67</v>
      </c>
      <c r="BE9" s="35">
        <f t="shared" si="11"/>
        <v>0.77779374599832551</v>
      </c>
      <c r="BF9" t="s">
        <v>110</v>
      </c>
      <c r="BG9" s="34">
        <v>1</v>
      </c>
      <c r="BH9" s="34">
        <v>1</v>
      </c>
      <c r="BI9" s="35">
        <v>0.99003232758620596</v>
      </c>
      <c r="BJ9" s="3">
        <v>8028.16</v>
      </c>
      <c r="BK9" s="35">
        <f t="shared" si="12"/>
        <v>0.77226162332545312</v>
      </c>
      <c r="BL9" t="s">
        <v>77</v>
      </c>
      <c r="BM9" s="3">
        <v>8082.05</v>
      </c>
      <c r="BN9" s="35">
        <f t="shared" si="13"/>
        <v>0.77744552335746664</v>
      </c>
      <c r="BO9" t="s">
        <v>77</v>
      </c>
      <c r="BP9" s="3">
        <v>8033.88</v>
      </c>
      <c r="BQ9" s="35">
        <f t="shared" si="14"/>
        <v>0.77281185357565019</v>
      </c>
      <c r="BR9" t="s">
        <v>77</v>
      </c>
      <c r="CB9" s="3"/>
    </row>
    <row r="10" spans="1:80" x14ac:dyDescent="0.25">
      <c r="A10" s="3">
        <v>64</v>
      </c>
      <c r="B10">
        <v>192</v>
      </c>
      <c r="C10">
        <v>35</v>
      </c>
      <c r="D10">
        <v>35</v>
      </c>
      <c r="E10">
        <v>32</v>
      </c>
      <c r="F10" t="s">
        <v>40</v>
      </c>
      <c r="G10" s="3" t="s">
        <v>41</v>
      </c>
      <c r="H10">
        <v>1225</v>
      </c>
      <c r="I10">
        <v>32</v>
      </c>
      <c r="J10">
        <v>192</v>
      </c>
      <c r="K10">
        <v>64</v>
      </c>
      <c r="L10" s="3">
        <v>6155.78</v>
      </c>
      <c r="M10" s="35">
        <f t="shared" si="0"/>
        <v>0.5921497149576439</v>
      </c>
      <c r="N10" s="3">
        <v>6886.8</v>
      </c>
      <c r="O10" s="35">
        <f t="shared" si="1"/>
        <v>0.66246952570921991</v>
      </c>
      <c r="P10" t="s">
        <v>203</v>
      </c>
      <c r="Q10" s="35">
        <v>0.95703125</v>
      </c>
      <c r="R10" s="34">
        <v>1</v>
      </c>
      <c r="S10" s="35">
        <v>0.1495361328125</v>
      </c>
      <c r="T10" s="3">
        <v>6819.71</v>
      </c>
      <c r="U10" s="35">
        <f t="shared" si="2"/>
        <v>0.65601586356136721</v>
      </c>
      <c r="V10" t="s">
        <v>203</v>
      </c>
      <c r="W10" s="3">
        <v>6821.26</v>
      </c>
      <c r="X10" s="35">
        <f t="shared" si="3"/>
        <v>0.65616496441587868</v>
      </c>
      <c r="Y10" t="s">
        <v>204</v>
      </c>
      <c r="Z10" s="3">
        <v>6816.63</v>
      </c>
      <c r="AA10" s="35">
        <f t="shared" si="4"/>
        <v>0.65571958573433808</v>
      </c>
      <c r="AB10" t="s">
        <v>205</v>
      </c>
      <c r="AC10" s="3" t="s">
        <v>43</v>
      </c>
      <c r="AD10">
        <v>78400</v>
      </c>
      <c r="AE10">
        <v>32</v>
      </c>
      <c r="AF10">
        <v>192</v>
      </c>
      <c r="AG10" s="3">
        <v>1905.42</v>
      </c>
      <c r="AH10" s="35">
        <f t="shared" si="5"/>
        <v>0.18329016142139479</v>
      </c>
      <c r="AI10" s="3">
        <v>5805.73</v>
      </c>
      <c r="AJ10" s="35">
        <f t="shared" si="6"/>
        <v>0.55847697036298272</v>
      </c>
      <c r="AK10" t="s">
        <v>206</v>
      </c>
      <c r="AL10" s="35">
        <v>0.99918433931484496</v>
      </c>
      <c r="AM10" s="34">
        <v>1</v>
      </c>
      <c r="AN10" s="35">
        <v>0.95703125</v>
      </c>
      <c r="AO10" s="3">
        <v>5796.23</v>
      </c>
      <c r="AP10" s="35">
        <f t="shared" si="7"/>
        <v>0.55756312641597716</v>
      </c>
      <c r="AQ10" t="s">
        <v>207</v>
      </c>
      <c r="AR10" s="3">
        <v>3606.76</v>
      </c>
      <c r="AS10" s="35">
        <f t="shared" si="8"/>
        <v>0.34694903097911739</v>
      </c>
      <c r="AT10" t="s">
        <v>208</v>
      </c>
      <c r="AU10" s="3">
        <v>3594.49</v>
      </c>
      <c r="AV10" s="35">
        <f t="shared" si="9"/>
        <v>0.34576872937598502</v>
      </c>
      <c r="AW10" t="s">
        <v>209</v>
      </c>
      <c r="AX10" s="3" t="s">
        <v>48</v>
      </c>
      <c r="AY10">
        <v>78400</v>
      </c>
      <c r="AZ10">
        <v>32</v>
      </c>
      <c r="BA10">
        <v>192</v>
      </c>
      <c r="BB10" s="3">
        <v>3554.9</v>
      </c>
      <c r="BC10" s="35">
        <f t="shared" si="10"/>
        <v>0.34196040496946417</v>
      </c>
      <c r="BD10" s="3">
        <v>7197.14</v>
      </c>
      <c r="BE10" s="35">
        <f t="shared" si="11"/>
        <v>0.69232240260539801</v>
      </c>
      <c r="BF10" t="s">
        <v>204</v>
      </c>
      <c r="BG10" s="35">
        <v>0.99918433931484496</v>
      </c>
      <c r="BH10" s="34">
        <v>1</v>
      </c>
      <c r="BI10" s="35">
        <v>0.95703125</v>
      </c>
      <c r="BJ10" s="3">
        <v>7139.11</v>
      </c>
      <c r="BK10" s="35">
        <f t="shared" si="12"/>
        <v>0.68674025900068958</v>
      </c>
      <c r="BL10" t="s">
        <v>205</v>
      </c>
      <c r="BM10" s="3">
        <v>7176.55</v>
      </c>
      <c r="BN10" s="35">
        <f t="shared" si="13"/>
        <v>0.69034176609288822</v>
      </c>
      <c r="BO10" t="s">
        <v>204</v>
      </c>
      <c r="BP10" s="3">
        <v>7132.34</v>
      </c>
      <c r="BQ10" s="35">
        <f t="shared" si="14"/>
        <v>0.68608902494582358</v>
      </c>
      <c r="BR10" t="s">
        <v>210</v>
      </c>
      <c r="CB10" s="3"/>
    </row>
    <row r="11" spans="1:80" x14ac:dyDescent="0.25">
      <c r="A11" s="3" t="s">
        <v>53</v>
      </c>
      <c r="B11" t="s">
        <v>53</v>
      </c>
      <c r="C11" t="s">
        <v>53</v>
      </c>
      <c r="D11" t="s">
        <v>53</v>
      </c>
      <c r="E11" t="s">
        <v>53</v>
      </c>
      <c r="F11" t="s">
        <v>54</v>
      </c>
      <c r="G11" s="3" t="s">
        <v>55</v>
      </c>
      <c r="H11">
        <v>1225</v>
      </c>
      <c r="I11">
        <v>192</v>
      </c>
      <c r="J11">
        <v>32</v>
      </c>
      <c r="K11">
        <v>64</v>
      </c>
      <c r="L11" s="3">
        <v>5972.59</v>
      </c>
      <c r="M11" s="35">
        <f t="shared" si="0"/>
        <v>0.5745279178363869</v>
      </c>
      <c r="N11" s="3">
        <v>6602.11</v>
      </c>
      <c r="O11" s="35">
        <f t="shared" si="1"/>
        <v>0.63508402746995674</v>
      </c>
      <c r="P11" t="s">
        <v>211</v>
      </c>
      <c r="Q11" s="35">
        <v>0.95703125</v>
      </c>
      <c r="R11" s="34">
        <v>1</v>
      </c>
      <c r="S11" s="35">
        <v>0.897216796875</v>
      </c>
      <c r="T11" s="3">
        <v>6481.99</v>
      </c>
      <c r="U11" s="35">
        <f t="shared" si="2"/>
        <v>0.62352919221581959</v>
      </c>
      <c r="V11" t="s">
        <v>212</v>
      </c>
      <c r="W11" s="3">
        <v>6627.54</v>
      </c>
      <c r="X11" s="35">
        <f t="shared" si="3"/>
        <v>0.63753024342494091</v>
      </c>
      <c r="Y11" t="s">
        <v>212</v>
      </c>
      <c r="Z11" s="3">
        <v>6519.9</v>
      </c>
      <c r="AA11" s="35">
        <f t="shared" si="4"/>
        <v>0.6271759105348701</v>
      </c>
      <c r="AB11" t="s">
        <v>212</v>
      </c>
      <c r="AC11" s="3" t="s">
        <v>59</v>
      </c>
      <c r="AD11">
        <v>78400</v>
      </c>
      <c r="AE11">
        <v>192</v>
      </c>
      <c r="AF11">
        <v>32</v>
      </c>
      <c r="AG11" s="3">
        <v>970.17</v>
      </c>
      <c r="AH11" s="35">
        <f t="shared" si="5"/>
        <v>9.3324629691193858E-2</v>
      </c>
      <c r="AI11" s="3">
        <v>7361.69</v>
      </c>
      <c r="AJ11" s="35">
        <f t="shared" si="6"/>
        <v>0.70815114170853033</v>
      </c>
      <c r="AK11" t="s">
        <v>201</v>
      </c>
      <c r="AL11" s="34">
        <v>1</v>
      </c>
      <c r="AM11" s="34">
        <v>1</v>
      </c>
      <c r="AN11" s="35">
        <v>0.99003232758620596</v>
      </c>
      <c r="AO11" s="3">
        <v>7318.74</v>
      </c>
      <c r="AP11" s="35">
        <f t="shared" si="7"/>
        <v>0.70401960512706863</v>
      </c>
      <c r="AQ11" t="s">
        <v>202</v>
      </c>
      <c r="AR11" s="3">
        <v>7232.59</v>
      </c>
      <c r="AS11" s="35">
        <f t="shared" si="8"/>
        <v>0.69573248343922389</v>
      </c>
      <c r="AT11" t="s">
        <v>201</v>
      </c>
      <c r="AU11" s="3">
        <v>7209.2</v>
      </c>
      <c r="AV11" s="35">
        <f t="shared" si="9"/>
        <v>0.69348250344759665</v>
      </c>
      <c r="AW11" t="s">
        <v>202</v>
      </c>
      <c r="AX11" s="3" t="s">
        <v>63</v>
      </c>
      <c r="AY11">
        <v>78400</v>
      </c>
      <c r="AZ11">
        <v>192</v>
      </c>
      <c r="BA11">
        <v>32</v>
      </c>
      <c r="BB11" s="3">
        <v>2910.51</v>
      </c>
      <c r="BC11" s="35">
        <f t="shared" si="10"/>
        <v>0.27997388907358156</v>
      </c>
      <c r="BD11" s="3">
        <v>7184.26</v>
      </c>
      <c r="BE11" s="35">
        <f t="shared" si="11"/>
        <v>0.69108342260145794</v>
      </c>
      <c r="BF11" t="s">
        <v>213</v>
      </c>
      <c r="BG11" s="34">
        <v>1</v>
      </c>
      <c r="BH11" s="34">
        <v>1</v>
      </c>
      <c r="BI11" s="35">
        <v>0.99003232758620596</v>
      </c>
      <c r="BJ11" s="3">
        <v>7144.19</v>
      </c>
      <c r="BK11" s="35">
        <f t="shared" si="12"/>
        <v>0.68722892502708832</v>
      </c>
      <c r="BL11" t="s">
        <v>211</v>
      </c>
      <c r="BM11" s="3">
        <v>7164.59</v>
      </c>
      <c r="BN11" s="35">
        <f t="shared" si="13"/>
        <v>0.68919128466065804</v>
      </c>
      <c r="BO11" t="s">
        <v>213</v>
      </c>
      <c r="BP11" s="3">
        <v>7126.43</v>
      </c>
      <c r="BQ11" s="35">
        <f t="shared" si="14"/>
        <v>0.68552051781668633</v>
      </c>
      <c r="BR11" t="s">
        <v>211</v>
      </c>
      <c r="CB11" s="3"/>
    </row>
    <row r="12" spans="1:80" x14ac:dyDescent="0.25">
      <c r="A12" s="3">
        <v>64</v>
      </c>
      <c r="B12">
        <v>256</v>
      </c>
      <c r="C12">
        <v>35</v>
      </c>
      <c r="D12">
        <v>35</v>
      </c>
      <c r="E12">
        <v>64</v>
      </c>
      <c r="F12" t="s">
        <v>40</v>
      </c>
      <c r="G12" s="3" t="s">
        <v>41</v>
      </c>
      <c r="H12">
        <v>1225</v>
      </c>
      <c r="I12">
        <v>64</v>
      </c>
      <c r="J12">
        <v>256</v>
      </c>
      <c r="K12">
        <v>64</v>
      </c>
      <c r="L12" s="3">
        <v>7946.21</v>
      </c>
      <c r="M12" s="35">
        <f t="shared" si="0"/>
        <v>0.76437851685628455</v>
      </c>
      <c r="N12" s="3">
        <v>8519.31</v>
      </c>
      <c r="O12" s="35">
        <f t="shared" si="1"/>
        <v>0.81950735538563835</v>
      </c>
      <c r="P12" t="s">
        <v>86</v>
      </c>
      <c r="Q12" s="35">
        <v>0.95703125</v>
      </c>
      <c r="R12" s="34">
        <v>1</v>
      </c>
      <c r="S12" s="35">
        <v>0.1495361328125</v>
      </c>
      <c r="T12" s="3">
        <v>8734.81</v>
      </c>
      <c r="U12" s="35">
        <f t="shared" si="2"/>
        <v>0.84023718386771085</v>
      </c>
      <c r="V12" t="s">
        <v>84</v>
      </c>
      <c r="W12" s="3">
        <v>8481.9500000000007</v>
      </c>
      <c r="X12" s="35">
        <f t="shared" si="3"/>
        <v>0.81591354382141457</v>
      </c>
      <c r="Y12" t="s">
        <v>122</v>
      </c>
      <c r="Z12" s="3">
        <v>8728.17</v>
      </c>
      <c r="AA12" s="35">
        <f t="shared" si="4"/>
        <v>0.83959845504580388</v>
      </c>
      <c r="AB12" t="s">
        <v>112</v>
      </c>
      <c r="AC12" s="3" t="s">
        <v>43</v>
      </c>
      <c r="AD12">
        <v>78400</v>
      </c>
      <c r="AE12">
        <v>64</v>
      </c>
      <c r="AF12">
        <v>256</v>
      </c>
      <c r="AG12" s="3">
        <v>3900.72</v>
      </c>
      <c r="AH12" s="35">
        <f t="shared" si="5"/>
        <v>0.37522624852245867</v>
      </c>
      <c r="AI12" s="3">
        <v>6788.86</v>
      </c>
      <c r="AJ12" s="35">
        <f t="shared" si="6"/>
        <v>0.65304827558609146</v>
      </c>
      <c r="AK12" t="s">
        <v>193</v>
      </c>
      <c r="AL12" s="34">
        <v>1</v>
      </c>
      <c r="AM12" s="34">
        <v>1</v>
      </c>
      <c r="AN12" s="35">
        <v>0.95703125</v>
      </c>
      <c r="AO12" s="3">
        <v>7014.56</v>
      </c>
      <c r="AP12" s="35">
        <f t="shared" si="7"/>
        <v>0.67475928388494877</v>
      </c>
      <c r="AQ12" t="s">
        <v>113</v>
      </c>
      <c r="AR12" s="3">
        <v>8127.73</v>
      </c>
      <c r="AS12" s="35">
        <f t="shared" si="8"/>
        <v>0.7818396698310679</v>
      </c>
      <c r="AT12" t="s">
        <v>214</v>
      </c>
      <c r="AU12" s="3">
        <v>8433.39</v>
      </c>
      <c r="AV12" s="35">
        <f t="shared" si="9"/>
        <v>0.81124235834072111</v>
      </c>
      <c r="AW12" t="s">
        <v>121</v>
      </c>
      <c r="AX12" s="3" t="s">
        <v>48</v>
      </c>
      <c r="AY12">
        <v>78400</v>
      </c>
      <c r="AZ12">
        <v>64</v>
      </c>
      <c r="BA12">
        <v>256</v>
      </c>
      <c r="BB12" s="3">
        <v>8010.64</v>
      </c>
      <c r="BC12" s="35">
        <f t="shared" si="10"/>
        <v>0.77057630269897559</v>
      </c>
      <c r="BD12" s="3">
        <v>9013.32</v>
      </c>
      <c r="BE12" s="35">
        <f t="shared" si="11"/>
        <v>0.86702820257092195</v>
      </c>
      <c r="BF12" t="s">
        <v>85</v>
      </c>
      <c r="BG12" s="35">
        <v>0.99918433931484496</v>
      </c>
      <c r="BH12" s="34">
        <v>1</v>
      </c>
      <c r="BI12" s="35">
        <v>0.95703125</v>
      </c>
      <c r="BJ12" s="3">
        <v>9092.44</v>
      </c>
      <c r="BK12" s="35">
        <f t="shared" si="12"/>
        <v>0.87463907973798272</v>
      </c>
      <c r="BL12" t="s">
        <v>85</v>
      </c>
      <c r="BM12" s="3">
        <v>9031.07</v>
      </c>
      <c r="BN12" s="35">
        <f t="shared" si="13"/>
        <v>0.86873564784032709</v>
      </c>
      <c r="BO12" t="s">
        <v>112</v>
      </c>
      <c r="BP12" s="3">
        <v>9091.92</v>
      </c>
      <c r="BQ12" s="35">
        <f t="shared" si="14"/>
        <v>0.87458905880614668</v>
      </c>
      <c r="BR12" t="s">
        <v>86</v>
      </c>
      <c r="CB12" s="3"/>
    </row>
    <row r="13" spans="1:80" x14ac:dyDescent="0.25">
      <c r="A13" s="3" t="s">
        <v>53</v>
      </c>
      <c r="B13" t="s">
        <v>53</v>
      </c>
      <c r="C13" t="s">
        <v>53</v>
      </c>
      <c r="D13" t="s">
        <v>53</v>
      </c>
      <c r="E13" t="s">
        <v>53</v>
      </c>
      <c r="F13" t="s">
        <v>54</v>
      </c>
      <c r="G13" s="3" t="s">
        <v>55</v>
      </c>
      <c r="H13">
        <v>1225</v>
      </c>
      <c r="I13">
        <v>256</v>
      </c>
      <c r="J13">
        <v>64</v>
      </c>
      <c r="K13">
        <v>64</v>
      </c>
      <c r="L13" s="3">
        <v>7659.54</v>
      </c>
      <c r="M13" s="35">
        <f t="shared" si="0"/>
        <v>0.73680255429964547</v>
      </c>
      <c r="N13" s="3">
        <v>8157.46</v>
      </c>
      <c r="O13" s="35">
        <f t="shared" si="1"/>
        <v>0.78469952041469671</v>
      </c>
      <c r="P13" t="s">
        <v>110</v>
      </c>
      <c r="Q13" s="35">
        <v>0.95703125</v>
      </c>
      <c r="R13" s="34">
        <v>1</v>
      </c>
      <c r="S13" s="35">
        <v>0.59814453125</v>
      </c>
      <c r="T13" s="3">
        <v>8149.18</v>
      </c>
      <c r="U13" s="35">
        <f t="shared" si="2"/>
        <v>0.78390303326930666</v>
      </c>
      <c r="V13" t="s">
        <v>110</v>
      </c>
      <c r="W13" s="3">
        <v>8150.01</v>
      </c>
      <c r="X13" s="35">
        <f t="shared" si="3"/>
        <v>0.78398287437204506</v>
      </c>
      <c r="Y13" t="s">
        <v>77</v>
      </c>
      <c r="Z13" s="3">
        <v>8160.37</v>
      </c>
      <c r="AA13" s="35">
        <f t="shared" si="4"/>
        <v>0.78497944524477947</v>
      </c>
      <c r="AB13" t="s">
        <v>110</v>
      </c>
      <c r="AC13" s="3" t="s">
        <v>59</v>
      </c>
      <c r="AD13">
        <v>78400</v>
      </c>
      <c r="AE13">
        <v>256</v>
      </c>
      <c r="AF13">
        <v>64</v>
      </c>
      <c r="AG13" s="3">
        <v>2156.84</v>
      </c>
      <c r="AH13" s="35">
        <f t="shared" si="5"/>
        <v>0.207475281964145</v>
      </c>
      <c r="AI13" s="3">
        <v>8656.64</v>
      </c>
      <c r="AJ13" s="35">
        <f t="shared" si="6"/>
        <v>0.83271769109535076</v>
      </c>
      <c r="AK13" t="s">
        <v>136</v>
      </c>
      <c r="AL13" s="34">
        <v>1</v>
      </c>
      <c r="AM13" s="34">
        <v>1</v>
      </c>
      <c r="AN13" s="35">
        <v>0.981570512820512</v>
      </c>
      <c r="AO13" s="3">
        <v>8659.44</v>
      </c>
      <c r="AP13" s="35">
        <f t="shared" si="7"/>
        <v>0.83298703457446821</v>
      </c>
      <c r="AQ13" t="s">
        <v>126</v>
      </c>
      <c r="AR13" s="3">
        <v>8579.4</v>
      </c>
      <c r="AS13" s="35">
        <f t="shared" si="8"/>
        <v>0.82528765883569744</v>
      </c>
      <c r="AT13" t="s">
        <v>215</v>
      </c>
      <c r="AU13" s="3">
        <v>8599.61</v>
      </c>
      <c r="AV13" s="35">
        <f t="shared" si="9"/>
        <v>0.82723174159032709</v>
      </c>
      <c r="AW13" t="s">
        <v>216</v>
      </c>
      <c r="AX13" s="3" t="s">
        <v>63</v>
      </c>
      <c r="AY13">
        <v>78400</v>
      </c>
      <c r="AZ13">
        <v>256</v>
      </c>
      <c r="BA13">
        <v>64</v>
      </c>
      <c r="BB13" s="3">
        <v>7182.03</v>
      </c>
      <c r="BC13" s="35">
        <f t="shared" si="10"/>
        <v>0.69086890975916082</v>
      </c>
      <c r="BD13" s="3">
        <v>8585.82</v>
      </c>
      <c r="BE13" s="35">
        <f t="shared" si="11"/>
        <v>0.82590522495567387</v>
      </c>
      <c r="BF13" t="s">
        <v>110</v>
      </c>
      <c r="BG13" s="34">
        <v>1</v>
      </c>
      <c r="BH13" s="34">
        <v>1</v>
      </c>
      <c r="BI13" s="35">
        <v>0.99431818181818099</v>
      </c>
      <c r="BJ13" s="3">
        <v>8589.49</v>
      </c>
      <c r="BK13" s="35">
        <f t="shared" si="12"/>
        <v>0.82625825730151703</v>
      </c>
      <c r="BL13" t="s">
        <v>110</v>
      </c>
      <c r="BM13" s="3">
        <v>8588.57</v>
      </c>
      <c r="BN13" s="35">
        <f t="shared" si="13"/>
        <v>0.82616975872980702</v>
      </c>
      <c r="BO13" t="s">
        <v>77</v>
      </c>
      <c r="BP13" s="3">
        <v>8588.57</v>
      </c>
      <c r="BQ13" s="35">
        <f t="shared" si="14"/>
        <v>0.82616975872980702</v>
      </c>
      <c r="BR13" t="s">
        <v>110</v>
      </c>
      <c r="CB13" s="3"/>
    </row>
    <row r="14" spans="1:80" x14ac:dyDescent="0.25">
      <c r="A14" s="3">
        <v>64</v>
      </c>
      <c r="B14">
        <v>256</v>
      </c>
      <c r="C14">
        <v>35</v>
      </c>
      <c r="D14">
        <v>35</v>
      </c>
      <c r="E14">
        <v>48</v>
      </c>
      <c r="F14" t="s">
        <v>40</v>
      </c>
      <c r="G14" s="3" t="s">
        <v>41</v>
      </c>
      <c r="H14">
        <v>1225</v>
      </c>
      <c r="I14">
        <v>48</v>
      </c>
      <c r="J14">
        <v>256</v>
      </c>
      <c r="K14">
        <v>64</v>
      </c>
      <c r="L14" s="3">
        <v>6377.88</v>
      </c>
      <c r="M14" s="35">
        <f t="shared" si="0"/>
        <v>0.61351442449763594</v>
      </c>
      <c r="N14" s="3">
        <v>8395.91</v>
      </c>
      <c r="O14" s="35">
        <f t="shared" si="1"/>
        <v>0.80763700348453515</v>
      </c>
      <c r="P14" t="s">
        <v>146</v>
      </c>
      <c r="Q14" s="35">
        <v>0.95703125</v>
      </c>
      <c r="R14" s="34">
        <v>1</v>
      </c>
      <c r="S14" s="35">
        <v>0.1495361328125</v>
      </c>
      <c r="T14" s="3">
        <v>8550.91</v>
      </c>
      <c r="U14" s="35">
        <f t="shared" si="2"/>
        <v>0.82254708893567785</v>
      </c>
      <c r="V14" t="s">
        <v>145</v>
      </c>
      <c r="W14" s="3">
        <v>8381.8799999999992</v>
      </c>
      <c r="X14" s="35">
        <f t="shared" si="3"/>
        <v>0.80628740026595735</v>
      </c>
      <c r="Y14" t="s">
        <v>145</v>
      </c>
      <c r="Z14" s="3">
        <v>8530.32</v>
      </c>
      <c r="AA14" s="35">
        <f t="shared" si="4"/>
        <v>0.82056645242316795</v>
      </c>
      <c r="AB14" t="s">
        <v>145</v>
      </c>
      <c r="AC14" s="3" t="s">
        <v>43</v>
      </c>
      <c r="AD14">
        <v>78400</v>
      </c>
      <c r="AE14">
        <v>48</v>
      </c>
      <c r="AF14">
        <v>256</v>
      </c>
      <c r="AG14" s="3">
        <v>2956.97</v>
      </c>
      <c r="AH14" s="35">
        <f t="shared" si="5"/>
        <v>0.28444306694493698</v>
      </c>
      <c r="AI14" s="3">
        <v>5397.21</v>
      </c>
      <c r="AJ14" s="35">
        <f t="shared" si="6"/>
        <v>0.51917975675975181</v>
      </c>
      <c r="AK14" t="s">
        <v>217</v>
      </c>
      <c r="AL14" s="35">
        <v>0.99918433931484496</v>
      </c>
      <c r="AM14" s="34">
        <v>1</v>
      </c>
      <c r="AN14" s="35">
        <v>0.95703125</v>
      </c>
      <c r="AO14" s="3">
        <v>5406.9</v>
      </c>
      <c r="AP14" s="35">
        <f t="shared" si="7"/>
        <v>0.52011187758569744</v>
      </c>
      <c r="AQ14" t="s">
        <v>200</v>
      </c>
      <c r="AR14" s="3">
        <v>6676.79</v>
      </c>
      <c r="AS14" s="35">
        <f t="shared" si="8"/>
        <v>0.64226780283441687</v>
      </c>
      <c r="AT14" t="s">
        <v>218</v>
      </c>
      <c r="AU14" s="3">
        <v>7126.44</v>
      </c>
      <c r="AV14" s="35">
        <f t="shared" si="9"/>
        <v>0.68552147975768318</v>
      </c>
      <c r="AW14" t="s">
        <v>219</v>
      </c>
      <c r="AX14" s="3" t="s">
        <v>48</v>
      </c>
      <c r="AY14">
        <v>78400</v>
      </c>
      <c r="AZ14">
        <v>48</v>
      </c>
      <c r="BA14">
        <v>256</v>
      </c>
      <c r="BB14" s="3">
        <v>5346.17</v>
      </c>
      <c r="BC14" s="35">
        <f t="shared" si="10"/>
        <v>0.51427000991184013</v>
      </c>
      <c r="BD14" s="3">
        <v>8607.76</v>
      </c>
      <c r="BE14" s="35">
        <f t="shared" si="11"/>
        <v>0.82801572350275821</v>
      </c>
      <c r="BF14" t="s">
        <v>220</v>
      </c>
      <c r="BG14" s="35">
        <v>0.99918433931484496</v>
      </c>
      <c r="BH14" s="34">
        <v>1</v>
      </c>
      <c r="BI14" s="35">
        <v>0.95703125</v>
      </c>
      <c r="BJ14" s="3">
        <v>8642.35</v>
      </c>
      <c r="BK14" s="35">
        <f t="shared" si="12"/>
        <v>0.83134307741085511</v>
      </c>
      <c r="BL14" t="s">
        <v>146</v>
      </c>
      <c r="BM14" s="3">
        <v>8603.4500000000007</v>
      </c>
      <c r="BN14" s="35">
        <f t="shared" si="13"/>
        <v>0.82760112693311683</v>
      </c>
      <c r="BO14" t="s">
        <v>220</v>
      </c>
      <c r="BP14" s="3">
        <v>8651.0400000000009</v>
      </c>
      <c r="BQ14" s="35">
        <f t="shared" si="14"/>
        <v>0.83217900413711599</v>
      </c>
      <c r="BR14" t="s">
        <v>145</v>
      </c>
      <c r="CB14" s="3"/>
    </row>
    <row r="15" spans="1:80" x14ac:dyDescent="0.25">
      <c r="A15" s="3" t="s">
        <v>53</v>
      </c>
      <c r="B15" t="s">
        <v>53</v>
      </c>
      <c r="C15" t="s">
        <v>53</v>
      </c>
      <c r="D15" t="s">
        <v>53</v>
      </c>
      <c r="E15" t="s">
        <v>53</v>
      </c>
      <c r="F15" t="s">
        <v>54</v>
      </c>
      <c r="G15" s="3" t="s">
        <v>55</v>
      </c>
      <c r="H15">
        <v>1225</v>
      </c>
      <c r="I15">
        <v>256</v>
      </c>
      <c r="J15">
        <v>48</v>
      </c>
      <c r="K15">
        <v>64</v>
      </c>
      <c r="L15" s="3">
        <v>6758.18</v>
      </c>
      <c r="M15" s="35">
        <f t="shared" si="0"/>
        <v>0.65009704060776197</v>
      </c>
      <c r="N15" s="3">
        <v>7717.91</v>
      </c>
      <c r="O15" s="35">
        <f t="shared" si="1"/>
        <v>0.74241740389824673</v>
      </c>
      <c r="P15" t="s">
        <v>77</v>
      </c>
      <c r="Q15" s="35">
        <v>0.95703125</v>
      </c>
      <c r="R15" s="34">
        <v>1</v>
      </c>
      <c r="S15" s="35">
        <v>0.59814453125</v>
      </c>
      <c r="T15" s="3">
        <v>7741.72</v>
      </c>
      <c r="U15" s="35">
        <f t="shared" si="2"/>
        <v>0.74470778541174154</v>
      </c>
      <c r="V15" t="s">
        <v>110</v>
      </c>
      <c r="W15" s="3">
        <v>7727.32</v>
      </c>
      <c r="X15" s="35">
        <f t="shared" si="3"/>
        <v>0.74332259037628068</v>
      </c>
      <c r="Y15" t="s">
        <v>77</v>
      </c>
      <c r="Z15" s="3">
        <v>7740.23</v>
      </c>
      <c r="AA15" s="35">
        <f t="shared" si="4"/>
        <v>0.74456445620321121</v>
      </c>
      <c r="AB15" t="s">
        <v>77</v>
      </c>
      <c r="AC15" s="3" t="s">
        <v>59</v>
      </c>
      <c r="AD15">
        <v>78400</v>
      </c>
      <c r="AE15">
        <v>256</v>
      </c>
      <c r="AF15">
        <v>48</v>
      </c>
      <c r="AG15" s="3">
        <v>2121.2800000000002</v>
      </c>
      <c r="AH15" s="35">
        <f t="shared" si="5"/>
        <v>0.20405461977935385</v>
      </c>
      <c r="AI15" s="3">
        <v>8341.82</v>
      </c>
      <c r="AJ15" s="35">
        <f t="shared" si="6"/>
        <v>0.8024338646325847</v>
      </c>
      <c r="AK15" t="s">
        <v>215</v>
      </c>
      <c r="AL15" s="34">
        <v>1</v>
      </c>
      <c r="AM15" s="34">
        <v>1</v>
      </c>
      <c r="AN15" s="35">
        <v>0.981570512820512</v>
      </c>
      <c r="AO15" s="3">
        <v>8364.42</v>
      </c>
      <c r="AP15" s="35">
        <f t="shared" si="7"/>
        <v>0.80460785128546108</v>
      </c>
      <c r="AQ15" t="s">
        <v>215</v>
      </c>
      <c r="AR15" s="3">
        <v>8330.85</v>
      </c>
      <c r="AS15" s="35">
        <f t="shared" si="8"/>
        <v>0.80137861535904265</v>
      </c>
      <c r="AT15" t="s">
        <v>216</v>
      </c>
      <c r="AU15" s="3">
        <v>8360.35</v>
      </c>
      <c r="AV15" s="35">
        <f t="shared" si="9"/>
        <v>0.80421634129974395</v>
      </c>
      <c r="AW15" t="s">
        <v>215</v>
      </c>
      <c r="AX15" s="3" t="s">
        <v>63</v>
      </c>
      <c r="AY15">
        <v>78400</v>
      </c>
      <c r="AZ15">
        <v>256</v>
      </c>
      <c r="BA15">
        <v>48</v>
      </c>
      <c r="BB15" s="3">
        <v>6584.96</v>
      </c>
      <c r="BC15" s="35">
        <f t="shared" si="10"/>
        <v>0.63343429866036249</v>
      </c>
      <c r="BD15" s="3">
        <v>8230.07</v>
      </c>
      <c r="BE15" s="35">
        <f t="shared" si="11"/>
        <v>0.79168417399280944</v>
      </c>
      <c r="BF15" t="s">
        <v>77</v>
      </c>
      <c r="BG15" s="34">
        <v>1</v>
      </c>
      <c r="BH15" s="34">
        <v>1</v>
      </c>
      <c r="BI15" s="35">
        <v>0.99431818181818099</v>
      </c>
      <c r="BJ15" s="3">
        <v>8244.16</v>
      </c>
      <c r="BK15" s="35">
        <f t="shared" si="12"/>
        <v>0.79303954885736805</v>
      </c>
      <c r="BL15" t="s">
        <v>110</v>
      </c>
      <c r="BM15" s="3">
        <v>8248.68</v>
      </c>
      <c r="BN15" s="35">
        <f t="shared" si="13"/>
        <v>0.79347434618794344</v>
      </c>
      <c r="BO15" t="s">
        <v>110</v>
      </c>
      <c r="BP15" s="3">
        <v>8248.68</v>
      </c>
      <c r="BQ15" s="35">
        <f t="shared" si="14"/>
        <v>0.79347434618794344</v>
      </c>
      <c r="BR15" t="s">
        <v>77</v>
      </c>
      <c r="CB15" s="3"/>
    </row>
    <row r="16" spans="1:80" x14ac:dyDescent="0.25">
      <c r="A16" s="3">
        <v>64</v>
      </c>
      <c r="B16">
        <v>288</v>
      </c>
      <c r="C16">
        <v>35</v>
      </c>
      <c r="D16">
        <v>35</v>
      </c>
      <c r="E16">
        <v>64</v>
      </c>
      <c r="F16" t="s">
        <v>40</v>
      </c>
      <c r="G16" s="3" t="s">
        <v>41</v>
      </c>
      <c r="H16">
        <v>1225</v>
      </c>
      <c r="I16">
        <v>64</v>
      </c>
      <c r="J16">
        <v>288</v>
      </c>
      <c r="K16">
        <v>64</v>
      </c>
      <c r="L16" s="3">
        <v>8558.2999999999993</v>
      </c>
      <c r="M16" s="35">
        <f t="shared" si="0"/>
        <v>0.82325796333234824</v>
      </c>
      <c r="N16" s="3">
        <v>8870.68</v>
      </c>
      <c r="O16" s="35">
        <f t="shared" si="1"/>
        <v>0.85330707619188351</v>
      </c>
      <c r="P16" t="s">
        <v>221</v>
      </c>
      <c r="Q16" s="35">
        <v>0.95703125</v>
      </c>
      <c r="R16" s="34">
        <v>1</v>
      </c>
      <c r="S16" s="35">
        <v>0.1495361328125</v>
      </c>
      <c r="T16" s="3">
        <v>8883.33</v>
      </c>
      <c r="U16" s="35">
        <f t="shared" si="2"/>
        <v>0.85452393155289597</v>
      </c>
      <c r="V16" t="s">
        <v>85</v>
      </c>
      <c r="W16" s="3">
        <v>8864.15</v>
      </c>
      <c r="X16" s="35">
        <f t="shared" si="3"/>
        <v>0.85267892872094175</v>
      </c>
      <c r="Y16" t="s">
        <v>85</v>
      </c>
      <c r="Z16" s="3">
        <v>8874.6</v>
      </c>
      <c r="AA16" s="35">
        <f t="shared" si="4"/>
        <v>0.85368415706264789</v>
      </c>
      <c r="AB16" t="s">
        <v>85</v>
      </c>
      <c r="AC16" s="3" t="s">
        <v>43</v>
      </c>
      <c r="AD16">
        <v>78400</v>
      </c>
      <c r="AE16">
        <v>64</v>
      </c>
      <c r="AF16">
        <v>288</v>
      </c>
      <c r="AG16" s="3">
        <v>3989.7</v>
      </c>
      <c r="AH16" s="35">
        <f t="shared" si="5"/>
        <v>0.38378559951241137</v>
      </c>
      <c r="AI16" s="3">
        <v>8994.36</v>
      </c>
      <c r="AJ16" s="35">
        <f t="shared" si="6"/>
        <v>0.86520436244089838</v>
      </c>
      <c r="AK16" t="s">
        <v>192</v>
      </c>
      <c r="AL16" s="35">
        <v>0.99918433931484496</v>
      </c>
      <c r="AM16" s="34">
        <v>1</v>
      </c>
      <c r="AN16" s="35">
        <v>0.95703125</v>
      </c>
      <c r="AO16" s="3">
        <v>8993.01</v>
      </c>
      <c r="AP16" s="35">
        <f t="shared" si="7"/>
        <v>0.86507450040632394</v>
      </c>
      <c r="AQ16" t="s">
        <v>192</v>
      </c>
      <c r="AR16" s="3">
        <v>8994.36</v>
      </c>
      <c r="AS16" s="35">
        <f t="shared" si="8"/>
        <v>0.86520436244089838</v>
      </c>
      <c r="AT16" t="s">
        <v>222</v>
      </c>
      <c r="AU16" s="3">
        <v>8984.9599999999991</v>
      </c>
      <c r="AV16" s="35">
        <f t="shared" si="9"/>
        <v>0.86430013790386129</v>
      </c>
      <c r="AW16" t="s">
        <v>121</v>
      </c>
      <c r="AX16" s="3" t="s">
        <v>48</v>
      </c>
      <c r="AY16">
        <v>78400</v>
      </c>
      <c r="AZ16">
        <v>64</v>
      </c>
      <c r="BA16">
        <v>288</v>
      </c>
      <c r="BB16" s="3">
        <v>8217.6200000000008</v>
      </c>
      <c r="BC16" s="35">
        <f t="shared" si="10"/>
        <v>0.7904865574517338</v>
      </c>
      <c r="BD16" s="3">
        <v>9182.74</v>
      </c>
      <c r="BE16" s="35">
        <f t="shared" si="11"/>
        <v>0.88332540693951944</v>
      </c>
      <c r="BF16" t="s">
        <v>117</v>
      </c>
      <c r="BG16" s="35">
        <v>0.99918433931484496</v>
      </c>
      <c r="BH16" s="34">
        <v>1</v>
      </c>
      <c r="BI16" s="35">
        <v>0.95703125</v>
      </c>
      <c r="BJ16" s="3">
        <v>9187.41</v>
      </c>
      <c r="BK16" s="35">
        <f t="shared" si="12"/>
        <v>0.88377463338504736</v>
      </c>
      <c r="BL16" t="s">
        <v>112</v>
      </c>
      <c r="BM16" s="3">
        <v>9177.14</v>
      </c>
      <c r="BN16" s="35">
        <f t="shared" si="13"/>
        <v>0.88278671998128455</v>
      </c>
      <c r="BO16" t="s">
        <v>85</v>
      </c>
      <c r="BP16" s="3">
        <v>9189.2800000000007</v>
      </c>
      <c r="BQ16" s="35">
        <f t="shared" si="14"/>
        <v>0.88395451635145805</v>
      </c>
      <c r="BR16" t="s">
        <v>86</v>
      </c>
      <c r="CB16" s="3"/>
    </row>
    <row r="17" spans="1:80" x14ac:dyDescent="0.25">
      <c r="A17" s="3" t="s">
        <v>53</v>
      </c>
      <c r="B17" t="s">
        <v>53</v>
      </c>
      <c r="C17" t="s">
        <v>53</v>
      </c>
      <c r="D17" t="s">
        <v>53</v>
      </c>
      <c r="E17" t="s">
        <v>53</v>
      </c>
      <c r="F17" t="s">
        <v>54</v>
      </c>
      <c r="G17" s="3" t="s">
        <v>55</v>
      </c>
      <c r="H17">
        <v>1225</v>
      </c>
      <c r="I17">
        <v>288</v>
      </c>
      <c r="J17">
        <v>64</v>
      </c>
      <c r="K17">
        <v>64</v>
      </c>
      <c r="L17" s="3">
        <v>6631.8</v>
      </c>
      <c r="M17" s="35">
        <f t="shared" si="0"/>
        <v>0.63794003028959811</v>
      </c>
      <c r="N17" s="3">
        <v>7913.85</v>
      </c>
      <c r="O17" s="35">
        <f t="shared" si="1"/>
        <v>0.76126567579048465</v>
      </c>
      <c r="P17" t="s">
        <v>223</v>
      </c>
      <c r="Q17" s="35">
        <v>0.95703125</v>
      </c>
      <c r="R17" s="34">
        <v>1</v>
      </c>
      <c r="S17" s="35">
        <v>0.897216796875</v>
      </c>
      <c r="T17" s="3">
        <v>7912.81</v>
      </c>
      <c r="U17" s="35">
        <f t="shared" si="2"/>
        <v>0.76116563392681258</v>
      </c>
      <c r="V17" t="s">
        <v>223</v>
      </c>
      <c r="W17" s="3">
        <v>7903.81</v>
      </c>
      <c r="X17" s="35">
        <f t="shared" si="3"/>
        <v>0.76029988702964946</v>
      </c>
      <c r="Y17" t="s">
        <v>161</v>
      </c>
      <c r="Z17" s="3">
        <v>7902.78</v>
      </c>
      <c r="AA17" s="35">
        <f t="shared" si="4"/>
        <v>0.76020080710697402</v>
      </c>
      <c r="AB17" t="s">
        <v>223</v>
      </c>
      <c r="AC17" s="3" t="s">
        <v>59</v>
      </c>
      <c r="AD17">
        <v>78400</v>
      </c>
      <c r="AE17">
        <v>288</v>
      </c>
      <c r="AF17">
        <v>64</v>
      </c>
      <c r="AG17" s="3">
        <v>2028.17</v>
      </c>
      <c r="AH17" s="35">
        <f t="shared" si="5"/>
        <v>0.19509798715770293</v>
      </c>
      <c r="AI17" s="3">
        <v>7975</v>
      </c>
      <c r="AJ17" s="35">
        <f t="shared" si="6"/>
        <v>0.76714794498620964</v>
      </c>
      <c r="AK17" t="s">
        <v>224</v>
      </c>
      <c r="AL17" s="35">
        <v>0.99918433931484496</v>
      </c>
      <c r="AM17" s="34">
        <v>1</v>
      </c>
      <c r="AN17" s="35">
        <v>0.99003232758620596</v>
      </c>
      <c r="AO17" s="3">
        <v>7948.33</v>
      </c>
      <c r="AP17" s="35">
        <f t="shared" si="7"/>
        <v>0.76458244834761624</v>
      </c>
      <c r="AQ17" t="s">
        <v>225</v>
      </c>
      <c r="AR17" s="3">
        <v>7639.73</v>
      </c>
      <c r="AS17" s="35">
        <f t="shared" si="8"/>
        <v>0.73489694918488979</v>
      </c>
      <c r="AT17" t="s">
        <v>225</v>
      </c>
      <c r="AU17" s="3">
        <v>7613</v>
      </c>
      <c r="AV17" s="35">
        <f t="shared" si="9"/>
        <v>0.73232568090031525</v>
      </c>
      <c r="AW17" t="s">
        <v>226</v>
      </c>
      <c r="AX17" s="3" t="s">
        <v>63</v>
      </c>
      <c r="AY17">
        <v>78400</v>
      </c>
      <c r="AZ17">
        <v>288</v>
      </c>
      <c r="BA17">
        <v>64</v>
      </c>
      <c r="BB17" s="3">
        <v>5437.7</v>
      </c>
      <c r="BC17" s="35">
        <f t="shared" si="10"/>
        <v>0.523074655855989</v>
      </c>
      <c r="BD17" s="3">
        <v>8347.2099999999991</v>
      </c>
      <c r="BE17" s="35">
        <f t="shared" si="11"/>
        <v>0.8029523508298857</v>
      </c>
      <c r="BF17" t="s">
        <v>223</v>
      </c>
      <c r="BG17" s="35">
        <v>0.99918433931484496</v>
      </c>
      <c r="BH17" s="34">
        <v>1</v>
      </c>
      <c r="BI17" s="35">
        <v>0.99003232758620596</v>
      </c>
      <c r="BJ17" s="3">
        <v>8349.14</v>
      </c>
      <c r="BK17" s="35">
        <f t="shared" si="12"/>
        <v>0.80313800544227743</v>
      </c>
      <c r="BL17" t="s">
        <v>161</v>
      </c>
      <c r="BM17" s="3">
        <v>8353.39</v>
      </c>
      <c r="BN17" s="35">
        <f t="shared" si="13"/>
        <v>0.80354683036593788</v>
      </c>
      <c r="BO17" t="s">
        <v>161</v>
      </c>
      <c r="BP17" s="3">
        <v>8355.7099999999991</v>
      </c>
      <c r="BQ17" s="35">
        <f t="shared" si="14"/>
        <v>0.80377000067720639</v>
      </c>
      <c r="BR17" t="s">
        <v>161</v>
      </c>
      <c r="CB17" s="3"/>
    </row>
    <row r="18" spans="1:80" x14ac:dyDescent="0.25">
      <c r="A18" s="3">
        <v>64</v>
      </c>
      <c r="B18">
        <v>288</v>
      </c>
      <c r="C18">
        <v>35</v>
      </c>
      <c r="D18">
        <v>35</v>
      </c>
      <c r="E18">
        <v>48</v>
      </c>
      <c r="F18" t="s">
        <v>40</v>
      </c>
      <c r="G18" s="3" t="s">
        <v>41</v>
      </c>
      <c r="H18">
        <v>1225</v>
      </c>
      <c r="I18">
        <v>48</v>
      </c>
      <c r="J18">
        <v>288</v>
      </c>
      <c r="K18">
        <v>64</v>
      </c>
      <c r="L18" s="3">
        <v>6161.46</v>
      </c>
      <c r="M18" s="35">
        <f t="shared" si="0"/>
        <v>0.59269609744385354</v>
      </c>
      <c r="N18" s="3">
        <v>8715.6</v>
      </c>
      <c r="O18" s="35">
        <f t="shared" si="1"/>
        <v>0.83838929521276595</v>
      </c>
      <c r="P18" t="s">
        <v>145</v>
      </c>
      <c r="Q18" s="35">
        <v>0.95703125</v>
      </c>
      <c r="R18" s="34">
        <v>1</v>
      </c>
      <c r="S18" s="35">
        <v>0.1495361328125</v>
      </c>
      <c r="T18" s="3">
        <v>8720.09</v>
      </c>
      <c r="U18" s="35">
        <f t="shared" si="2"/>
        <v>0.83882120672035076</v>
      </c>
      <c r="V18" t="s">
        <v>146</v>
      </c>
      <c r="W18" s="3">
        <v>8699.93</v>
      </c>
      <c r="X18" s="35">
        <f t="shared" si="3"/>
        <v>0.8368819336707054</v>
      </c>
      <c r="Y18" t="s">
        <v>145</v>
      </c>
      <c r="Z18" s="3">
        <v>8685.99</v>
      </c>
      <c r="AA18" s="35">
        <f t="shared" si="4"/>
        <v>0.83554098792109943</v>
      </c>
      <c r="AB18" t="s">
        <v>220</v>
      </c>
      <c r="AC18" s="3" t="s">
        <v>43</v>
      </c>
      <c r="AD18">
        <v>78400</v>
      </c>
      <c r="AE18">
        <v>48</v>
      </c>
      <c r="AF18">
        <v>288</v>
      </c>
      <c r="AG18" s="3">
        <v>3032.04</v>
      </c>
      <c r="AH18" s="35">
        <f t="shared" si="5"/>
        <v>0.29166435800827428</v>
      </c>
      <c r="AI18" s="3">
        <v>7839.1</v>
      </c>
      <c r="AJ18" s="35">
        <f t="shared" si="6"/>
        <v>0.75407516683904663</v>
      </c>
      <c r="AK18" t="s">
        <v>227</v>
      </c>
      <c r="AL18" s="35">
        <v>0.99918433931484496</v>
      </c>
      <c r="AM18" s="34">
        <v>1</v>
      </c>
      <c r="AN18" s="35">
        <v>0.95703125</v>
      </c>
      <c r="AO18" s="3">
        <v>7833.66</v>
      </c>
      <c r="AP18" s="35">
        <f t="shared" si="7"/>
        <v>0.75355187093676124</v>
      </c>
      <c r="AQ18" t="s">
        <v>219</v>
      </c>
      <c r="AR18" s="3">
        <v>7834.11</v>
      </c>
      <c r="AS18" s="35">
        <f t="shared" si="8"/>
        <v>0.75359515828161949</v>
      </c>
      <c r="AT18" t="s">
        <v>198</v>
      </c>
      <c r="AU18" s="3">
        <v>7840.01</v>
      </c>
      <c r="AV18" s="35">
        <f t="shared" si="9"/>
        <v>0.75416270346975978</v>
      </c>
      <c r="AW18" t="s">
        <v>219</v>
      </c>
      <c r="AX18" s="3" t="s">
        <v>48</v>
      </c>
      <c r="AY18">
        <v>78400</v>
      </c>
      <c r="AZ18">
        <v>48</v>
      </c>
      <c r="BA18">
        <v>288</v>
      </c>
      <c r="BB18" s="3">
        <v>5487.6</v>
      </c>
      <c r="BC18" s="35">
        <f t="shared" si="10"/>
        <v>0.52787474143026014</v>
      </c>
      <c r="BD18" s="3">
        <v>8815.41</v>
      </c>
      <c r="BE18" s="35">
        <f t="shared" si="11"/>
        <v>0.84799042830230509</v>
      </c>
      <c r="BF18" t="s">
        <v>220</v>
      </c>
      <c r="BG18" s="35">
        <v>0.99918433931484496</v>
      </c>
      <c r="BH18" s="34">
        <v>1</v>
      </c>
      <c r="BI18" s="35">
        <v>0.95703125</v>
      </c>
      <c r="BJ18" s="3">
        <v>8814.27</v>
      </c>
      <c r="BK18" s="35">
        <f t="shared" si="12"/>
        <v>0.84788076702866433</v>
      </c>
      <c r="BL18" t="s">
        <v>220</v>
      </c>
      <c r="BM18" s="3">
        <v>8810.83</v>
      </c>
      <c r="BN18" s="35">
        <f t="shared" si="13"/>
        <v>0.84754985932574867</v>
      </c>
      <c r="BO18" t="s">
        <v>145</v>
      </c>
      <c r="BP18" s="3">
        <v>8810.26</v>
      </c>
      <c r="BQ18" s="35">
        <f t="shared" si="14"/>
        <v>0.84749502868892834</v>
      </c>
      <c r="BR18" t="s">
        <v>145</v>
      </c>
      <c r="CB18" s="3"/>
    </row>
    <row r="19" spans="1:80" x14ac:dyDescent="0.25">
      <c r="A19" s="3" t="s">
        <v>53</v>
      </c>
      <c r="B19" t="s">
        <v>53</v>
      </c>
      <c r="C19" t="s">
        <v>53</v>
      </c>
      <c r="D19" t="s">
        <v>53</v>
      </c>
      <c r="E19" t="s">
        <v>53</v>
      </c>
      <c r="F19" t="s">
        <v>54</v>
      </c>
      <c r="G19" s="3" t="s">
        <v>55</v>
      </c>
      <c r="H19">
        <v>1225</v>
      </c>
      <c r="I19">
        <v>288</v>
      </c>
      <c r="J19">
        <v>48</v>
      </c>
      <c r="K19">
        <v>64</v>
      </c>
      <c r="L19" s="3">
        <v>6501.51</v>
      </c>
      <c r="M19" s="35">
        <f t="shared" si="0"/>
        <v>0.62540690104166674</v>
      </c>
      <c r="N19" s="3">
        <v>7331.71</v>
      </c>
      <c r="O19" s="35">
        <f t="shared" si="1"/>
        <v>0.7052672425999803</v>
      </c>
      <c r="P19" t="s">
        <v>161</v>
      </c>
      <c r="Q19" s="35">
        <v>0.95703125</v>
      </c>
      <c r="R19" s="34">
        <v>1</v>
      </c>
      <c r="S19" s="35">
        <v>0.897216796875</v>
      </c>
      <c r="T19" s="3">
        <v>7325.76</v>
      </c>
      <c r="U19" s="35">
        <f t="shared" si="2"/>
        <v>0.70469488770685584</v>
      </c>
      <c r="V19" t="s">
        <v>161</v>
      </c>
      <c r="W19" s="3">
        <v>7325.37</v>
      </c>
      <c r="X19" s="35">
        <f t="shared" si="3"/>
        <v>0.70465737200797873</v>
      </c>
      <c r="Y19" t="s">
        <v>161</v>
      </c>
      <c r="Z19" s="3">
        <v>7312.32</v>
      </c>
      <c r="AA19" s="35">
        <f t="shared" si="4"/>
        <v>0.70340203900709231</v>
      </c>
      <c r="AB19" t="s">
        <v>223</v>
      </c>
      <c r="AC19" s="3" t="s">
        <v>59</v>
      </c>
      <c r="AD19">
        <v>78400</v>
      </c>
      <c r="AE19">
        <v>288</v>
      </c>
      <c r="AF19">
        <v>48</v>
      </c>
      <c r="AG19" s="3">
        <v>1538.84</v>
      </c>
      <c r="AH19" s="35">
        <f t="shared" si="5"/>
        <v>0.14802732835894405</v>
      </c>
      <c r="AI19" s="3">
        <v>7816.93</v>
      </c>
      <c r="AJ19" s="35">
        <f t="shared" si="6"/>
        <v>0.75194254364903468</v>
      </c>
      <c r="AK19" t="s">
        <v>228</v>
      </c>
      <c r="AL19" s="35">
        <v>0.99918433931484496</v>
      </c>
      <c r="AM19" s="34">
        <v>1</v>
      </c>
      <c r="AN19" s="35">
        <v>0.99003232758620596</v>
      </c>
      <c r="AO19" s="3">
        <v>7822.8</v>
      </c>
      <c r="AP19" s="35">
        <f t="shared" si="7"/>
        <v>0.75250720301418439</v>
      </c>
      <c r="AQ19" t="s">
        <v>224</v>
      </c>
      <c r="AR19" s="3">
        <v>7706.66</v>
      </c>
      <c r="AS19" s="35">
        <f t="shared" si="8"/>
        <v>0.74133522027679277</v>
      </c>
      <c r="AT19" t="s">
        <v>228</v>
      </c>
      <c r="AU19" s="3">
        <v>7709.72</v>
      </c>
      <c r="AV19" s="35">
        <f t="shared" si="9"/>
        <v>0.74162957422182829</v>
      </c>
      <c r="AW19" t="s">
        <v>224</v>
      </c>
      <c r="AX19" s="3" t="s">
        <v>63</v>
      </c>
      <c r="AY19">
        <v>78400</v>
      </c>
      <c r="AZ19">
        <v>288</v>
      </c>
      <c r="BA19">
        <v>48</v>
      </c>
      <c r="BB19" s="3">
        <v>5038.59</v>
      </c>
      <c r="BC19" s="35">
        <f t="shared" si="10"/>
        <v>0.48468262873079199</v>
      </c>
      <c r="BD19" s="3">
        <v>7903.58</v>
      </c>
      <c r="BE19" s="35">
        <f t="shared" si="11"/>
        <v>0.76027776238672184</v>
      </c>
      <c r="BF19" t="s">
        <v>223</v>
      </c>
      <c r="BG19" s="35">
        <v>0.99918433931484496</v>
      </c>
      <c r="BH19" s="34">
        <v>1</v>
      </c>
      <c r="BI19" s="35">
        <v>0.99003232758620596</v>
      </c>
      <c r="BJ19" s="3">
        <v>7893.91</v>
      </c>
      <c r="BK19" s="35">
        <f t="shared" si="12"/>
        <v>0.75934756544276993</v>
      </c>
      <c r="BL19" t="s">
        <v>161</v>
      </c>
      <c r="BM19" s="3">
        <v>7907.73</v>
      </c>
      <c r="BN19" s="35">
        <f t="shared" si="13"/>
        <v>0.76067696790041384</v>
      </c>
      <c r="BO19" t="s">
        <v>161</v>
      </c>
      <c r="BP19" s="3">
        <v>7915.59</v>
      </c>
      <c r="BQ19" s="35">
        <f t="shared" si="14"/>
        <v>0.7614330535239362</v>
      </c>
      <c r="BR19" t="s">
        <v>223</v>
      </c>
      <c r="CB19" s="3"/>
    </row>
    <row r="20" spans="1:80" x14ac:dyDescent="0.25">
      <c r="A20" s="3">
        <v>64</v>
      </c>
      <c r="B20">
        <v>768</v>
      </c>
      <c r="C20">
        <v>17</v>
      </c>
      <c r="D20">
        <v>17</v>
      </c>
      <c r="E20">
        <v>192</v>
      </c>
      <c r="F20" t="s">
        <v>40</v>
      </c>
      <c r="G20" s="3" t="s">
        <v>41</v>
      </c>
      <c r="H20">
        <v>289</v>
      </c>
      <c r="I20">
        <v>192</v>
      </c>
      <c r="J20">
        <v>768</v>
      </c>
      <c r="K20">
        <v>64</v>
      </c>
      <c r="L20" s="3">
        <v>7579.12</v>
      </c>
      <c r="M20" s="35">
        <f t="shared" si="0"/>
        <v>0.72906662480299456</v>
      </c>
      <c r="N20" s="3">
        <v>7755.73</v>
      </c>
      <c r="O20" s="35">
        <f t="shared" si="1"/>
        <v>0.74605546474832551</v>
      </c>
      <c r="P20" t="s">
        <v>229</v>
      </c>
      <c r="Q20" s="35">
        <v>0.90312499999999996</v>
      </c>
      <c r="R20" s="34">
        <v>1</v>
      </c>
      <c r="S20" s="35">
        <v>0.211669921875</v>
      </c>
      <c r="T20" s="3">
        <v>8542.83</v>
      </c>
      <c r="U20" s="35">
        <f t="shared" si="2"/>
        <v>0.82176984061022462</v>
      </c>
      <c r="V20" t="s">
        <v>138</v>
      </c>
      <c r="W20" s="3">
        <v>7759.97</v>
      </c>
      <c r="X20" s="35">
        <f t="shared" si="3"/>
        <v>0.746463327730989</v>
      </c>
      <c r="Y20" t="s">
        <v>229</v>
      </c>
      <c r="Z20" s="3">
        <v>8534.91</v>
      </c>
      <c r="AA20" s="35">
        <f t="shared" si="4"/>
        <v>0.82100798334072111</v>
      </c>
      <c r="AB20" t="s">
        <v>138</v>
      </c>
      <c r="AC20" s="3" t="s">
        <v>43</v>
      </c>
      <c r="AD20">
        <v>18496</v>
      </c>
      <c r="AE20">
        <v>192</v>
      </c>
      <c r="AF20">
        <v>768</v>
      </c>
      <c r="AG20" s="3">
        <v>8348.17</v>
      </c>
      <c r="AH20" s="35">
        <f t="shared" si="5"/>
        <v>0.80304469716558313</v>
      </c>
      <c r="AI20" s="3">
        <v>8451.5499999999993</v>
      </c>
      <c r="AJ20" s="35">
        <f t="shared" si="6"/>
        <v>0.81298924319099686</v>
      </c>
      <c r="AK20" t="s">
        <v>129</v>
      </c>
      <c r="AL20" s="35">
        <v>0.99655172413793103</v>
      </c>
      <c r="AM20" s="34">
        <v>1</v>
      </c>
      <c r="AN20" s="35">
        <v>0.96763392857142805</v>
      </c>
      <c r="AO20" s="3">
        <v>8483.51</v>
      </c>
      <c r="AP20" s="35">
        <f t="shared" si="7"/>
        <v>0.81606360661692279</v>
      </c>
      <c r="AQ20" t="s">
        <v>72</v>
      </c>
      <c r="AR20" s="3">
        <v>9070.1200000000008</v>
      </c>
      <c r="AS20" s="35">
        <f t="shared" si="8"/>
        <v>0.87249202743301835</v>
      </c>
      <c r="AT20" t="s">
        <v>230</v>
      </c>
      <c r="AU20" s="3">
        <v>9445.0300000000007</v>
      </c>
      <c r="AV20" s="35">
        <f t="shared" si="9"/>
        <v>0.90855615734584338</v>
      </c>
      <c r="AW20" t="s">
        <v>121</v>
      </c>
      <c r="AX20" s="3" t="s">
        <v>48</v>
      </c>
      <c r="AY20">
        <v>18496</v>
      </c>
      <c r="AZ20">
        <v>192</v>
      </c>
      <c r="BA20">
        <v>768</v>
      </c>
      <c r="BB20" s="3">
        <v>8727.51</v>
      </c>
      <c r="BC20" s="35">
        <f t="shared" si="10"/>
        <v>0.83953496694001184</v>
      </c>
      <c r="BD20" s="3">
        <v>9483.1299999999992</v>
      </c>
      <c r="BE20" s="35">
        <f t="shared" si="11"/>
        <v>0.91222115254383374</v>
      </c>
      <c r="BF20" t="s">
        <v>103</v>
      </c>
      <c r="BG20" s="35">
        <v>0.99655172413793103</v>
      </c>
      <c r="BH20" s="34">
        <v>1</v>
      </c>
      <c r="BI20" s="35">
        <v>0.96763392857142805</v>
      </c>
      <c r="BJ20" s="3">
        <v>9529.7800000000007</v>
      </c>
      <c r="BK20" s="35">
        <f t="shared" si="12"/>
        <v>0.9167086072941294</v>
      </c>
      <c r="BL20" t="s">
        <v>231</v>
      </c>
      <c r="BM20" s="3">
        <v>9493.69</v>
      </c>
      <c r="BN20" s="35">
        <f t="shared" si="13"/>
        <v>0.91323696223650519</v>
      </c>
      <c r="BO20" t="s">
        <v>122</v>
      </c>
      <c r="BP20" s="3">
        <v>9535.1200000000008</v>
      </c>
      <c r="BQ20" s="35">
        <f t="shared" si="14"/>
        <v>0.9172222837864461</v>
      </c>
      <c r="BR20" t="s">
        <v>86</v>
      </c>
      <c r="CB20" s="3"/>
    </row>
    <row r="21" spans="1:80" x14ac:dyDescent="0.25">
      <c r="A21" s="3" t="s">
        <v>53</v>
      </c>
      <c r="B21" t="s">
        <v>53</v>
      </c>
      <c r="C21" t="s">
        <v>53</v>
      </c>
      <c r="D21" t="s">
        <v>53</v>
      </c>
      <c r="E21" t="s">
        <v>53</v>
      </c>
      <c r="F21" t="s">
        <v>54</v>
      </c>
      <c r="G21" s="3" t="s">
        <v>55</v>
      </c>
      <c r="H21">
        <v>289</v>
      </c>
      <c r="I21">
        <v>768</v>
      </c>
      <c r="J21">
        <v>192</v>
      </c>
      <c r="K21">
        <v>64</v>
      </c>
      <c r="L21" s="3">
        <v>7818.11</v>
      </c>
      <c r="M21" s="35">
        <f t="shared" si="0"/>
        <v>0.75205605268666276</v>
      </c>
      <c r="N21" s="3">
        <v>8482.0400000000009</v>
      </c>
      <c r="O21" s="35">
        <f t="shared" si="1"/>
        <v>0.8159222012903864</v>
      </c>
      <c r="P21" t="s">
        <v>106</v>
      </c>
      <c r="Q21" s="35">
        <v>0.90312499999999996</v>
      </c>
      <c r="R21" s="34">
        <v>1</v>
      </c>
      <c r="S21" s="35">
        <v>0.42333984375</v>
      </c>
      <c r="T21" s="3">
        <v>8492.39</v>
      </c>
      <c r="U21" s="35">
        <f t="shared" si="2"/>
        <v>0.81691781022212384</v>
      </c>
      <c r="V21" t="s">
        <v>106</v>
      </c>
      <c r="W21" s="3">
        <v>8496.83</v>
      </c>
      <c r="X21" s="35">
        <f t="shared" si="3"/>
        <v>0.81734491202472426</v>
      </c>
      <c r="Y21" t="s">
        <v>106</v>
      </c>
      <c r="Z21" s="3">
        <v>8496.2000000000007</v>
      </c>
      <c r="AA21" s="35">
        <f t="shared" si="4"/>
        <v>0.8172843097419229</v>
      </c>
      <c r="AB21" t="s">
        <v>106</v>
      </c>
      <c r="AC21" s="3" t="s">
        <v>59</v>
      </c>
      <c r="AD21">
        <v>18496</v>
      </c>
      <c r="AE21">
        <v>768</v>
      </c>
      <c r="AF21">
        <v>192</v>
      </c>
      <c r="AG21" s="3">
        <v>8348.17</v>
      </c>
      <c r="AH21" s="35">
        <f t="shared" si="5"/>
        <v>0.80304469716558313</v>
      </c>
      <c r="AI21" s="3">
        <v>9551.15</v>
      </c>
      <c r="AJ21" s="35">
        <f t="shared" si="6"/>
        <v>0.91876427520439341</v>
      </c>
      <c r="AK21" t="s">
        <v>126</v>
      </c>
      <c r="AL21" s="34">
        <v>1</v>
      </c>
      <c r="AM21" s="34">
        <v>1</v>
      </c>
      <c r="AN21" s="35">
        <v>0.96763392857142805</v>
      </c>
      <c r="AO21" s="3">
        <v>9553.5499999999993</v>
      </c>
      <c r="AP21" s="35">
        <f t="shared" si="7"/>
        <v>0.91899514104363655</v>
      </c>
      <c r="AQ21" t="s">
        <v>126</v>
      </c>
      <c r="AR21" s="3">
        <v>9499.52</v>
      </c>
      <c r="AS21" s="35">
        <f t="shared" si="8"/>
        <v>0.91379777383766747</v>
      </c>
      <c r="AT21" t="s">
        <v>135</v>
      </c>
      <c r="AU21" s="3">
        <v>9496.8700000000008</v>
      </c>
      <c r="AV21" s="35">
        <f t="shared" si="9"/>
        <v>0.91354285947350289</v>
      </c>
      <c r="AW21" t="s">
        <v>136</v>
      </c>
      <c r="AX21" s="3" t="s">
        <v>63</v>
      </c>
      <c r="AY21">
        <v>18496</v>
      </c>
      <c r="AZ21">
        <v>768</v>
      </c>
      <c r="BA21">
        <v>192</v>
      </c>
      <c r="BB21" s="3">
        <v>9024.9699999999993</v>
      </c>
      <c r="BC21" s="35">
        <f t="shared" si="10"/>
        <v>0.86814886383224976</v>
      </c>
      <c r="BD21" s="3">
        <v>9418.42</v>
      </c>
      <c r="BE21" s="35">
        <f t="shared" si="11"/>
        <v>0.90599643235323102</v>
      </c>
      <c r="BF21" t="s">
        <v>160</v>
      </c>
      <c r="BG21" s="34">
        <v>1</v>
      </c>
      <c r="BH21" s="34">
        <v>1</v>
      </c>
      <c r="BI21" s="35">
        <v>0.97635135135135098</v>
      </c>
      <c r="BJ21" s="3">
        <v>9418.94</v>
      </c>
      <c r="BK21" s="35">
        <f t="shared" si="12"/>
        <v>0.90604645328506705</v>
      </c>
      <c r="BL21" t="s">
        <v>159</v>
      </c>
      <c r="BM21" s="3">
        <v>9418.94</v>
      </c>
      <c r="BN21" s="35">
        <f t="shared" si="13"/>
        <v>0.90604645328506705</v>
      </c>
      <c r="BO21" t="s">
        <v>160</v>
      </c>
      <c r="BP21" s="3">
        <v>9417.9</v>
      </c>
      <c r="BQ21" s="35">
        <f t="shared" si="14"/>
        <v>0.90594641142139476</v>
      </c>
      <c r="BR21" t="s">
        <v>160</v>
      </c>
      <c r="CB21" s="3"/>
    </row>
    <row r="22" spans="1:80" x14ac:dyDescent="0.25">
      <c r="A22" s="3">
        <v>64</v>
      </c>
      <c r="B22">
        <v>768</v>
      </c>
      <c r="C22">
        <v>17</v>
      </c>
      <c r="D22">
        <v>17</v>
      </c>
      <c r="E22">
        <v>128</v>
      </c>
      <c r="F22" t="s">
        <v>40</v>
      </c>
      <c r="G22" s="3" t="s">
        <v>41</v>
      </c>
      <c r="H22">
        <v>289</v>
      </c>
      <c r="I22">
        <v>128</v>
      </c>
      <c r="J22">
        <v>768</v>
      </c>
      <c r="K22">
        <v>64</v>
      </c>
      <c r="L22" s="3">
        <v>7615.63</v>
      </c>
      <c r="M22" s="35">
        <f t="shared" si="0"/>
        <v>0.73257867138248622</v>
      </c>
      <c r="N22" s="3">
        <v>7666.17</v>
      </c>
      <c r="O22" s="35">
        <f t="shared" si="1"/>
        <v>0.73744032118055558</v>
      </c>
      <c r="P22" t="s">
        <v>232</v>
      </c>
      <c r="Q22" s="35">
        <v>0.90312499999999996</v>
      </c>
      <c r="R22" s="34">
        <v>1</v>
      </c>
      <c r="S22" s="35">
        <v>0.14111328125</v>
      </c>
      <c r="T22" s="3">
        <v>7913.06</v>
      </c>
      <c r="U22" s="35">
        <f t="shared" si="2"/>
        <v>0.7611896824517338</v>
      </c>
      <c r="V22" t="s">
        <v>233</v>
      </c>
      <c r="W22" s="3">
        <v>7664.11</v>
      </c>
      <c r="X22" s="35">
        <f t="shared" si="3"/>
        <v>0.73724216133520504</v>
      </c>
      <c r="Y22" t="s">
        <v>134</v>
      </c>
      <c r="Z22" s="3">
        <v>7917.2</v>
      </c>
      <c r="AA22" s="35">
        <f t="shared" si="4"/>
        <v>0.76158792602442871</v>
      </c>
      <c r="AB22" t="s">
        <v>234</v>
      </c>
      <c r="AC22" s="3" t="s">
        <v>43</v>
      </c>
      <c r="AD22">
        <v>18496</v>
      </c>
      <c r="AE22">
        <v>128</v>
      </c>
      <c r="AF22">
        <v>768</v>
      </c>
      <c r="AG22" s="3">
        <v>7568.08</v>
      </c>
      <c r="AH22" s="35">
        <f t="shared" si="5"/>
        <v>0.72800464194247438</v>
      </c>
      <c r="AI22" s="3">
        <v>7633.73</v>
      </c>
      <c r="AJ22" s="35">
        <f t="shared" si="6"/>
        <v>0.73431978458678104</v>
      </c>
      <c r="AK22" t="s">
        <v>115</v>
      </c>
      <c r="AL22" s="35">
        <v>0.99655172413793103</v>
      </c>
      <c r="AM22" s="34">
        <v>1</v>
      </c>
      <c r="AN22" s="35">
        <v>0.90312499999999996</v>
      </c>
      <c r="AO22" s="3">
        <v>7771.55</v>
      </c>
      <c r="AP22" s="35">
        <f t="shared" si="7"/>
        <v>0.74757725540533893</v>
      </c>
      <c r="AQ22" t="s">
        <v>235</v>
      </c>
      <c r="AR22" s="3">
        <v>7848.58</v>
      </c>
      <c r="AS22" s="35">
        <f t="shared" si="8"/>
        <v>0.75498708690405836</v>
      </c>
      <c r="AT22" t="s">
        <v>235</v>
      </c>
      <c r="AU22" s="3">
        <v>8769.16</v>
      </c>
      <c r="AV22" s="35">
        <f t="shared" si="9"/>
        <v>0.84354145119188351</v>
      </c>
      <c r="AW22" t="s">
        <v>236</v>
      </c>
      <c r="AX22" s="3" t="s">
        <v>48</v>
      </c>
      <c r="AY22">
        <v>18496</v>
      </c>
      <c r="AZ22">
        <v>128</v>
      </c>
      <c r="BA22">
        <v>768</v>
      </c>
      <c r="BB22" s="3">
        <v>7630.01</v>
      </c>
      <c r="BC22" s="35">
        <f t="shared" si="10"/>
        <v>0.73396194253595359</v>
      </c>
      <c r="BD22" s="3">
        <v>8754.9699999999993</v>
      </c>
      <c r="BE22" s="35">
        <f t="shared" si="11"/>
        <v>0.8421764569173561</v>
      </c>
      <c r="BF22" t="s">
        <v>90</v>
      </c>
      <c r="BG22" s="35">
        <v>0.99655172413793103</v>
      </c>
      <c r="BH22" s="34">
        <v>1</v>
      </c>
      <c r="BI22" s="35">
        <v>0.90312499999999996</v>
      </c>
      <c r="BJ22" s="3">
        <v>8784.07</v>
      </c>
      <c r="BK22" s="35">
        <f t="shared" si="12"/>
        <v>0.84497570521818366</v>
      </c>
      <c r="BL22" t="s">
        <v>86</v>
      </c>
      <c r="BM22" s="3">
        <v>8762.06</v>
      </c>
      <c r="BN22" s="35">
        <f t="shared" si="13"/>
        <v>0.84285847308412143</v>
      </c>
      <c r="BO22" t="s">
        <v>122</v>
      </c>
      <c r="BP22" s="3">
        <v>8784.41</v>
      </c>
      <c r="BQ22" s="35">
        <f t="shared" si="14"/>
        <v>0.84500841121207659</v>
      </c>
      <c r="BR22" t="s">
        <v>85</v>
      </c>
      <c r="CB22" s="3"/>
    </row>
    <row r="23" spans="1:80" x14ac:dyDescent="0.25">
      <c r="A23" s="3" t="s">
        <v>53</v>
      </c>
      <c r="B23" t="s">
        <v>53</v>
      </c>
      <c r="C23" t="s">
        <v>53</v>
      </c>
      <c r="D23" t="s">
        <v>53</v>
      </c>
      <c r="E23" t="s">
        <v>53</v>
      </c>
      <c r="F23" t="s">
        <v>54</v>
      </c>
      <c r="G23" s="3" t="s">
        <v>55</v>
      </c>
      <c r="H23">
        <v>289</v>
      </c>
      <c r="I23">
        <v>768</v>
      </c>
      <c r="J23">
        <v>128</v>
      </c>
      <c r="K23">
        <v>64</v>
      </c>
      <c r="L23" s="3">
        <v>7397.2</v>
      </c>
      <c r="M23" s="35">
        <f t="shared" si="0"/>
        <v>0.71156699418833735</v>
      </c>
      <c r="N23" s="3">
        <v>8160.83</v>
      </c>
      <c r="O23" s="35">
        <f t="shared" si="1"/>
        <v>0.78502369453063436</v>
      </c>
      <c r="P23" t="s">
        <v>106</v>
      </c>
      <c r="Q23" s="35">
        <v>0.90312499999999996</v>
      </c>
      <c r="R23" s="34">
        <v>1</v>
      </c>
      <c r="S23" s="35">
        <v>0.42333984375</v>
      </c>
      <c r="T23" s="3">
        <v>8159.07</v>
      </c>
      <c r="U23" s="35">
        <f t="shared" si="2"/>
        <v>0.7848543929151891</v>
      </c>
      <c r="V23" t="s">
        <v>106</v>
      </c>
      <c r="W23" s="3">
        <v>8126.69</v>
      </c>
      <c r="X23" s="35">
        <f t="shared" si="3"/>
        <v>0.7817396279673956</v>
      </c>
      <c r="Y23" t="s">
        <v>237</v>
      </c>
      <c r="Z23" s="3">
        <v>8158.78</v>
      </c>
      <c r="AA23" s="35">
        <f t="shared" si="4"/>
        <v>0.78482649662628068</v>
      </c>
      <c r="AB23" t="s">
        <v>106</v>
      </c>
      <c r="AC23" s="3" t="s">
        <v>59</v>
      </c>
      <c r="AD23">
        <v>18496</v>
      </c>
      <c r="AE23">
        <v>768</v>
      </c>
      <c r="AF23">
        <v>128</v>
      </c>
      <c r="AG23" s="3">
        <v>3043.57</v>
      </c>
      <c r="AH23" s="35">
        <f t="shared" si="5"/>
        <v>0.29277347597763986</v>
      </c>
      <c r="AI23" s="3">
        <v>9291.49</v>
      </c>
      <c r="AJ23" s="35">
        <f t="shared" si="6"/>
        <v>0.89378651528024033</v>
      </c>
      <c r="AK23" t="s">
        <v>108</v>
      </c>
      <c r="AL23" s="34">
        <v>1</v>
      </c>
      <c r="AM23" s="34">
        <v>1</v>
      </c>
      <c r="AN23" s="35">
        <v>0.96763392857142805</v>
      </c>
      <c r="AO23" s="3">
        <v>9292.6200000000008</v>
      </c>
      <c r="AP23" s="35">
        <f t="shared" si="7"/>
        <v>0.89389521461288435</v>
      </c>
      <c r="AQ23" t="s">
        <v>126</v>
      </c>
      <c r="AR23" s="3">
        <v>9325.7999999999993</v>
      </c>
      <c r="AS23" s="35">
        <f t="shared" si="8"/>
        <v>0.89708693484042556</v>
      </c>
      <c r="AT23" t="s">
        <v>108</v>
      </c>
      <c r="AU23" s="3">
        <v>9331.16</v>
      </c>
      <c r="AV23" s="35">
        <f t="shared" si="9"/>
        <v>0.8976025352147361</v>
      </c>
      <c r="AW23" t="s">
        <v>108</v>
      </c>
      <c r="AX23" s="3" t="s">
        <v>63</v>
      </c>
      <c r="AY23">
        <v>18496</v>
      </c>
      <c r="AZ23">
        <v>768</v>
      </c>
      <c r="BA23">
        <v>128</v>
      </c>
      <c r="BB23" s="3">
        <v>5026.21</v>
      </c>
      <c r="BC23" s="35">
        <f t="shared" si="10"/>
        <v>0.48349174577669429</v>
      </c>
      <c r="BD23" s="3">
        <v>9129.14</v>
      </c>
      <c r="BE23" s="35">
        <f t="shared" si="11"/>
        <v>0.87816940319641457</v>
      </c>
      <c r="BF23" t="s">
        <v>159</v>
      </c>
      <c r="BG23" s="34">
        <v>1</v>
      </c>
      <c r="BH23" s="34">
        <v>1</v>
      </c>
      <c r="BI23" s="35">
        <v>0.97635135135135098</v>
      </c>
      <c r="BJ23" s="3">
        <v>9126.2099999999991</v>
      </c>
      <c r="BK23" s="35">
        <f t="shared" si="12"/>
        <v>0.87788755448433808</v>
      </c>
      <c r="BL23" t="s">
        <v>160</v>
      </c>
      <c r="BM23" s="3">
        <v>9121.08</v>
      </c>
      <c r="BN23" s="35">
        <f t="shared" si="13"/>
        <v>0.87739407875295516</v>
      </c>
      <c r="BO23" t="s">
        <v>159</v>
      </c>
      <c r="BP23" s="3">
        <v>9132.07</v>
      </c>
      <c r="BQ23" s="35">
        <f t="shared" si="14"/>
        <v>0.87845125190849105</v>
      </c>
      <c r="BR23" t="s">
        <v>160</v>
      </c>
      <c r="CB23" s="3"/>
    </row>
    <row r="24" spans="1:80" x14ac:dyDescent="0.25">
      <c r="A24" s="3">
        <v>64</v>
      </c>
      <c r="B24">
        <v>768</v>
      </c>
      <c r="C24">
        <v>17</v>
      </c>
      <c r="D24">
        <v>17</v>
      </c>
      <c r="E24">
        <v>160</v>
      </c>
      <c r="F24" t="s">
        <v>40</v>
      </c>
      <c r="G24" s="3" t="s">
        <v>41</v>
      </c>
      <c r="H24">
        <v>289</v>
      </c>
      <c r="I24">
        <v>160</v>
      </c>
      <c r="J24">
        <v>768</v>
      </c>
      <c r="K24">
        <v>64</v>
      </c>
      <c r="L24" s="3">
        <v>6382.44</v>
      </c>
      <c r="M24" s="35">
        <f t="shared" si="0"/>
        <v>0.61395306959219864</v>
      </c>
      <c r="N24" s="3">
        <v>6567.7</v>
      </c>
      <c r="O24" s="35">
        <f t="shared" si="1"/>
        <v>0.63177398849980304</v>
      </c>
      <c r="P24" t="s">
        <v>238</v>
      </c>
      <c r="Q24" s="35">
        <v>0.90312499999999996</v>
      </c>
      <c r="R24" s="35">
        <v>0.83333333333333304</v>
      </c>
      <c r="S24" s="35">
        <v>0.11759440104166601</v>
      </c>
      <c r="T24" s="3">
        <v>7065.38</v>
      </c>
      <c r="U24" s="35">
        <f t="shared" si="2"/>
        <v>0.67964786803092991</v>
      </c>
      <c r="V24" t="s">
        <v>140</v>
      </c>
      <c r="W24" s="3">
        <v>6565.42</v>
      </c>
      <c r="X24" s="35">
        <f t="shared" si="3"/>
        <v>0.63155466595252174</v>
      </c>
      <c r="Y24" t="s">
        <v>238</v>
      </c>
      <c r="Z24" s="3">
        <v>7063.8</v>
      </c>
      <c r="AA24" s="35">
        <f t="shared" si="4"/>
        <v>0.67949588135342798</v>
      </c>
      <c r="AB24" t="s">
        <v>140</v>
      </c>
      <c r="AC24" s="3" t="s">
        <v>43</v>
      </c>
      <c r="AD24">
        <v>18496</v>
      </c>
      <c r="AE24">
        <v>160</v>
      </c>
      <c r="AF24">
        <v>768</v>
      </c>
      <c r="AG24" s="3">
        <v>6887.24</v>
      </c>
      <c r="AH24" s="35">
        <f t="shared" si="5"/>
        <v>0.6625118511130812</v>
      </c>
      <c r="AI24" s="3">
        <v>6972.78</v>
      </c>
      <c r="AJ24" s="35">
        <f t="shared" si="6"/>
        <v>0.67074029440011829</v>
      </c>
      <c r="AK24" t="s">
        <v>131</v>
      </c>
      <c r="AL24" s="35">
        <v>0.99655172413793103</v>
      </c>
      <c r="AM24" s="35">
        <v>0.83333333333333304</v>
      </c>
      <c r="AN24" s="35">
        <v>0.94075520833333304</v>
      </c>
      <c r="AO24" s="3">
        <v>7140.31</v>
      </c>
      <c r="AP24" s="35">
        <f t="shared" si="7"/>
        <v>0.68685569192031137</v>
      </c>
      <c r="AQ24" t="s">
        <v>120</v>
      </c>
      <c r="AR24" s="3">
        <v>7509.09</v>
      </c>
      <c r="AS24" s="35">
        <f t="shared" si="8"/>
        <v>0.72233015200206863</v>
      </c>
      <c r="AT24" t="s">
        <v>239</v>
      </c>
      <c r="AU24" s="3">
        <v>8034.47</v>
      </c>
      <c r="AV24" s="35">
        <f t="shared" si="9"/>
        <v>0.77286860809446423</v>
      </c>
      <c r="AW24" t="s">
        <v>240</v>
      </c>
      <c r="AX24" s="3" t="s">
        <v>48</v>
      </c>
      <c r="AY24">
        <v>18496</v>
      </c>
      <c r="AZ24">
        <v>160</v>
      </c>
      <c r="BA24">
        <v>768</v>
      </c>
      <c r="BB24" s="3">
        <v>7176.47</v>
      </c>
      <c r="BC24" s="35">
        <f t="shared" si="10"/>
        <v>0.69033407056491347</v>
      </c>
      <c r="BD24" s="3">
        <v>9031.0499999999993</v>
      </c>
      <c r="BE24" s="35">
        <f t="shared" si="11"/>
        <v>0.86873372395833326</v>
      </c>
      <c r="BF24" t="s">
        <v>241</v>
      </c>
      <c r="BG24" s="35">
        <v>0.98972602739726001</v>
      </c>
      <c r="BH24" s="34">
        <v>1</v>
      </c>
      <c r="BI24" s="35">
        <v>0.94075520833333304</v>
      </c>
      <c r="BJ24" s="3">
        <v>9043.99</v>
      </c>
      <c r="BK24" s="35">
        <f t="shared" si="12"/>
        <v>0.86997847560825459</v>
      </c>
      <c r="BL24" t="s">
        <v>241</v>
      </c>
      <c r="BM24" s="3">
        <v>9029.6200000000008</v>
      </c>
      <c r="BN24" s="35">
        <f t="shared" si="13"/>
        <v>0.86859616639578419</v>
      </c>
      <c r="BO24" t="s">
        <v>242</v>
      </c>
      <c r="BP24" s="3">
        <v>9043.1200000000008</v>
      </c>
      <c r="BQ24" s="35">
        <f t="shared" si="14"/>
        <v>0.86989478674152887</v>
      </c>
      <c r="BR24" t="s">
        <v>243</v>
      </c>
      <c r="CB24" s="3"/>
    </row>
    <row r="25" spans="1:80" x14ac:dyDescent="0.25">
      <c r="A25" s="3" t="s">
        <v>53</v>
      </c>
      <c r="B25" t="s">
        <v>53</v>
      </c>
      <c r="C25" t="s">
        <v>53</v>
      </c>
      <c r="D25" t="s">
        <v>53</v>
      </c>
      <c r="E25" t="s">
        <v>53</v>
      </c>
      <c r="F25" t="s">
        <v>54</v>
      </c>
      <c r="G25" s="3" t="s">
        <v>55</v>
      </c>
      <c r="H25">
        <v>289</v>
      </c>
      <c r="I25">
        <v>768</v>
      </c>
      <c r="J25">
        <v>160</v>
      </c>
      <c r="K25">
        <v>64</v>
      </c>
      <c r="L25" s="3">
        <v>7669.27</v>
      </c>
      <c r="M25" s="35">
        <f t="shared" si="0"/>
        <v>0.73773852288957842</v>
      </c>
      <c r="N25" s="3">
        <v>8343.58</v>
      </c>
      <c r="O25" s="35">
        <f t="shared" si="1"/>
        <v>0.80260316624802996</v>
      </c>
      <c r="P25" t="s">
        <v>106</v>
      </c>
      <c r="Q25" s="35">
        <v>0.90312499999999996</v>
      </c>
      <c r="R25" s="34">
        <v>1</v>
      </c>
      <c r="S25" s="35">
        <v>0.42333984375</v>
      </c>
      <c r="T25" s="3">
        <v>8364.7000000000007</v>
      </c>
      <c r="U25" s="35">
        <f t="shared" si="2"/>
        <v>0.80463478563337287</v>
      </c>
      <c r="V25" t="s">
        <v>106</v>
      </c>
      <c r="W25" s="3">
        <v>8346.76</v>
      </c>
      <c r="X25" s="35">
        <f t="shared" si="3"/>
        <v>0.80290906348502755</v>
      </c>
      <c r="Y25" t="s">
        <v>106</v>
      </c>
      <c r="Z25" s="3">
        <v>8379.01</v>
      </c>
      <c r="AA25" s="35">
        <f t="shared" si="4"/>
        <v>0.80601132319986224</v>
      </c>
      <c r="AB25" t="s">
        <v>106</v>
      </c>
      <c r="AC25" s="3" t="s">
        <v>59</v>
      </c>
      <c r="AD25">
        <v>18496</v>
      </c>
      <c r="AE25">
        <v>768</v>
      </c>
      <c r="AF25">
        <v>160</v>
      </c>
      <c r="AG25" s="3">
        <v>3768.51</v>
      </c>
      <c r="AH25" s="35">
        <f t="shared" si="5"/>
        <v>0.36250842660313237</v>
      </c>
      <c r="AI25" s="3">
        <v>9478.81</v>
      </c>
      <c r="AJ25" s="35">
        <f t="shared" si="6"/>
        <v>0.9118055940331955</v>
      </c>
      <c r="AK25" t="s">
        <v>108</v>
      </c>
      <c r="AL25" s="34">
        <v>1</v>
      </c>
      <c r="AM25" s="34">
        <v>1</v>
      </c>
      <c r="AN25" s="35">
        <v>0.96763392857142805</v>
      </c>
      <c r="AO25" s="3">
        <v>9472.49</v>
      </c>
      <c r="AP25" s="35">
        <f t="shared" si="7"/>
        <v>0.91119764732318753</v>
      </c>
      <c r="AQ25" t="s">
        <v>126</v>
      </c>
      <c r="AR25" s="3">
        <v>9468.3799999999992</v>
      </c>
      <c r="AS25" s="35">
        <f t="shared" si="8"/>
        <v>0.91080228957348297</v>
      </c>
      <c r="AT25" t="s">
        <v>126</v>
      </c>
      <c r="AU25" s="3">
        <v>9468.07</v>
      </c>
      <c r="AV25" s="35">
        <f t="shared" si="9"/>
        <v>0.91077246940258083</v>
      </c>
      <c r="AW25" t="s">
        <v>108</v>
      </c>
      <c r="AX25" s="3" t="s">
        <v>63</v>
      </c>
      <c r="AY25">
        <v>18496</v>
      </c>
      <c r="AZ25">
        <v>768</v>
      </c>
      <c r="BA25">
        <v>160</v>
      </c>
      <c r="BB25" s="3">
        <v>5163.67</v>
      </c>
      <c r="BC25" s="35">
        <f t="shared" si="10"/>
        <v>0.49671458671936569</v>
      </c>
      <c r="BD25" s="3">
        <v>9300.08</v>
      </c>
      <c r="BE25" s="35">
        <f t="shared" si="11"/>
        <v>0.89461282259653274</v>
      </c>
      <c r="BF25" t="s">
        <v>160</v>
      </c>
      <c r="BG25" s="34">
        <v>1</v>
      </c>
      <c r="BH25" s="34">
        <v>1</v>
      </c>
      <c r="BI25" s="35">
        <v>0.97635135135135098</v>
      </c>
      <c r="BJ25" s="3">
        <v>9298.86</v>
      </c>
      <c r="BK25" s="35">
        <f t="shared" si="12"/>
        <v>0.89449546579491734</v>
      </c>
      <c r="BL25" t="s">
        <v>160</v>
      </c>
      <c r="BM25" s="3">
        <v>9302.82</v>
      </c>
      <c r="BN25" s="35">
        <f t="shared" si="13"/>
        <v>0.89487639442966904</v>
      </c>
      <c r="BO25" t="s">
        <v>159</v>
      </c>
      <c r="BP25" s="3">
        <v>9300.3799999999992</v>
      </c>
      <c r="BQ25" s="35">
        <f t="shared" si="14"/>
        <v>0.89464168082643813</v>
      </c>
      <c r="BR25" t="s">
        <v>160</v>
      </c>
      <c r="CB25" s="3"/>
    </row>
    <row r="26" spans="1:80" x14ac:dyDescent="0.25">
      <c r="A26" s="3">
        <v>64</v>
      </c>
      <c r="B26">
        <v>1280</v>
      </c>
      <c r="C26">
        <v>8</v>
      </c>
      <c r="D26">
        <v>8</v>
      </c>
      <c r="E26">
        <v>320</v>
      </c>
      <c r="F26" t="s">
        <v>40</v>
      </c>
      <c r="G26" s="3" t="s">
        <v>41</v>
      </c>
      <c r="H26">
        <v>64</v>
      </c>
      <c r="I26">
        <v>320</v>
      </c>
      <c r="J26">
        <v>1280</v>
      </c>
      <c r="K26">
        <v>64</v>
      </c>
      <c r="L26" s="3">
        <v>2135.1799999999998</v>
      </c>
      <c r="M26" s="35">
        <f t="shared" si="0"/>
        <v>0.20539171776497242</v>
      </c>
      <c r="N26" s="3">
        <v>8378.2199999999993</v>
      </c>
      <c r="O26" s="35">
        <f t="shared" si="1"/>
        <v>0.80593532986111105</v>
      </c>
      <c r="P26" t="s">
        <v>229</v>
      </c>
      <c r="Q26" s="34">
        <v>1</v>
      </c>
      <c r="R26" s="34">
        <v>1</v>
      </c>
      <c r="S26" s="35">
        <v>7.8125E-2</v>
      </c>
      <c r="T26" s="3">
        <v>8439.25</v>
      </c>
      <c r="U26" s="35">
        <f t="shared" si="2"/>
        <v>0.81180605576487397</v>
      </c>
      <c r="V26" t="s">
        <v>69</v>
      </c>
      <c r="W26" s="3">
        <v>8311.48</v>
      </c>
      <c r="X26" s="35">
        <f t="shared" si="3"/>
        <v>0.79951533564814825</v>
      </c>
      <c r="Y26" t="s">
        <v>68</v>
      </c>
      <c r="Z26" s="3">
        <v>8434.16</v>
      </c>
      <c r="AA26" s="35">
        <f t="shared" si="4"/>
        <v>0.81131642779747837</v>
      </c>
      <c r="AB26" t="s">
        <v>69</v>
      </c>
      <c r="AC26" s="3" t="s">
        <v>43</v>
      </c>
      <c r="AD26">
        <v>4096</v>
      </c>
      <c r="AE26">
        <v>320</v>
      </c>
      <c r="AF26">
        <v>1280</v>
      </c>
      <c r="AG26" s="3">
        <v>6144.38</v>
      </c>
      <c r="AH26" s="35">
        <f t="shared" si="5"/>
        <v>0.5910531022212373</v>
      </c>
      <c r="AI26" s="3">
        <v>7663.35</v>
      </c>
      <c r="AJ26" s="35">
        <f t="shared" si="6"/>
        <v>0.73716905381944442</v>
      </c>
      <c r="AK26" t="s">
        <v>113</v>
      </c>
      <c r="AL26" s="34">
        <v>1</v>
      </c>
      <c r="AM26" s="34">
        <v>1</v>
      </c>
      <c r="AN26" s="34">
        <v>1</v>
      </c>
      <c r="AO26" s="3">
        <v>7838.65</v>
      </c>
      <c r="AP26" s="35">
        <f t="shared" si="7"/>
        <v>0.75403187949418837</v>
      </c>
      <c r="AQ26" t="s">
        <v>142</v>
      </c>
      <c r="AR26" s="3">
        <v>8106.82</v>
      </c>
      <c r="AS26" s="35">
        <f t="shared" si="8"/>
        <v>0.77982825120665877</v>
      </c>
      <c r="AT26" t="s">
        <v>244</v>
      </c>
      <c r="AU26" s="3">
        <v>8268.56</v>
      </c>
      <c r="AV26" s="35">
        <f t="shared" si="9"/>
        <v>0.79538668488967701</v>
      </c>
      <c r="AW26" t="s">
        <v>245</v>
      </c>
      <c r="AX26" s="3" t="s">
        <v>48</v>
      </c>
      <c r="AY26">
        <v>4096</v>
      </c>
      <c r="AZ26">
        <v>320</v>
      </c>
      <c r="BA26">
        <v>1280</v>
      </c>
      <c r="BB26" s="3">
        <v>7947.52</v>
      </c>
      <c r="BC26" s="35">
        <f t="shared" si="10"/>
        <v>0.76450453112687156</v>
      </c>
      <c r="BD26" s="3">
        <v>8293.74</v>
      </c>
      <c r="BE26" s="35">
        <f t="shared" si="11"/>
        <v>0.79780885231973997</v>
      </c>
      <c r="BF26" t="s">
        <v>246</v>
      </c>
      <c r="BG26" s="34">
        <v>1</v>
      </c>
      <c r="BH26" s="34">
        <v>1</v>
      </c>
      <c r="BI26" s="35">
        <v>0.83333333333333304</v>
      </c>
      <c r="BJ26" s="3">
        <v>8324.35</v>
      </c>
      <c r="BK26" s="35">
        <f t="shared" si="12"/>
        <v>0.80075335371109146</v>
      </c>
      <c r="BL26" t="s">
        <v>112</v>
      </c>
      <c r="BM26" s="3">
        <v>8308.52</v>
      </c>
      <c r="BN26" s="35">
        <f t="shared" si="13"/>
        <v>0.7992306011130812</v>
      </c>
      <c r="BO26" t="s">
        <v>134</v>
      </c>
      <c r="BP26" s="3">
        <v>8382.91</v>
      </c>
      <c r="BQ26" s="35">
        <f t="shared" si="14"/>
        <v>0.80638648018863279</v>
      </c>
      <c r="BR26" t="s">
        <v>68</v>
      </c>
      <c r="CB26" s="3"/>
    </row>
    <row r="27" spans="1:80" x14ac:dyDescent="0.25">
      <c r="A27" s="3" t="s">
        <v>53</v>
      </c>
      <c r="B27" t="s">
        <v>53</v>
      </c>
      <c r="C27" t="s">
        <v>53</v>
      </c>
      <c r="D27" t="s">
        <v>53</v>
      </c>
      <c r="E27" t="s">
        <v>53</v>
      </c>
      <c r="F27" t="s">
        <v>54</v>
      </c>
      <c r="G27" s="3" t="s">
        <v>55</v>
      </c>
      <c r="H27">
        <v>64</v>
      </c>
      <c r="I27">
        <v>1280</v>
      </c>
      <c r="J27">
        <v>320</v>
      </c>
      <c r="K27">
        <v>64</v>
      </c>
      <c r="L27" s="3">
        <v>8384.42</v>
      </c>
      <c r="M27" s="35">
        <f t="shared" si="0"/>
        <v>0.80653173327915684</v>
      </c>
      <c r="N27" s="3">
        <v>9393.32</v>
      </c>
      <c r="O27" s="35">
        <f t="shared" si="1"/>
        <v>0.9035819604511427</v>
      </c>
      <c r="P27" t="s">
        <v>106</v>
      </c>
      <c r="Q27" s="34">
        <v>1</v>
      </c>
      <c r="R27" s="34">
        <v>1</v>
      </c>
      <c r="S27" s="35">
        <v>0.15625</v>
      </c>
      <c r="T27" s="3">
        <v>9389.5400000000009</v>
      </c>
      <c r="U27" s="35">
        <f t="shared" si="2"/>
        <v>0.90321834675433432</v>
      </c>
      <c r="V27" t="s">
        <v>106</v>
      </c>
      <c r="W27" s="3">
        <v>9365.2199999999993</v>
      </c>
      <c r="X27" s="35">
        <f t="shared" si="3"/>
        <v>0.90087890625</v>
      </c>
      <c r="Y27" t="s">
        <v>92</v>
      </c>
      <c r="Z27" s="3">
        <v>9367.31</v>
      </c>
      <c r="AA27" s="35">
        <f t="shared" si="4"/>
        <v>0.90107995191834134</v>
      </c>
      <c r="AB27" t="s">
        <v>106</v>
      </c>
      <c r="AC27" s="3" t="s">
        <v>59</v>
      </c>
      <c r="AD27">
        <v>4096</v>
      </c>
      <c r="AE27">
        <v>1280</v>
      </c>
      <c r="AF27">
        <v>320</v>
      </c>
      <c r="AG27" s="3">
        <v>7533.55</v>
      </c>
      <c r="AH27" s="35">
        <f t="shared" si="5"/>
        <v>0.72468305968035862</v>
      </c>
      <c r="AI27" s="3">
        <v>8839.42</v>
      </c>
      <c r="AJ27" s="35">
        <f t="shared" si="6"/>
        <v>0.85030004863573683</v>
      </c>
      <c r="AK27" t="s">
        <v>247</v>
      </c>
      <c r="AL27" s="34">
        <v>1</v>
      </c>
      <c r="AM27" s="34">
        <v>1</v>
      </c>
      <c r="AN27" s="34">
        <v>1</v>
      </c>
      <c r="AO27" s="3">
        <v>8857.7199999999993</v>
      </c>
      <c r="AP27" s="35">
        <f t="shared" si="7"/>
        <v>0.85206040065996846</v>
      </c>
      <c r="AQ27" t="s">
        <v>80</v>
      </c>
      <c r="AR27" s="3">
        <v>8773.24</v>
      </c>
      <c r="AS27" s="35">
        <f t="shared" si="8"/>
        <v>0.84393392311859738</v>
      </c>
      <c r="AT27" t="s">
        <v>109</v>
      </c>
      <c r="AU27" s="3">
        <v>8767</v>
      </c>
      <c r="AV27" s="35">
        <f t="shared" si="9"/>
        <v>0.84333367193656428</v>
      </c>
      <c r="AW27" t="s">
        <v>109</v>
      </c>
      <c r="AX27" s="3" t="s">
        <v>63</v>
      </c>
      <c r="AY27">
        <v>4096</v>
      </c>
      <c r="AZ27">
        <v>1280</v>
      </c>
      <c r="BA27">
        <v>320</v>
      </c>
      <c r="BB27" s="3">
        <v>7177.42</v>
      </c>
      <c r="BC27" s="35">
        <f t="shared" si="10"/>
        <v>0.69042545495961394</v>
      </c>
      <c r="BD27" s="3">
        <v>9076.23</v>
      </c>
      <c r="BE27" s="35">
        <f t="shared" si="11"/>
        <v>0.87307977338209231</v>
      </c>
      <c r="BF27" t="s">
        <v>83</v>
      </c>
      <c r="BG27" s="34">
        <v>1</v>
      </c>
      <c r="BH27" s="34">
        <v>1</v>
      </c>
      <c r="BI27" s="34">
        <v>1</v>
      </c>
      <c r="BJ27" s="3">
        <v>9109.74</v>
      </c>
      <c r="BK27" s="35">
        <f t="shared" si="12"/>
        <v>0.8763032376625296</v>
      </c>
      <c r="BL27" t="s">
        <v>83</v>
      </c>
      <c r="BM27" s="3">
        <v>9142.31</v>
      </c>
      <c r="BN27" s="35">
        <f t="shared" si="13"/>
        <v>0.87943627948926317</v>
      </c>
      <c r="BO27" t="s">
        <v>83</v>
      </c>
      <c r="BP27" s="3">
        <v>9144.7000000000007</v>
      </c>
      <c r="BQ27" s="35">
        <f t="shared" si="14"/>
        <v>0.87966618338751001</v>
      </c>
      <c r="BR27" t="s">
        <v>83</v>
      </c>
      <c r="CB27" s="3"/>
    </row>
    <row r="28" spans="1:80" x14ac:dyDescent="0.25">
      <c r="A28" s="3">
        <v>64</v>
      </c>
      <c r="B28">
        <v>1280</v>
      </c>
      <c r="C28">
        <v>8</v>
      </c>
      <c r="D28">
        <v>8</v>
      </c>
      <c r="E28">
        <v>384</v>
      </c>
      <c r="F28" t="s">
        <v>40</v>
      </c>
      <c r="G28" s="3" t="s">
        <v>41</v>
      </c>
      <c r="H28">
        <v>64</v>
      </c>
      <c r="I28">
        <v>384</v>
      </c>
      <c r="J28">
        <v>1280</v>
      </c>
      <c r="K28">
        <v>64</v>
      </c>
      <c r="L28" s="3">
        <v>2204.9899999999998</v>
      </c>
      <c r="M28" s="35">
        <f t="shared" si="0"/>
        <v>0.21210702786396771</v>
      </c>
      <c r="N28" s="3">
        <v>9019.69</v>
      </c>
      <c r="O28" s="35">
        <f t="shared" si="1"/>
        <v>0.8676409589859142</v>
      </c>
      <c r="P28" t="s">
        <v>238</v>
      </c>
      <c r="Q28" s="34">
        <v>1</v>
      </c>
      <c r="R28" s="34">
        <v>1</v>
      </c>
      <c r="S28" s="35">
        <v>6.25E-2</v>
      </c>
      <c r="T28" s="3">
        <v>9116.41</v>
      </c>
      <c r="U28" s="35">
        <f t="shared" si="2"/>
        <v>0.87694485230742714</v>
      </c>
      <c r="V28" t="s">
        <v>140</v>
      </c>
      <c r="W28" s="3">
        <v>8628.48</v>
      </c>
      <c r="X28" s="35">
        <f t="shared" si="3"/>
        <v>0.83000886524822703</v>
      </c>
      <c r="Y28" t="s">
        <v>248</v>
      </c>
      <c r="Z28" s="3">
        <v>9096.31</v>
      </c>
      <c r="AA28" s="35">
        <f t="shared" si="4"/>
        <v>0.87501135090376281</v>
      </c>
      <c r="AB28" t="s">
        <v>138</v>
      </c>
      <c r="AC28" s="3" t="s">
        <v>43</v>
      </c>
      <c r="AD28">
        <v>4096</v>
      </c>
      <c r="AE28">
        <v>384</v>
      </c>
      <c r="AF28">
        <v>1280</v>
      </c>
      <c r="AG28" s="3">
        <v>7098.96</v>
      </c>
      <c r="AH28" s="35">
        <f t="shared" si="5"/>
        <v>0.68287806589834521</v>
      </c>
      <c r="AI28" s="3">
        <v>8235.44</v>
      </c>
      <c r="AJ28" s="35">
        <f t="shared" si="6"/>
        <v>0.79220073630811672</v>
      </c>
      <c r="AK28" t="s">
        <v>131</v>
      </c>
      <c r="AL28" s="34">
        <v>1</v>
      </c>
      <c r="AM28" s="34">
        <v>1</v>
      </c>
      <c r="AN28" s="34">
        <v>1</v>
      </c>
      <c r="AO28" s="3">
        <v>9477.23</v>
      </c>
      <c r="AP28" s="35">
        <f t="shared" si="7"/>
        <v>0.91165360735569356</v>
      </c>
      <c r="AQ28" t="s">
        <v>249</v>
      </c>
      <c r="AR28" s="3">
        <v>9556.77</v>
      </c>
      <c r="AS28" s="35">
        <f t="shared" si="8"/>
        <v>0.91930488604462179</v>
      </c>
      <c r="AT28" t="s">
        <v>250</v>
      </c>
      <c r="AU28" s="3">
        <v>9848.48</v>
      </c>
      <c r="AV28" s="35">
        <f t="shared" si="9"/>
        <v>0.9473656668636723</v>
      </c>
      <c r="AW28" t="s">
        <v>245</v>
      </c>
      <c r="AX28" s="3" t="s">
        <v>48</v>
      </c>
      <c r="AY28">
        <v>4096</v>
      </c>
      <c r="AZ28">
        <v>384</v>
      </c>
      <c r="BA28">
        <v>1280</v>
      </c>
      <c r="BB28" s="3">
        <v>9058.56</v>
      </c>
      <c r="BC28" s="35">
        <f t="shared" si="10"/>
        <v>0.87138002364066192</v>
      </c>
      <c r="BD28" s="3">
        <v>9845.7900000000009</v>
      </c>
      <c r="BE28" s="35">
        <f t="shared" si="11"/>
        <v>0.94710690473552039</v>
      </c>
      <c r="BF28" t="s">
        <v>111</v>
      </c>
      <c r="BG28" s="34">
        <v>1</v>
      </c>
      <c r="BH28" s="34">
        <v>1</v>
      </c>
      <c r="BI28" s="34">
        <v>1</v>
      </c>
      <c r="BJ28" s="3">
        <v>9899.6299999999992</v>
      </c>
      <c r="BK28" s="35">
        <f t="shared" si="12"/>
        <v>0.95228599506254918</v>
      </c>
      <c r="BL28" t="s">
        <v>112</v>
      </c>
      <c r="BM28" s="3">
        <v>9858.14</v>
      </c>
      <c r="BN28" s="35">
        <f t="shared" si="13"/>
        <v>0.94829490186662735</v>
      </c>
      <c r="BO28" t="s">
        <v>246</v>
      </c>
      <c r="BP28" s="3">
        <v>9893.7900000000009</v>
      </c>
      <c r="BQ28" s="35">
        <f t="shared" si="14"/>
        <v>0.95172422152039016</v>
      </c>
      <c r="BR28" t="s">
        <v>231</v>
      </c>
      <c r="CB28" s="3"/>
    </row>
    <row r="29" spans="1:80" x14ac:dyDescent="0.25">
      <c r="A29" s="3" t="s">
        <v>53</v>
      </c>
      <c r="B29" t="s">
        <v>53</v>
      </c>
      <c r="C29" t="s">
        <v>53</v>
      </c>
      <c r="D29" t="s">
        <v>53</v>
      </c>
      <c r="E29" t="s">
        <v>53</v>
      </c>
      <c r="F29" t="s">
        <v>54</v>
      </c>
      <c r="G29" s="3" t="s">
        <v>55</v>
      </c>
      <c r="H29">
        <v>64</v>
      </c>
      <c r="I29">
        <v>1280</v>
      </c>
      <c r="J29">
        <v>384</v>
      </c>
      <c r="K29">
        <v>64</v>
      </c>
      <c r="L29" s="3">
        <v>8589.02</v>
      </c>
      <c r="M29" s="35">
        <f t="shared" si="0"/>
        <v>0.82621304607466517</v>
      </c>
      <c r="N29" s="3">
        <v>9445.2199999999993</v>
      </c>
      <c r="O29" s="35">
        <f t="shared" si="1"/>
        <v>0.90857443422478323</v>
      </c>
      <c r="P29" t="s">
        <v>106</v>
      </c>
      <c r="Q29" s="34">
        <v>1</v>
      </c>
      <c r="R29" s="34">
        <v>1</v>
      </c>
      <c r="S29" s="35">
        <v>0.15625</v>
      </c>
      <c r="T29" s="3">
        <v>9457.2900000000009</v>
      </c>
      <c r="U29" s="35">
        <f t="shared" si="2"/>
        <v>0.90973549700797884</v>
      </c>
      <c r="V29" t="s">
        <v>106</v>
      </c>
      <c r="W29" s="3">
        <v>9421.17</v>
      </c>
      <c r="X29" s="35">
        <f t="shared" si="3"/>
        <v>0.90626096612736418</v>
      </c>
      <c r="Y29" t="s">
        <v>106</v>
      </c>
      <c r="Z29" s="3">
        <v>9436.7199999999993</v>
      </c>
      <c r="AA29" s="35">
        <f t="shared" si="4"/>
        <v>0.90775678437746254</v>
      </c>
      <c r="AB29" t="s">
        <v>106</v>
      </c>
      <c r="AC29" s="3" t="s">
        <v>59</v>
      </c>
      <c r="AD29">
        <v>4096</v>
      </c>
      <c r="AE29">
        <v>1280</v>
      </c>
      <c r="AF29">
        <v>384</v>
      </c>
      <c r="AG29" s="3">
        <v>7687.16</v>
      </c>
      <c r="AH29" s="35">
        <f t="shared" si="5"/>
        <v>0.73945943533293945</v>
      </c>
      <c r="AI29" s="3">
        <v>8970.5</v>
      </c>
      <c r="AJ29" s="35">
        <f t="shared" si="6"/>
        <v>0.86290917122241939</v>
      </c>
      <c r="AK29" t="s">
        <v>251</v>
      </c>
      <c r="AL29" s="34">
        <v>1</v>
      </c>
      <c r="AM29" s="34">
        <v>1</v>
      </c>
      <c r="AN29" s="34">
        <v>1</v>
      </c>
      <c r="AO29" s="3">
        <v>8988.76</v>
      </c>
      <c r="AP29" s="35">
        <f t="shared" si="7"/>
        <v>0.8646656754826636</v>
      </c>
      <c r="AQ29" t="s">
        <v>251</v>
      </c>
      <c r="AR29" s="3">
        <v>9045.9500000000007</v>
      </c>
      <c r="AS29" s="35">
        <f t="shared" si="8"/>
        <v>0.87016701604363689</v>
      </c>
      <c r="AT29" t="s">
        <v>109</v>
      </c>
      <c r="AU29" s="3">
        <v>9062.24</v>
      </c>
      <c r="AV29" s="35">
        <f t="shared" si="9"/>
        <v>0.87173401792750194</v>
      </c>
      <c r="AW29" t="s">
        <v>109</v>
      </c>
      <c r="AX29" s="3" t="s">
        <v>63</v>
      </c>
      <c r="AY29">
        <v>4096</v>
      </c>
      <c r="AZ29">
        <v>1280</v>
      </c>
      <c r="BA29">
        <v>384</v>
      </c>
      <c r="BB29" s="3">
        <v>7570.09</v>
      </c>
      <c r="BC29" s="35">
        <f t="shared" si="10"/>
        <v>0.72819799208284086</v>
      </c>
      <c r="BD29" s="3">
        <v>9169.2199999999993</v>
      </c>
      <c r="BE29" s="35">
        <f t="shared" si="11"/>
        <v>0.88202486271178093</v>
      </c>
      <c r="BF29" t="s">
        <v>252</v>
      </c>
      <c r="BG29" s="34">
        <v>1</v>
      </c>
      <c r="BH29" s="34">
        <v>1</v>
      </c>
      <c r="BI29" s="34">
        <v>1</v>
      </c>
      <c r="BJ29" s="3">
        <v>9167.5499999999993</v>
      </c>
      <c r="BK29" s="35">
        <f t="shared" si="12"/>
        <v>0.88186421856530728</v>
      </c>
      <c r="BL29" t="s">
        <v>253</v>
      </c>
      <c r="BM29" s="3">
        <v>9224.34</v>
      </c>
      <c r="BN29" s="35">
        <f t="shared" si="13"/>
        <v>0.88732708148640671</v>
      </c>
      <c r="BO29" t="s">
        <v>83</v>
      </c>
      <c r="BP29" s="3">
        <v>9236.8700000000008</v>
      </c>
      <c r="BQ29" s="35">
        <f t="shared" si="14"/>
        <v>0.88853239355545721</v>
      </c>
      <c r="BR29" t="s">
        <v>83</v>
      </c>
      <c r="CB29" s="3"/>
    </row>
    <row r="30" spans="1:80" x14ac:dyDescent="0.25">
      <c r="A30" s="3">
        <v>64</v>
      </c>
      <c r="B30">
        <v>1280</v>
      </c>
      <c r="C30">
        <v>8</v>
      </c>
      <c r="D30">
        <v>8</v>
      </c>
      <c r="E30">
        <v>448</v>
      </c>
      <c r="F30" t="s">
        <v>40</v>
      </c>
      <c r="G30" s="3" t="s">
        <v>41</v>
      </c>
      <c r="H30">
        <v>64</v>
      </c>
      <c r="I30">
        <v>448</v>
      </c>
      <c r="J30">
        <v>1280</v>
      </c>
      <c r="K30">
        <v>64</v>
      </c>
      <c r="L30" s="3">
        <v>2207.0100000000002</v>
      </c>
      <c r="M30" s="35">
        <f t="shared" si="0"/>
        <v>0.21230133994533101</v>
      </c>
      <c r="N30" s="3">
        <v>8517.6</v>
      </c>
      <c r="O30" s="35">
        <f t="shared" si="1"/>
        <v>0.81934286347517737</v>
      </c>
      <c r="P30" t="s">
        <v>134</v>
      </c>
      <c r="Q30" s="34">
        <v>1</v>
      </c>
      <c r="R30" s="34">
        <v>1</v>
      </c>
      <c r="S30" s="35">
        <v>0.109375</v>
      </c>
      <c r="T30" s="3">
        <v>8536.42</v>
      </c>
      <c r="U30" s="35">
        <f t="shared" si="2"/>
        <v>0.82115323643124516</v>
      </c>
      <c r="V30" t="s">
        <v>69</v>
      </c>
      <c r="W30" s="3">
        <v>8462.85</v>
      </c>
      <c r="X30" s="35">
        <f t="shared" si="3"/>
        <v>0.8140762365174351</v>
      </c>
      <c r="Y30" t="s">
        <v>134</v>
      </c>
      <c r="Z30" s="3">
        <v>8531.7000000000007</v>
      </c>
      <c r="AA30" s="35">
        <f t="shared" si="4"/>
        <v>0.82069920028073295</v>
      </c>
      <c r="AB30" t="s">
        <v>68</v>
      </c>
      <c r="AC30" s="3" t="s">
        <v>43</v>
      </c>
      <c r="AD30">
        <v>4096</v>
      </c>
      <c r="AE30">
        <v>448</v>
      </c>
      <c r="AF30">
        <v>1280</v>
      </c>
      <c r="AG30" s="3">
        <v>8263.18</v>
      </c>
      <c r="AH30" s="35">
        <f t="shared" si="5"/>
        <v>0.79486916063337276</v>
      </c>
      <c r="AI30" s="3">
        <v>8546.36</v>
      </c>
      <c r="AJ30" s="35">
        <f t="shared" si="6"/>
        <v>0.82210940578211189</v>
      </c>
      <c r="AK30" t="s">
        <v>254</v>
      </c>
      <c r="AL30" s="34">
        <v>1</v>
      </c>
      <c r="AM30" s="34">
        <v>1</v>
      </c>
      <c r="AN30" s="35">
        <v>0.875</v>
      </c>
      <c r="AO30" s="3">
        <v>8580.57</v>
      </c>
      <c r="AP30" s="35">
        <f t="shared" si="7"/>
        <v>0.82540020593232866</v>
      </c>
      <c r="AQ30" t="s">
        <v>254</v>
      </c>
      <c r="AR30" s="3">
        <v>8716.35</v>
      </c>
      <c r="AS30" s="35">
        <f t="shared" si="8"/>
        <v>0.8384614407875296</v>
      </c>
      <c r="AT30" t="s">
        <v>255</v>
      </c>
      <c r="AU30" s="3">
        <v>8730.6</v>
      </c>
      <c r="AV30" s="35">
        <f t="shared" si="9"/>
        <v>0.83983220670803793</v>
      </c>
      <c r="AW30" t="s">
        <v>255</v>
      </c>
      <c r="AX30" s="3" t="s">
        <v>48</v>
      </c>
      <c r="AY30">
        <v>4096</v>
      </c>
      <c r="AZ30">
        <v>448</v>
      </c>
      <c r="BA30">
        <v>1280</v>
      </c>
      <c r="BB30" s="3">
        <v>7920.45</v>
      </c>
      <c r="BC30" s="35">
        <f t="shared" si="10"/>
        <v>0.7619005568484043</v>
      </c>
      <c r="BD30" s="3">
        <v>8727.75</v>
      </c>
      <c r="BE30" s="35">
        <f t="shared" si="11"/>
        <v>0.8395580535239362</v>
      </c>
      <c r="BF30" t="s">
        <v>256</v>
      </c>
      <c r="BG30" s="34">
        <v>1</v>
      </c>
      <c r="BH30" s="34">
        <v>1</v>
      </c>
      <c r="BI30" s="35">
        <v>0.875</v>
      </c>
      <c r="BJ30" s="3">
        <v>8739.44</v>
      </c>
      <c r="BK30" s="35">
        <f t="shared" si="12"/>
        <v>0.84068256254925144</v>
      </c>
      <c r="BL30" t="s">
        <v>146</v>
      </c>
      <c r="BM30" s="3">
        <v>8734.5</v>
      </c>
      <c r="BN30" s="35">
        <f t="shared" si="13"/>
        <v>0.8402073636968086</v>
      </c>
      <c r="BO30" t="s">
        <v>256</v>
      </c>
      <c r="BP30" s="3">
        <v>8771.82</v>
      </c>
      <c r="BQ30" s="35">
        <f t="shared" si="14"/>
        <v>0.84379732749704506</v>
      </c>
      <c r="BR30" t="s">
        <v>145</v>
      </c>
      <c r="CB30" s="3"/>
    </row>
    <row r="31" spans="1:80" x14ac:dyDescent="0.25">
      <c r="A31" s="3" t="s">
        <v>53</v>
      </c>
      <c r="B31" t="s">
        <v>53</v>
      </c>
      <c r="C31" t="s">
        <v>53</v>
      </c>
      <c r="D31" t="s">
        <v>53</v>
      </c>
      <c r="E31" t="s">
        <v>53</v>
      </c>
      <c r="F31" t="s">
        <v>54</v>
      </c>
      <c r="G31" s="3" t="s">
        <v>55</v>
      </c>
      <c r="H31">
        <v>64</v>
      </c>
      <c r="I31">
        <v>1280</v>
      </c>
      <c r="J31">
        <v>448</v>
      </c>
      <c r="K31">
        <v>64</v>
      </c>
      <c r="L31" s="3">
        <v>8699.2999999999993</v>
      </c>
      <c r="M31" s="35">
        <f t="shared" si="0"/>
        <v>0.83682133138790382</v>
      </c>
      <c r="N31" s="3">
        <v>9493.99</v>
      </c>
      <c r="O31" s="35">
        <f t="shared" si="1"/>
        <v>0.91326582046641069</v>
      </c>
      <c r="P31" t="s">
        <v>106</v>
      </c>
      <c r="Q31" s="34">
        <v>1</v>
      </c>
      <c r="R31" s="34">
        <v>1</v>
      </c>
      <c r="S31" s="35">
        <v>0.15625</v>
      </c>
      <c r="T31" s="3">
        <v>9502.2800000000007</v>
      </c>
      <c r="U31" s="35">
        <f t="shared" si="2"/>
        <v>0.91406326955279771</v>
      </c>
      <c r="V31" t="s">
        <v>106</v>
      </c>
      <c r="W31" s="3">
        <v>9476.2099999999991</v>
      </c>
      <c r="X31" s="35">
        <f t="shared" si="3"/>
        <v>0.91155548937401487</v>
      </c>
      <c r="Y31" t="s">
        <v>92</v>
      </c>
      <c r="Z31" s="3">
        <v>9484.48</v>
      </c>
      <c r="AA31" s="35">
        <f t="shared" si="4"/>
        <v>0.91235101457840828</v>
      </c>
      <c r="AB31" t="s">
        <v>106</v>
      </c>
      <c r="AC31" s="3" t="s">
        <v>59</v>
      </c>
      <c r="AD31">
        <v>4096</v>
      </c>
      <c r="AE31">
        <v>1280</v>
      </c>
      <c r="AF31">
        <v>448</v>
      </c>
      <c r="AG31" s="3">
        <v>7476.72</v>
      </c>
      <c r="AH31" s="35">
        <f t="shared" si="5"/>
        <v>0.71921634899527187</v>
      </c>
      <c r="AI31" s="3">
        <v>9212.4699999999993</v>
      </c>
      <c r="AJ31" s="35">
        <f t="shared" si="6"/>
        <v>0.88618525752314814</v>
      </c>
      <c r="AK31" t="s">
        <v>109</v>
      </c>
      <c r="AL31" s="34">
        <v>1</v>
      </c>
      <c r="AM31" s="34">
        <v>1</v>
      </c>
      <c r="AN31" s="34">
        <v>1</v>
      </c>
      <c r="AO31" s="3">
        <v>9221.44</v>
      </c>
      <c r="AP31" s="35">
        <f t="shared" si="7"/>
        <v>0.8870481185973208</v>
      </c>
      <c r="AQ31" t="s">
        <v>251</v>
      </c>
      <c r="AR31" s="3">
        <v>8646.02</v>
      </c>
      <c r="AS31" s="35">
        <f t="shared" si="8"/>
        <v>0.83169610975669828</v>
      </c>
      <c r="AT31" t="s">
        <v>257</v>
      </c>
      <c r="AU31" s="3">
        <v>8633.31</v>
      </c>
      <c r="AV31" s="35">
        <f t="shared" si="9"/>
        <v>0.83047348274970456</v>
      </c>
      <c r="AW31" t="s">
        <v>257</v>
      </c>
      <c r="AX31" s="3" t="s">
        <v>63</v>
      </c>
      <c r="AY31">
        <v>4096</v>
      </c>
      <c r="AZ31">
        <v>1280</v>
      </c>
      <c r="BA31">
        <v>448</v>
      </c>
      <c r="BB31" s="3">
        <v>7668.33</v>
      </c>
      <c r="BC31" s="35">
        <f t="shared" si="10"/>
        <v>0.7376481004358747</v>
      </c>
      <c r="BD31" s="3">
        <v>9273.2800000000007</v>
      </c>
      <c r="BE31" s="35">
        <f t="shared" si="11"/>
        <v>0.89203482072498053</v>
      </c>
      <c r="BF31" t="s">
        <v>252</v>
      </c>
      <c r="BG31" s="34">
        <v>1</v>
      </c>
      <c r="BH31" s="34">
        <v>1</v>
      </c>
      <c r="BI31" s="34">
        <v>1</v>
      </c>
      <c r="BJ31" s="3">
        <v>9285.02</v>
      </c>
      <c r="BK31" s="35">
        <f t="shared" si="12"/>
        <v>0.89316413945527984</v>
      </c>
      <c r="BL31" t="s">
        <v>252</v>
      </c>
      <c r="BM31" s="3">
        <v>9316.84</v>
      </c>
      <c r="BN31" s="35">
        <f t="shared" si="13"/>
        <v>0.89622503570724987</v>
      </c>
      <c r="BO31" t="s">
        <v>83</v>
      </c>
      <c r="BP31" s="3">
        <v>9298.25</v>
      </c>
      <c r="BQ31" s="35">
        <f t="shared" si="14"/>
        <v>0.89443678739410959</v>
      </c>
      <c r="BR31" t="s">
        <v>253</v>
      </c>
      <c r="CB31" s="3"/>
    </row>
    <row r="32" spans="1:80" x14ac:dyDescent="0.25">
      <c r="A32" s="3">
        <v>64</v>
      </c>
      <c r="B32">
        <v>1280</v>
      </c>
      <c r="C32">
        <v>8</v>
      </c>
      <c r="D32">
        <v>8</v>
      </c>
      <c r="E32">
        <v>192</v>
      </c>
      <c r="F32" t="s">
        <v>40</v>
      </c>
      <c r="G32" s="3" t="s">
        <v>41</v>
      </c>
      <c r="H32">
        <v>64</v>
      </c>
      <c r="I32">
        <v>192</v>
      </c>
      <c r="J32">
        <v>1280</v>
      </c>
      <c r="K32">
        <v>64</v>
      </c>
      <c r="L32" s="3">
        <v>2121.6799999999998</v>
      </c>
      <c r="M32" s="35">
        <f t="shared" si="0"/>
        <v>0.20409309741922774</v>
      </c>
      <c r="N32" s="3">
        <v>8223.6</v>
      </c>
      <c r="O32" s="35">
        <f t="shared" si="1"/>
        <v>0.79106179816784872</v>
      </c>
      <c r="P32" t="s">
        <v>229</v>
      </c>
      <c r="Q32" s="34">
        <v>1</v>
      </c>
      <c r="R32" s="34">
        <v>1</v>
      </c>
      <c r="S32" s="35">
        <v>4.6875E-2</v>
      </c>
      <c r="T32" s="3">
        <v>9045.9599999999991</v>
      </c>
      <c r="U32" s="35">
        <f t="shared" si="2"/>
        <v>0.87016797798463363</v>
      </c>
      <c r="V32" t="s">
        <v>258</v>
      </c>
      <c r="W32" s="3">
        <v>8141.12</v>
      </c>
      <c r="X32" s="35">
        <f t="shared" si="3"/>
        <v>0.78312770882584715</v>
      </c>
      <c r="Y32" t="s">
        <v>229</v>
      </c>
      <c r="Z32" s="3">
        <v>8773.48</v>
      </c>
      <c r="AA32" s="35">
        <f t="shared" si="4"/>
        <v>0.84395700970252174</v>
      </c>
      <c r="AB32" t="s">
        <v>138</v>
      </c>
      <c r="AC32" s="3" t="s">
        <v>43</v>
      </c>
      <c r="AD32">
        <v>4096</v>
      </c>
      <c r="AE32">
        <v>192</v>
      </c>
      <c r="AF32">
        <v>1280</v>
      </c>
      <c r="AG32" s="3">
        <v>6450.71</v>
      </c>
      <c r="AH32" s="35">
        <f t="shared" si="5"/>
        <v>0.62052024077767931</v>
      </c>
      <c r="AI32" s="3">
        <v>7732.87</v>
      </c>
      <c r="AJ32" s="35">
        <f t="shared" si="6"/>
        <v>0.74385646762953117</v>
      </c>
      <c r="AK32" t="s">
        <v>259</v>
      </c>
      <c r="AL32" s="34">
        <v>1</v>
      </c>
      <c r="AM32" s="34">
        <v>1</v>
      </c>
      <c r="AN32" s="34">
        <v>1</v>
      </c>
      <c r="AO32" s="3">
        <v>7688.45</v>
      </c>
      <c r="AP32" s="35">
        <f t="shared" si="7"/>
        <v>0.73958352572153274</v>
      </c>
      <c r="AQ32" t="s">
        <v>260</v>
      </c>
      <c r="AR32" s="3">
        <v>7907.82</v>
      </c>
      <c r="AS32" s="35">
        <f t="shared" si="8"/>
        <v>0.76068562536938544</v>
      </c>
      <c r="AT32" t="s">
        <v>260</v>
      </c>
      <c r="AU32" s="3">
        <v>8134.28</v>
      </c>
      <c r="AV32" s="35">
        <f t="shared" si="9"/>
        <v>0.78246974118400314</v>
      </c>
      <c r="AW32" t="s">
        <v>261</v>
      </c>
      <c r="AX32" s="3" t="s">
        <v>48</v>
      </c>
      <c r="AY32">
        <v>4096</v>
      </c>
      <c r="AZ32">
        <v>192</v>
      </c>
      <c r="BA32">
        <v>1280</v>
      </c>
      <c r="BB32" s="3">
        <v>6913.69</v>
      </c>
      <c r="BC32" s="35">
        <f t="shared" si="10"/>
        <v>0.66505618504974395</v>
      </c>
      <c r="BD32" s="3">
        <v>9385.34</v>
      </c>
      <c r="BE32" s="35">
        <f t="shared" si="11"/>
        <v>0.90281433153565804</v>
      </c>
      <c r="BF32" t="s">
        <v>145</v>
      </c>
      <c r="BG32" s="34">
        <v>1</v>
      </c>
      <c r="BH32" s="34">
        <v>1</v>
      </c>
      <c r="BI32" s="34">
        <v>1</v>
      </c>
      <c r="BJ32" s="3">
        <v>9393.0499999999993</v>
      </c>
      <c r="BK32" s="35">
        <f t="shared" si="12"/>
        <v>0.90355598804422765</v>
      </c>
      <c r="BL32" t="s">
        <v>146</v>
      </c>
      <c r="BM32" s="3">
        <v>9415.5400000000009</v>
      </c>
      <c r="BN32" s="35">
        <f t="shared" si="13"/>
        <v>0.90571939334613882</v>
      </c>
      <c r="BO32" t="s">
        <v>145</v>
      </c>
      <c r="BP32" s="3">
        <v>9391.64</v>
      </c>
      <c r="BQ32" s="35">
        <f t="shared" si="14"/>
        <v>0.9034203543636723</v>
      </c>
      <c r="BR32" t="s">
        <v>220</v>
      </c>
      <c r="CB32" s="3"/>
    </row>
    <row r="33" spans="1:80" x14ac:dyDescent="0.25">
      <c r="A33" s="3" t="s">
        <v>53</v>
      </c>
      <c r="B33" t="s">
        <v>53</v>
      </c>
      <c r="C33" t="s">
        <v>53</v>
      </c>
      <c r="D33" t="s">
        <v>53</v>
      </c>
      <c r="E33" t="s">
        <v>53</v>
      </c>
      <c r="F33" t="s">
        <v>54</v>
      </c>
      <c r="G33" s="3" t="s">
        <v>55</v>
      </c>
      <c r="H33">
        <v>64</v>
      </c>
      <c r="I33">
        <v>1280</v>
      </c>
      <c r="J33">
        <v>192</v>
      </c>
      <c r="K33">
        <v>64</v>
      </c>
      <c r="L33" s="3">
        <v>7882.8</v>
      </c>
      <c r="M33" s="35">
        <f t="shared" si="0"/>
        <v>0.75827884899527187</v>
      </c>
      <c r="N33" s="3">
        <v>9120.0400000000009</v>
      </c>
      <c r="O33" s="35">
        <f t="shared" si="1"/>
        <v>0.87729403688928298</v>
      </c>
      <c r="P33" t="s">
        <v>106</v>
      </c>
      <c r="Q33" s="34">
        <v>1</v>
      </c>
      <c r="R33" s="34">
        <v>1</v>
      </c>
      <c r="S33" s="35">
        <v>0.15625</v>
      </c>
      <c r="T33" s="3">
        <v>9150.5499999999993</v>
      </c>
      <c r="U33" s="35">
        <f t="shared" si="2"/>
        <v>0.88022891887066579</v>
      </c>
      <c r="V33" t="s">
        <v>106</v>
      </c>
      <c r="W33" s="3">
        <v>9105.52</v>
      </c>
      <c r="X33" s="35">
        <f t="shared" si="3"/>
        <v>0.87589729856185983</v>
      </c>
      <c r="Y33" t="s">
        <v>106</v>
      </c>
      <c r="Z33" s="3">
        <v>9111.4500000000007</v>
      </c>
      <c r="AA33" s="35">
        <f t="shared" si="4"/>
        <v>0.87646772957299079</v>
      </c>
      <c r="AB33" t="s">
        <v>106</v>
      </c>
      <c r="AC33" s="3" t="s">
        <v>59</v>
      </c>
      <c r="AD33">
        <v>4096</v>
      </c>
      <c r="AE33">
        <v>1280</v>
      </c>
      <c r="AF33">
        <v>192</v>
      </c>
      <c r="AG33" s="3">
        <v>3369.48</v>
      </c>
      <c r="AH33" s="35">
        <f t="shared" si="5"/>
        <v>0.32412409500591016</v>
      </c>
      <c r="AI33" s="3">
        <v>8293.52</v>
      </c>
      <c r="AJ33" s="35">
        <f t="shared" si="6"/>
        <v>0.79778768961780944</v>
      </c>
      <c r="AK33" t="s">
        <v>80</v>
      </c>
      <c r="AL33" s="34">
        <v>1</v>
      </c>
      <c r="AM33" s="34">
        <v>1</v>
      </c>
      <c r="AN33" s="34">
        <v>1</v>
      </c>
      <c r="AO33" s="3">
        <v>8319.2800000000007</v>
      </c>
      <c r="AP33" s="35">
        <f t="shared" si="7"/>
        <v>0.80026564962568969</v>
      </c>
      <c r="AQ33" t="s">
        <v>80</v>
      </c>
      <c r="AR33" s="3">
        <v>8020.22</v>
      </c>
      <c r="AS33" s="35">
        <f t="shared" si="8"/>
        <v>0.77149784217395589</v>
      </c>
      <c r="AT33" t="s">
        <v>125</v>
      </c>
      <c r="AU33" s="3">
        <v>8025.33</v>
      </c>
      <c r="AV33" s="35">
        <f t="shared" si="9"/>
        <v>0.77198939402334521</v>
      </c>
      <c r="AW33" t="s">
        <v>125</v>
      </c>
      <c r="AX33" s="3" t="s">
        <v>63</v>
      </c>
      <c r="AY33">
        <v>4096</v>
      </c>
      <c r="AZ33">
        <v>1280</v>
      </c>
      <c r="BA33">
        <v>192</v>
      </c>
      <c r="BB33" s="3">
        <v>3787.18</v>
      </c>
      <c r="BC33" s="35">
        <f t="shared" si="10"/>
        <v>0.36430437044424752</v>
      </c>
      <c r="BD33" s="3">
        <v>8642.1200000000008</v>
      </c>
      <c r="BE33" s="35">
        <f t="shared" si="11"/>
        <v>0.83132095276792772</v>
      </c>
      <c r="BF33" t="s">
        <v>96</v>
      </c>
      <c r="BG33" s="34">
        <v>1</v>
      </c>
      <c r="BH33" s="34">
        <v>1</v>
      </c>
      <c r="BI33" s="34">
        <v>1</v>
      </c>
      <c r="BJ33" s="3">
        <v>8662.35</v>
      </c>
      <c r="BK33" s="35">
        <f t="shared" si="12"/>
        <v>0.83326695940455098</v>
      </c>
      <c r="BL33" t="s">
        <v>262</v>
      </c>
      <c r="BM33" s="3">
        <v>8777.76</v>
      </c>
      <c r="BN33" s="35">
        <f t="shared" si="13"/>
        <v>0.84436872044917266</v>
      </c>
      <c r="BO33" t="s">
        <v>262</v>
      </c>
      <c r="BP33" s="3">
        <v>8794.33</v>
      </c>
      <c r="BQ33" s="35">
        <f t="shared" si="14"/>
        <v>0.84596265668094961</v>
      </c>
      <c r="BR33" t="s">
        <v>58</v>
      </c>
      <c r="CB33" s="3"/>
    </row>
    <row r="34" spans="1:80" x14ac:dyDescent="0.25">
      <c r="A34" s="3">
        <v>64</v>
      </c>
      <c r="B34">
        <v>2048</v>
      </c>
      <c r="C34">
        <v>8</v>
      </c>
      <c r="D34">
        <v>8</v>
      </c>
      <c r="E34">
        <v>320</v>
      </c>
      <c r="F34" t="s">
        <v>40</v>
      </c>
      <c r="G34" s="3" t="s">
        <v>41</v>
      </c>
      <c r="H34">
        <v>64</v>
      </c>
      <c r="I34">
        <v>320</v>
      </c>
      <c r="J34">
        <v>2048</v>
      </c>
      <c r="K34">
        <v>64</v>
      </c>
      <c r="L34" s="3">
        <v>4229.66</v>
      </c>
      <c r="M34" s="35">
        <f t="shared" si="0"/>
        <v>0.40686833567277392</v>
      </c>
      <c r="N34" s="3">
        <v>8356.65</v>
      </c>
      <c r="O34" s="35">
        <f t="shared" si="1"/>
        <v>0.80386042313091022</v>
      </c>
      <c r="P34" t="s">
        <v>229</v>
      </c>
      <c r="Q34" s="34">
        <v>1</v>
      </c>
      <c r="R34" s="34">
        <v>1</v>
      </c>
      <c r="S34" s="35">
        <v>7.8125E-2</v>
      </c>
      <c r="T34" s="3">
        <v>8502.98</v>
      </c>
      <c r="U34" s="35">
        <f t="shared" si="2"/>
        <v>0.81793650573778576</v>
      </c>
      <c r="V34" t="s">
        <v>68</v>
      </c>
      <c r="W34" s="3">
        <v>7453.56</v>
      </c>
      <c r="X34" s="35">
        <f t="shared" si="3"/>
        <v>0.71698849364657224</v>
      </c>
      <c r="Y34" t="s">
        <v>263</v>
      </c>
      <c r="Z34" s="3">
        <v>8497.3799999999992</v>
      </c>
      <c r="AA34" s="35">
        <f t="shared" si="4"/>
        <v>0.81739781877955087</v>
      </c>
      <c r="AB34" t="s">
        <v>69</v>
      </c>
      <c r="AC34" s="3" t="s">
        <v>43</v>
      </c>
      <c r="AD34">
        <v>4096</v>
      </c>
      <c r="AE34">
        <v>320</v>
      </c>
      <c r="AF34">
        <v>2048</v>
      </c>
      <c r="AG34" s="3">
        <v>6023.46</v>
      </c>
      <c r="AH34" s="35">
        <f t="shared" si="5"/>
        <v>0.57942131168735234</v>
      </c>
      <c r="AI34" s="3">
        <v>4998.6499999999996</v>
      </c>
      <c r="AJ34" s="35">
        <f t="shared" si="6"/>
        <v>0.4808406363893814</v>
      </c>
      <c r="AK34" t="s">
        <v>154</v>
      </c>
      <c r="AL34" s="34">
        <v>1</v>
      </c>
      <c r="AM34" s="34">
        <v>0.83333333333333304</v>
      </c>
      <c r="AN34" s="35">
        <v>0.625</v>
      </c>
      <c r="AO34" s="3">
        <v>5405.99</v>
      </c>
      <c r="AP34" s="35">
        <f t="shared" si="7"/>
        <v>0.52002434095498429</v>
      </c>
      <c r="AQ34" t="s">
        <v>264</v>
      </c>
      <c r="AR34" s="3">
        <v>7736.61</v>
      </c>
      <c r="AS34" s="35">
        <f t="shared" si="8"/>
        <v>0.74421623356235234</v>
      </c>
      <c r="AT34" t="s">
        <v>193</v>
      </c>
      <c r="AU34" s="3">
        <v>8363.31</v>
      </c>
      <c r="AV34" s="35">
        <f t="shared" si="9"/>
        <v>0.80450107583481101</v>
      </c>
      <c r="AW34" t="s">
        <v>222</v>
      </c>
      <c r="AX34" s="3" t="s">
        <v>48</v>
      </c>
      <c r="AY34">
        <v>4096</v>
      </c>
      <c r="AZ34">
        <v>320</v>
      </c>
      <c r="BA34">
        <v>2048</v>
      </c>
      <c r="BB34" s="3">
        <v>7503.44</v>
      </c>
      <c r="BC34" s="35">
        <f t="shared" si="10"/>
        <v>0.72178665533884956</v>
      </c>
      <c r="BD34" s="3">
        <v>8081.13</v>
      </c>
      <c r="BE34" s="35">
        <f t="shared" si="11"/>
        <v>0.77735702478575663</v>
      </c>
      <c r="BF34" t="s">
        <v>111</v>
      </c>
      <c r="BG34" s="34">
        <v>1</v>
      </c>
      <c r="BH34" s="34">
        <v>1</v>
      </c>
      <c r="BI34" s="35">
        <v>0.83333333333333304</v>
      </c>
      <c r="BJ34" s="3">
        <v>8438.4</v>
      </c>
      <c r="BK34" s="35">
        <f t="shared" si="12"/>
        <v>0.81172429078014185</v>
      </c>
      <c r="BL34" t="s">
        <v>68</v>
      </c>
      <c r="BM34" s="3">
        <v>8337.1299999999992</v>
      </c>
      <c r="BN34" s="35">
        <f t="shared" si="13"/>
        <v>0.80198271430506296</v>
      </c>
      <c r="BO34" t="s">
        <v>134</v>
      </c>
      <c r="BP34" s="3">
        <v>8462.66</v>
      </c>
      <c r="BQ34" s="35">
        <f t="shared" si="14"/>
        <v>0.81405795963849503</v>
      </c>
      <c r="BR34" t="s">
        <v>68</v>
      </c>
      <c r="CB34" s="3"/>
    </row>
    <row r="35" spans="1:80" x14ac:dyDescent="0.25">
      <c r="A35" s="3" t="s">
        <v>53</v>
      </c>
      <c r="B35" t="s">
        <v>53</v>
      </c>
      <c r="C35" t="s">
        <v>53</v>
      </c>
      <c r="D35" t="s">
        <v>53</v>
      </c>
      <c r="E35" t="s">
        <v>53</v>
      </c>
      <c r="F35" t="s">
        <v>54</v>
      </c>
      <c r="G35" s="3" t="s">
        <v>55</v>
      </c>
      <c r="H35">
        <v>64</v>
      </c>
      <c r="I35">
        <v>2048</v>
      </c>
      <c r="J35">
        <v>320</v>
      </c>
      <c r="K35">
        <v>64</v>
      </c>
      <c r="L35" s="3">
        <v>6521.76</v>
      </c>
      <c r="M35" s="35">
        <f t="shared" si="0"/>
        <v>0.62735483156028371</v>
      </c>
      <c r="N35" s="3">
        <v>9502.82</v>
      </c>
      <c r="O35" s="35">
        <f t="shared" si="1"/>
        <v>0.91411521436662735</v>
      </c>
      <c r="P35" t="s">
        <v>92</v>
      </c>
      <c r="Q35" s="34">
        <v>1</v>
      </c>
      <c r="R35" s="34">
        <v>1</v>
      </c>
      <c r="S35" s="35">
        <v>0.25</v>
      </c>
      <c r="T35" s="3">
        <v>9558.59</v>
      </c>
      <c r="U35" s="35">
        <f t="shared" si="2"/>
        <v>0.9194799593060482</v>
      </c>
      <c r="V35" t="s">
        <v>92</v>
      </c>
      <c r="W35" s="3">
        <v>9459.15</v>
      </c>
      <c r="X35" s="35">
        <f t="shared" si="3"/>
        <v>0.90991441803339257</v>
      </c>
      <c r="Y35" t="s">
        <v>106</v>
      </c>
      <c r="Z35" s="3">
        <v>9544.7199999999993</v>
      </c>
      <c r="AA35" s="35">
        <f t="shared" si="4"/>
        <v>0.91814574714342001</v>
      </c>
      <c r="AB35" t="s">
        <v>91</v>
      </c>
      <c r="AC35" s="3" t="s">
        <v>59</v>
      </c>
      <c r="AD35">
        <v>4096</v>
      </c>
      <c r="AE35">
        <v>2048</v>
      </c>
      <c r="AF35">
        <v>320</v>
      </c>
      <c r="AG35" s="3">
        <v>8916.64</v>
      </c>
      <c r="AH35" s="35">
        <f t="shared" si="5"/>
        <v>0.85772815701339633</v>
      </c>
      <c r="AI35" s="3">
        <v>9177.41</v>
      </c>
      <c r="AJ35" s="35">
        <f t="shared" si="6"/>
        <v>0.88281269238819948</v>
      </c>
      <c r="AK35" t="s">
        <v>265</v>
      </c>
      <c r="AL35" s="34">
        <v>1</v>
      </c>
      <c r="AM35" s="34">
        <v>1</v>
      </c>
      <c r="AN35" s="34">
        <v>1</v>
      </c>
      <c r="AO35" s="3">
        <v>9186.4599999999991</v>
      </c>
      <c r="AP35" s="35">
        <f t="shared" si="7"/>
        <v>0.88368324899034656</v>
      </c>
      <c r="AQ35" t="s">
        <v>266</v>
      </c>
      <c r="AR35" s="3">
        <v>9130.2199999999993</v>
      </c>
      <c r="AS35" s="35">
        <f t="shared" si="8"/>
        <v>0.87827329282407407</v>
      </c>
      <c r="AT35" t="s">
        <v>267</v>
      </c>
      <c r="AU35" s="3">
        <v>9145.89</v>
      </c>
      <c r="AV35" s="35">
        <f t="shared" si="9"/>
        <v>0.87978065436613473</v>
      </c>
      <c r="AW35" t="s">
        <v>267</v>
      </c>
      <c r="AX35" s="3" t="s">
        <v>63</v>
      </c>
      <c r="AY35">
        <v>4096</v>
      </c>
      <c r="AZ35">
        <v>2048</v>
      </c>
      <c r="BA35">
        <v>320</v>
      </c>
      <c r="BB35" s="3">
        <v>8639.7000000000007</v>
      </c>
      <c r="BC35" s="35">
        <f t="shared" si="10"/>
        <v>0.83108816304669053</v>
      </c>
      <c r="BD35" s="3">
        <v>9236.27</v>
      </c>
      <c r="BE35" s="35">
        <f t="shared" si="11"/>
        <v>0.8884746770956462</v>
      </c>
      <c r="BF35" t="s">
        <v>268</v>
      </c>
      <c r="BG35" s="34">
        <v>1</v>
      </c>
      <c r="BH35" s="34">
        <v>1</v>
      </c>
      <c r="BI35" s="34">
        <v>1</v>
      </c>
      <c r="BJ35" s="3">
        <v>9311.3700000000008</v>
      </c>
      <c r="BK35" s="35">
        <f t="shared" si="12"/>
        <v>0.89569885398197413</v>
      </c>
      <c r="BL35" t="s">
        <v>269</v>
      </c>
      <c r="BM35" s="3">
        <v>9265.09</v>
      </c>
      <c r="BN35" s="35">
        <f t="shared" si="13"/>
        <v>0.89124699104856187</v>
      </c>
      <c r="BO35" t="s">
        <v>83</v>
      </c>
      <c r="BP35" s="3">
        <v>9339.36</v>
      </c>
      <c r="BQ35" s="35">
        <f t="shared" si="14"/>
        <v>0.89839132683215139</v>
      </c>
      <c r="BR35" t="s">
        <v>223</v>
      </c>
      <c r="CB35" s="3"/>
    </row>
    <row r="36" spans="1:80" x14ac:dyDescent="0.25">
      <c r="A36" s="3">
        <v>64</v>
      </c>
      <c r="B36">
        <v>2048</v>
      </c>
      <c r="C36">
        <v>8</v>
      </c>
      <c r="D36">
        <v>8</v>
      </c>
      <c r="E36">
        <v>384</v>
      </c>
      <c r="F36" t="s">
        <v>40</v>
      </c>
      <c r="G36" s="3" t="s">
        <v>41</v>
      </c>
      <c r="H36">
        <v>64</v>
      </c>
      <c r="I36">
        <v>384</v>
      </c>
      <c r="J36">
        <v>2048</v>
      </c>
      <c r="K36">
        <v>64</v>
      </c>
      <c r="L36" s="3">
        <v>4667.43</v>
      </c>
      <c r="M36" s="35">
        <f t="shared" si="0"/>
        <v>0.44897922669178492</v>
      </c>
      <c r="N36" s="3">
        <v>8527.9</v>
      </c>
      <c r="O36" s="35">
        <f t="shared" si="1"/>
        <v>0.82033366270193075</v>
      </c>
      <c r="P36" t="s">
        <v>229</v>
      </c>
      <c r="Q36" s="34">
        <v>1</v>
      </c>
      <c r="R36" s="34">
        <v>1</v>
      </c>
      <c r="S36" s="35">
        <v>9.375E-2</v>
      </c>
      <c r="T36" s="3">
        <v>9184.4</v>
      </c>
      <c r="U36" s="35">
        <f t="shared" si="2"/>
        <v>0.88348508914499613</v>
      </c>
      <c r="V36" t="s">
        <v>140</v>
      </c>
      <c r="W36" s="3">
        <v>8243.16</v>
      </c>
      <c r="X36" s="35">
        <f t="shared" si="3"/>
        <v>0.79294335475768318</v>
      </c>
      <c r="Y36" t="s">
        <v>229</v>
      </c>
      <c r="Z36" s="3">
        <v>9177.5</v>
      </c>
      <c r="AA36" s="35">
        <f t="shared" si="4"/>
        <v>0.88282134985717109</v>
      </c>
      <c r="AB36" t="s">
        <v>138</v>
      </c>
      <c r="AC36" s="3" t="s">
        <v>43</v>
      </c>
      <c r="AD36">
        <v>4096</v>
      </c>
      <c r="AE36">
        <v>384</v>
      </c>
      <c r="AF36">
        <v>2048</v>
      </c>
      <c r="AG36" s="3">
        <v>7237.08</v>
      </c>
      <c r="AH36" s="35">
        <f t="shared" si="5"/>
        <v>0.6961643949468086</v>
      </c>
      <c r="AI36" s="3">
        <v>5790.82</v>
      </c>
      <c r="AJ36" s="35">
        <f t="shared" si="6"/>
        <v>0.55704271633668245</v>
      </c>
      <c r="AK36" t="s">
        <v>270</v>
      </c>
      <c r="AL36" s="34">
        <v>1</v>
      </c>
      <c r="AM36" s="34">
        <v>1</v>
      </c>
      <c r="AN36" s="34">
        <v>1</v>
      </c>
      <c r="AO36" s="3">
        <v>6427.65</v>
      </c>
      <c r="AP36" s="35">
        <f t="shared" si="7"/>
        <v>0.61830200483894804</v>
      </c>
      <c r="AQ36" t="s">
        <v>271</v>
      </c>
      <c r="AR36" s="3">
        <v>8379.19</v>
      </c>
      <c r="AS36" s="35">
        <f t="shared" si="8"/>
        <v>0.80602863813780545</v>
      </c>
      <c r="AT36" t="s">
        <v>129</v>
      </c>
      <c r="AU36" s="3">
        <v>10003.82</v>
      </c>
      <c r="AV36" s="35">
        <f t="shared" si="9"/>
        <v>0.96230845830870781</v>
      </c>
      <c r="AW36" t="s">
        <v>245</v>
      </c>
      <c r="AX36" s="3" t="s">
        <v>48</v>
      </c>
      <c r="AY36">
        <v>4096</v>
      </c>
      <c r="AZ36">
        <v>384</v>
      </c>
      <c r="BA36">
        <v>2048</v>
      </c>
      <c r="BB36" s="3">
        <v>7287.84</v>
      </c>
      <c r="BC36" s="35">
        <f t="shared" si="10"/>
        <v>0.7010472074468086</v>
      </c>
      <c r="BD36" s="3">
        <v>9205.19</v>
      </c>
      <c r="BE36" s="35">
        <f t="shared" si="11"/>
        <v>0.88548496447744296</v>
      </c>
      <c r="BF36" t="s">
        <v>103</v>
      </c>
      <c r="BG36" s="34">
        <v>1</v>
      </c>
      <c r="BH36" s="34">
        <v>1</v>
      </c>
      <c r="BI36" s="34">
        <v>1</v>
      </c>
      <c r="BJ36" s="3">
        <v>10035.23</v>
      </c>
      <c r="BK36" s="35">
        <f t="shared" si="12"/>
        <v>0.96532991497980702</v>
      </c>
      <c r="BL36" t="s">
        <v>117</v>
      </c>
      <c r="BM36" s="3">
        <v>9083.7099999999991</v>
      </c>
      <c r="BN36" s="35">
        <f t="shared" si="13"/>
        <v>0.87379930524773441</v>
      </c>
      <c r="BO36" t="s">
        <v>111</v>
      </c>
      <c r="BP36" s="3">
        <v>10035.73</v>
      </c>
      <c r="BQ36" s="35">
        <f t="shared" si="14"/>
        <v>0.96537801202964946</v>
      </c>
      <c r="BR36" t="s">
        <v>86</v>
      </c>
      <c r="CB36" s="3"/>
    </row>
    <row r="37" spans="1:80" x14ac:dyDescent="0.25">
      <c r="A37" s="3" t="s">
        <v>53</v>
      </c>
      <c r="B37" t="s">
        <v>53</v>
      </c>
      <c r="C37" t="s">
        <v>53</v>
      </c>
      <c r="D37" t="s">
        <v>53</v>
      </c>
      <c r="E37" t="s">
        <v>53</v>
      </c>
      <c r="F37" t="s">
        <v>54</v>
      </c>
      <c r="G37" s="3" t="s">
        <v>55</v>
      </c>
      <c r="H37">
        <v>64</v>
      </c>
      <c r="I37">
        <v>2048</v>
      </c>
      <c r="J37">
        <v>384</v>
      </c>
      <c r="K37">
        <v>64</v>
      </c>
      <c r="L37" s="3">
        <v>6616.46</v>
      </c>
      <c r="M37" s="35">
        <f t="shared" si="0"/>
        <v>0.63646441280043353</v>
      </c>
      <c r="N37" s="3">
        <v>9558.99</v>
      </c>
      <c r="O37" s="35">
        <f t="shared" si="1"/>
        <v>0.91951843694592195</v>
      </c>
      <c r="P37" t="s">
        <v>106</v>
      </c>
      <c r="Q37" s="34">
        <v>1</v>
      </c>
      <c r="R37" s="34">
        <v>1</v>
      </c>
      <c r="S37" s="35">
        <v>0.25</v>
      </c>
      <c r="T37" s="3">
        <v>9613.5400000000009</v>
      </c>
      <c r="U37" s="35">
        <f t="shared" si="2"/>
        <v>0.92476582508372762</v>
      </c>
      <c r="V37" t="s">
        <v>106</v>
      </c>
      <c r="W37" s="3">
        <v>9514.7199999999993</v>
      </c>
      <c r="X37" s="35">
        <f t="shared" si="3"/>
        <v>0.91525992415287616</v>
      </c>
      <c r="Y37" t="s">
        <v>106</v>
      </c>
      <c r="Z37" s="3">
        <v>9602.5300000000007</v>
      </c>
      <c r="AA37" s="35">
        <f t="shared" si="4"/>
        <v>0.92370672804619802</v>
      </c>
      <c r="AB37" t="s">
        <v>106</v>
      </c>
      <c r="AC37" s="3" t="s">
        <v>59</v>
      </c>
      <c r="AD37">
        <v>4096</v>
      </c>
      <c r="AE37">
        <v>2048</v>
      </c>
      <c r="AF37">
        <v>384</v>
      </c>
      <c r="AG37" s="3">
        <v>8816.82</v>
      </c>
      <c r="AH37" s="35">
        <f t="shared" si="5"/>
        <v>0.84812606198286067</v>
      </c>
      <c r="AI37" s="3">
        <v>9297.2199999999993</v>
      </c>
      <c r="AJ37" s="35">
        <f t="shared" si="6"/>
        <v>0.89433770747143415</v>
      </c>
      <c r="AK37" t="s">
        <v>267</v>
      </c>
      <c r="AL37" s="34">
        <v>1</v>
      </c>
      <c r="AM37" s="34">
        <v>1</v>
      </c>
      <c r="AN37" s="34">
        <v>1</v>
      </c>
      <c r="AO37" s="3">
        <v>9321.33</v>
      </c>
      <c r="AP37" s="35">
        <f t="shared" si="7"/>
        <v>0.89665694721483458</v>
      </c>
      <c r="AQ37" t="s">
        <v>267</v>
      </c>
      <c r="AR37" s="3">
        <v>9334.9500000000007</v>
      </c>
      <c r="AS37" s="35">
        <f t="shared" si="8"/>
        <v>0.89796711085254155</v>
      </c>
      <c r="AT37" t="s">
        <v>265</v>
      </c>
      <c r="AU37" s="3">
        <v>9341.8799999999992</v>
      </c>
      <c r="AV37" s="35">
        <f t="shared" si="9"/>
        <v>0.89863373596335694</v>
      </c>
      <c r="AW37" t="s">
        <v>265</v>
      </c>
      <c r="AX37" s="3" t="s">
        <v>63</v>
      </c>
      <c r="AY37">
        <v>4096</v>
      </c>
      <c r="AZ37">
        <v>2048</v>
      </c>
      <c r="BA37">
        <v>384</v>
      </c>
      <c r="BB37" s="3">
        <v>8689.58</v>
      </c>
      <c r="BC37" s="35">
        <f t="shared" si="10"/>
        <v>0.83588632473896785</v>
      </c>
      <c r="BD37" s="3">
        <v>9403.84</v>
      </c>
      <c r="BE37" s="35">
        <f t="shared" si="11"/>
        <v>0.90459392237982672</v>
      </c>
      <c r="BF37" t="s">
        <v>268</v>
      </c>
      <c r="BG37" s="34">
        <v>1</v>
      </c>
      <c r="BH37" s="34">
        <v>1</v>
      </c>
      <c r="BI37" s="34">
        <v>1</v>
      </c>
      <c r="BJ37" s="3">
        <v>9423.43</v>
      </c>
      <c r="BK37" s="35">
        <f t="shared" si="12"/>
        <v>0.90647836479265176</v>
      </c>
      <c r="BL37" t="s">
        <v>223</v>
      </c>
      <c r="BM37" s="3">
        <v>9396.6</v>
      </c>
      <c r="BN37" s="35">
        <f t="shared" si="13"/>
        <v>0.90389747709810875</v>
      </c>
      <c r="BO37" t="s">
        <v>272</v>
      </c>
      <c r="BP37" s="3">
        <v>9451.9599999999991</v>
      </c>
      <c r="BQ37" s="35">
        <f t="shared" si="14"/>
        <v>0.90922278245665877</v>
      </c>
      <c r="BR37" t="s">
        <v>223</v>
      </c>
      <c r="CB37" s="3"/>
    </row>
    <row r="38" spans="1:80" x14ac:dyDescent="0.25">
      <c r="A38" s="3">
        <v>64</v>
      </c>
      <c r="B38">
        <v>2048</v>
      </c>
      <c r="C38">
        <v>8</v>
      </c>
      <c r="D38">
        <v>8</v>
      </c>
      <c r="E38">
        <v>448</v>
      </c>
      <c r="F38" t="s">
        <v>40</v>
      </c>
      <c r="G38" s="3" t="s">
        <v>41</v>
      </c>
      <c r="H38">
        <v>64</v>
      </c>
      <c r="I38">
        <v>448</v>
      </c>
      <c r="J38">
        <v>2048</v>
      </c>
      <c r="K38">
        <v>64</v>
      </c>
      <c r="L38" s="3">
        <v>4903.57</v>
      </c>
      <c r="M38" s="35">
        <f t="shared" si="0"/>
        <v>0.4716945013913515</v>
      </c>
      <c r="N38" s="3">
        <v>8554.67</v>
      </c>
      <c r="O38" s="35">
        <f t="shared" si="1"/>
        <v>0.82290877875049262</v>
      </c>
      <c r="P38" t="s">
        <v>134</v>
      </c>
      <c r="Q38" s="34">
        <v>1</v>
      </c>
      <c r="R38" s="34">
        <v>1</v>
      </c>
      <c r="S38" s="35">
        <v>0.109375</v>
      </c>
      <c r="T38" s="3">
        <v>8592.5300000000007</v>
      </c>
      <c r="U38" s="35">
        <f t="shared" si="2"/>
        <v>0.82655068736455883</v>
      </c>
      <c r="V38" t="s">
        <v>140</v>
      </c>
      <c r="W38" s="3">
        <v>8350.89</v>
      </c>
      <c r="X38" s="35">
        <f t="shared" si="3"/>
        <v>0.80330634511672583</v>
      </c>
      <c r="Y38" t="s">
        <v>229</v>
      </c>
      <c r="Z38" s="3">
        <v>8578.26</v>
      </c>
      <c r="AA38" s="35">
        <f t="shared" si="4"/>
        <v>0.82517799756205679</v>
      </c>
      <c r="AB38" t="s">
        <v>140</v>
      </c>
      <c r="AC38" s="3" t="s">
        <v>43</v>
      </c>
      <c r="AD38">
        <v>4096</v>
      </c>
      <c r="AE38">
        <v>448</v>
      </c>
      <c r="AF38">
        <v>2048</v>
      </c>
      <c r="AG38" s="3">
        <v>8526.59</v>
      </c>
      <c r="AH38" s="35">
        <f t="shared" si="5"/>
        <v>0.82020764843134364</v>
      </c>
      <c r="AI38" s="3">
        <v>6368.62</v>
      </c>
      <c r="AJ38" s="35">
        <f t="shared" si="6"/>
        <v>0.61262366713455474</v>
      </c>
      <c r="AK38" t="s">
        <v>154</v>
      </c>
      <c r="AL38" s="34">
        <v>1</v>
      </c>
      <c r="AM38" s="34">
        <v>0.875</v>
      </c>
      <c r="AN38" s="35">
        <v>0.875</v>
      </c>
      <c r="AO38" s="3">
        <v>7076.87</v>
      </c>
      <c r="AP38" s="35">
        <f t="shared" si="7"/>
        <v>0.68075313823630823</v>
      </c>
      <c r="AQ38" t="s">
        <v>130</v>
      </c>
      <c r="AR38" s="3">
        <v>8717.8700000000008</v>
      </c>
      <c r="AS38" s="35">
        <f t="shared" si="8"/>
        <v>0.83860765581905061</v>
      </c>
      <c r="AT38" t="s">
        <v>273</v>
      </c>
      <c r="AU38" s="3">
        <v>8814.8799999999992</v>
      </c>
      <c r="AV38" s="35">
        <f t="shared" si="9"/>
        <v>0.84793944542947197</v>
      </c>
      <c r="AW38" t="s">
        <v>255</v>
      </c>
      <c r="AX38" s="3" t="s">
        <v>48</v>
      </c>
      <c r="AY38">
        <v>4096</v>
      </c>
      <c r="AZ38">
        <v>448</v>
      </c>
      <c r="BA38">
        <v>2048</v>
      </c>
      <c r="BB38" s="3">
        <v>8000.21</v>
      </c>
      <c r="BC38" s="35">
        <f t="shared" si="10"/>
        <v>0.76957299823926317</v>
      </c>
      <c r="BD38" s="3">
        <v>8808.27</v>
      </c>
      <c r="BE38" s="35">
        <f t="shared" si="11"/>
        <v>0.84730360243055558</v>
      </c>
      <c r="BF38" t="s">
        <v>274</v>
      </c>
      <c r="BG38" s="34">
        <v>1</v>
      </c>
      <c r="BH38" s="34">
        <v>1</v>
      </c>
      <c r="BI38" s="35">
        <v>0.875</v>
      </c>
      <c r="BJ38" s="3">
        <v>8858.76</v>
      </c>
      <c r="BK38" s="35">
        <f t="shared" si="12"/>
        <v>0.85216044252364076</v>
      </c>
      <c r="BL38" t="s">
        <v>146</v>
      </c>
      <c r="BM38" s="3">
        <v>8804.2999999999993</v>
      </c>
      <c r="BN38" s="35">
        <f t="shared" si="13"/>
        <v>0.84692171185480691</v>
      </c>
      <c r="BO38" t="s">
        <v>274</v>
      </c>
      <c r="BP38" s="3">
        <v>8881.8799999999992</v>
      </c>
      <c r="BQ38" s="35">
        <f t="shared" si="14"/>
        <v>0.85438445010835296</v>
      </c>
      <c r="BR38" t="s">
        <v>145</v>
      </c>
      <c r="CB38" s="3"/>
    </row>
    <row r="39" spans="1:80" x14ac:dyDescent="0.25">
      <c r="A39" s="3" t="s">
        <v>53</v>
      </c>
      <c r="B39" t="s">
        <v>53</v>
      </c>
      <c r="C39" t="s">
        <v>53</v>
      </c>
      <c r="D39" t="s">
        <v>53</v>
      </c>
      <c r="E39" t="s">
        <v>53</v>
      </c>
      <c r="F39" t="s">
        <v>54</v>
      </c>
      <c r="G39" s="3" t="s">
        <v>55</v>
      </c>
      <c r="H39">
        <v>64</v>
      </c>
      <c r="I39">
        <v>2048</v>
      </c>
      <c r="J39">
        <v>448</v>
      </c>
      <c r="K39">
        <v>64</v>
      </c>
      <c r="L39" s="3">
        <v>6585.64</v>
      </c>
      <c r="M39" s="35">
        <f t="shared" si="0"/>
        <v>0.63349971064814814</v>
      </c>
      <c r="N39" s="3">
        <v>9592.6299999999992</v>
      </c>
      <c r="O39" s="35">
        <f t="shared" si="1"/>
        <v>0.92275440645931839</v>
      </c>
      <c r="P39" t="s">
        <v>105</v>
      </c>
      <c r="Q39" s="34">
        <v>1</v>
      </c>
      <c r="R39" s="34">
        <v>1</v>
      </c>
      <c r="S39" s="35">
        <v>0.25</v>
      </c>
      <c r="T39" s="3">
        <v>9666.69</v>
      </c>
      <c r="U39" s="35">
        <f t="shared" si="2"/>
        <v>0.92987854148197402</v>
      </c>
      <c r="V39" t="s">
        <v>106</v>
      </c>
      <c r="W39" s="3">
        <v>9576.6299999999992</v>
      </c>
      <c r="X39" s="35">
        <f t="shared" si="3"/>
        <v>0.92121530086436165</v>
      </c>
      <c r="Y39" t="s">
        <v>159</v>
      </c>
      <c r="Z39" s="3">
        <v>9644.86</v>
      </c>
      <c r="AA39" s="35">
        <f t="shared" si="4"/>
        <v>0.92777862428585511</v>
      </c>
      <c r="AB39" t="s">
        <v>106</v>
      </c>
      <c r="AC39" s="3" t="s">
        <v>59</v>
      </c>
      <c r="AD39">
        <v>4096</v>
      </c>
      <c r="AE39">
        <v>2048</v>
      </c>
      <c r="AF39">
        <v>448</v>
      </c>
      <c r="AG39" s="3">
        <v>9263.24</v>
      </c>
      <c r="AH39" s="35">
        <f t="shared" si="5"/>
        <v>0.89106903196414511</v>
      </c>
      <c r="AI39" s="3">
        <v>9454.81</v>
      </c>
      <c r="AJ39" s="35">
        <f t="shared" si="6"/>
        <v>0.90949693564076062</v>
      </c>
      <c r="AK39" t="s">
        <v>266</v>
      </c>
      <c r="AL39" s="34">
        <v>1</v>
      </c>
      <c r="AM39" s="34">
        <v>1</v>
      </c>
      <c r="AN39" s="34">
        <v>1</v>
      </c>
      <c r="AO39" s="3">
        <v>9461.1</v>
      </c>
      <c r="AP39" s="35">
        <f t="shared" si="7"/>
        <v>0.9101019965277779</v>
      </c>
      <c r="AQ39" t="s">
        <v>265</v>
      </c>
      <c r="AR39" s="3">
        <v>9190.1200000000008</v>
      </c>
      <c r="AS39" s="35">
        <f t="shared" si="8"/>
        <v>0.88403531939519331</v>
      </c>
      <c r="AT39" t="s">
        <v>275</v>
      </c>
      <c r="AU39" s="3">
        <v>9185.09</v>
      </c>
      <c r="AV39" s="35">
        <f t="shared" si="9"/>
        <v>0.88355146307377863</v>
      </c>
      <c r="AW39" t="s">
        <v>275</v>
      </c>
      <c r="AX39" s="3" t="s">
        <v>63</v>
      </c>
      <c r="AY39">
        <v>4096</v>
      </c>
      <c r="AZ39">
        <v>2048</v>
      </c>
      <c r="BA39">
        <v>448</v>
      </c>
      <c r="BB39" s="3">
        <v>8621.4599999999991</v>
      </c>
      <c r="BC39" s="35">
        <f t="shared" si="10"/>
        <v>0.82933358266843971</v>
      </c>
      <c r="BD39" s="3">
        <v>9518.7999999999993</v>
      </c>
      <c r="BE39" s="35">
        <f t="shared" si="11"/>
        <v>0.91565239607959015</v>
      </c>
      <c r="BF39" t="s">
        <v>272</v>
      </c>
      <c r="BG39" s="34">
        <v>1</v>
      </c>
      <c r="BH39" s="34">
        <v>1</v>
      </c>
      <c r="BI39" s="34">
        <v>1</v>
      </c>
      <c r="BJ39" s="3">
        <v>9523.43</v>
      </c>
      <c r="BK39" s="35">
        <f t="shared" si="12"/>
        <v>0.91609777476113097</v>
      </c>
      <c r="BL39" t="s">
        <v>272</v>
      </c>
      <c r="BM39" s="3">
        <v>9508.2000000000007</v>
      </c>
      <c r="BN39" s="35">
        <f t="shared" si="13"/>
        <v>0.9146327386229316</v>
      </c>
      <c r="BO39" t="s">
        <v>272</v>
      </c>
      <c r="BP39" s="3">
        <v>9536.39</v>
      </c>
      <c r="BQ39" s="35">
        <f t="shared" si="14"/>
        <v>0.91734445029304579</v>
      </c>
      <c r="BR39" t="s">
        <v>223</v>
      </c>
      <c r="CB39" s="3"/>
    </row>
    <row r="40" spans="1:80" x14ac:dyDescent="0.25">
      <c r="A40" s="3">
        <v>64</v>
      </c>
      <c r="B40">
        <v>2048</v>
      </c>
      <c r="C40">
        <v>8</v>
      </c>
      <c r="D40">
        <v>8</v>
      </c>
      <c r="E40">
        <v>192</v>
      </c>
      <c r="F40" t="s">
        <v>40</v>
      </c>
      <c r="G40" s="3" t="s">
        <v>41</v>
      </c>
      <c r="H40">
        <v>64</v>
      </c>
      <c r="I40">
        <v>192</v>
      </c>
      <c r="J40">
        <v>2048</v>
      </c>
      <c r="K40">
        <v>64</v>
      </c>
      <c r="L40" s="3">
        <v>4075.44</v>
      </c>
      <c r="M40" s="35">
        <f t="shared" si="0"/>
        <v>0.39203328161938539</v>
      </c>
      <c r="N40" s="3">
        <v>6656.09</v>
      </c>
      <c r="O40" s="35">
        <f t="shared" si="1"/>
        <v>0.64027658497094175</v>
      </c>
      <c r="P40" t="s">
        <v>276</v>
      </c>
      <c r="Q40" s="34">
        <v>1</v>
      </c>
      <c r="R40" s="34">
        <v>1</v>
      </c>
      <c r="S40" s="35">
        <v>4.6875E-2</v>
      </c>
      <c r="T40" s="3">
        <v>9125.91</v>
      </c>
      <c r="U40" s="35">
        <f t="shared" si="2"/>
        <v>0.87785869625443269</v>
      </c>
      <c r="V40" t="s">
        <v>248</v>
      </c>
      <c r="W40" s="3">
        <v>6318.31</v>
      </c>
      <c r="X40" s="35">
        <f t="shared" si="3"/>
        <v>0.607784141979413</v>
      </c>
      <c r="Y40" t="s">
        <v>263</v>
      </c>
      <c r="Z40" s="3">
        <v>8995.0300000000007</v>
      </c>
      <c r="AA40" s="35">
        <f t="shared" si="4"/>
        <v>0.86526881248768728</v>
      </c>
      <c r="AB40" t="s">
        <v>258</v>
      </c>
      <c r="AC40" s="3" t="s">
        <v>43</v>
      </c>
      <c r="AD40">
        <v>4096</v>
      </c>
      <c r="AE40">
        <v>192</v>
      </c>
      <c r="AF40">
        <v>2048</v>
      </c>
      <c r="AG40" s="3">
        <v>6256.02</v>
      </c>
      <c r="AH40" s="35">
        <f t="shared" si="5"/>
        <v>0.60179221151004736</v>
      </c>
      <c r="AI40" s="3">
        <v>4309.87</v>
      </c>
      <c r="AJ40" s="35">
        <f t="shared" si="6"/>
        <v>0.41458406440849094</v>
      </c>
      <c r="AK40" t="s">
        <v>131</v>
      </c>
      <c r="AL40" s="34">
        <v>1</v>
      </c>
      <c r="AM40" s="34">
        <v>1</v>
      </c>
      <c r="AN40" s="35">
        <v>0.75</v>
      </c>
      <c r="AO40" s="3">
        <v>5106.45</v>
      </c>
      <c r="AP40" s="35">
        <f t="shared" si="7"/>
        <v>0.49121036033540194</v>
      </c>
      <c r="AQ40" t="s">
        <v>271</v>
      </c>
      <c r="AR40" s="3">
        <v>6928.2</v>
      </c>
      <c r="AS40" s="35">
        <f t="shared" si="8"/>
        <v>0.66645196143617025</v>
      </c>
      <c r="AT40" t="s">
        <v>277</v>
      </c>
      <c r="AU40" s="3">
        <v>8278.24</v>
      </c>
      <c r="AV40" s="35">
        <f t="shared" si="9"/>
        <v>0.79631784377462578</v>
      </c>
      <c r="AW40" t="s">
        <v>261</v>
      </c>
      <c r="AX40" s="3" t="s">
        <v>48</v>
      </c>
      <c r="AY40">
        <v>4096</v>
      </c>
      <c r="AZ40">
        <v>192</v>
      </c>
      <c r="BA40">
        <v>2048</v>
      </c>
      <c r="BB40" s="3">
        <v>7833.72</v>
      </c>
      <c r="BC40" s="35">
        <f t="shared" si="10"/>
        <v>0.75355764258274238</v>
      </c>
      <c r="BD40" s="3">
        <v>9466.18</v>
      </c>
      <c r="BE40" s="35">
        <f t="shared" si="11"/>
        <v>0.91059066255417664</v>
      </c>
      <c r="BF40" t="s">
        <v>278</v>
      </c>
      <c r="BG40" s="34">
        <v>1</v>
      </c>
      <c r="BH40" s="34">
        <v>1</v>
      </c>
      <c r="BI40" s="34">
        <v>1</v>
      </c>
      <c r="BJ40" s="3">
        <v>9531.61</v>
      </c>
      <c r="BK40" s="35">
        <f t="shared" si="12"/>
        <v>0.91688464249655244</v>
      </c>
      <c r="BL40" t="s">
        <v>146</v>
      </c>
      <c r="BM40" s="3">
        <v>9448.41</v>
      </c>
      <c r="BN40" s="35">
        <f t="shared" si="13"/>
        <v>0.9088812934027779</v>
      </c>
      <c r="BO40" t="s">
        <v>144</v>
      </c>
      <c r="BP40" s="3">
        <v>9577.8700000000008</v>
      </c>
      <c r="BQ40" s="35">
        <f t="shared" si="14"/>
        <v>0.92133458154797099</v>
      </c>
      <c r="BR40" t="s">
        <v>220</v>
      </c>
      <c r="CB40" s="3"/>
    </row>
    <row r="41" spans="1:80" ht="15.75" thickBot="1" x14ac:dyDescent="0.3">
      <c r="A41" s="4" t="s">
        <v>53</v>
      </c>
      <c r="B41" t="s">
        <v>53</v>
      </c>
      <c r="C41" t="s">
        <v>53</v>
      </c>
      <c r="D41" t="s">
        <v>53</v>
      </c>
      <c r="E41" t="s">
        <v>53</v>
      </c>
      <c r="F41" t="s">
        <v>54</v>
      </c>
      <c r="G41" s="3" t="s">
        <v>55</v>
      </c>
      <c r="H41">
        <v>64</v>
      </c>
      <c r="I41">
        <v>2048</v>
      </c>
      <c r="J41">
        <v>192</v>
      </c>
      <c r="K41">
        <v>64</v>
      </c>
      <c r="L41" s="3">
        <v>7724.76</v>
      </c>
      <c r="M41" s="35">
        <f t="shared" si="0"/>
        <v>0.74307633348108748</v>
      </c>
      <c r="N41" s="3">
        <v>9266.2000000000007</v>
      </c>
      <c r="O41" s="35">
        <f t="shared" si="1"/>
        <v>0.89135376649921216</v>
      </c>
      <c r="P41" t="s">
        <v>91</v>
      </c>
      <c r="Q41" s="34">
        <v>1</v>
      </c>
      <c r="R41" s="34">
        <v>1</v>
      </c>
      <c r="S41" s="35">
        <v>0.25</v>
      </c>
      <c r="T41" s="3">
        <v>9347.08</v>
      </c>
      <c r="U41" s="35">
        <f t="shared" si="2"/>
        <v>0.89913394528171797</v>
      </c>
      <c r="V41" t="s">
        <v>106</v>
      </c>
      <c r="W41" s="3">
        <v>9206.4500000000007</v>
      </c>
      <c r="X41" s="35">
        <f t="shared" si="3"/>
        <v>0.8856061690430459</v>
      </c>
      <c r="Y41" t="s">
        <v>106</v>
      </c>
      <c r="Z41" s="3">
        <v>9337.11</v>
      </c>
      <c r="AA41" s="35">
        <f t="shared" si="4"/>
        <v>0.89817489010786067</v>
      </c>
      <c r="AB41" t="s">
        <v>106</v>
      </c>
      <c r="AC41" s="3" t="s">
        <v>59</v>
      </c>
      <c r="AD41">
        <v>4096</v>
      </c>
      <c r="AE41">
        <v>2048</v>
      </c>
      <c r="AF41">
        <v>192</v>
      </c>
      <c r="AG41" s="3">
        <v>2629.79</v>
      </c>
      <c r="AH41" s="35">
        <f t="shared" si="5"/>
        <v>0.252970281410067</v>
      </c>
      <c r="AI41" s="3">
        <v>8591.9599999999991</v>
      </c>
      <c r="AJ41" s="35">
        <f t="shared" si="6"/>
        <v>0.8264958567277384</v>
      </c>
      <c r="AK41" t="s">
        <v>265</v>
      </c>
      <c r="AL41" s="34">
        <v>1</v>
      </c>
      <c r="AM41" s="34">
        <v>1</v>
      </c>
      <c r="AN41" s="34">
        <v>1</v>
      </c>
      <c r="AO41" s="3">
        <v>8623.61</v>
      </c>
      <c r="AP41" s="35">
        <f t="shared" si="7"/>
        <v>0.82954039998276197</v>
      </c>
      <c r="AQ41" t="s">
        <v>266</v>
      </c>
      <c r="AR41" s="3">
        <v>8339.6200000000008</v>
      </c>
      <c r="AS41" s="35">
        <f t="shared" si="8"/>
        <v>0.80222223761327838</v>
      </c>
      <c r="AT41" t="s">
        <v>267</v>
      </c>
      <c r="AU41" s="3">
        <v>8365.61</v>
      </c>
      <c r="AV41" s="35">
        <f t="shared" si="9"/>
        <v>0.80472232226408591</v>
      </c>
      <c r="AW41" t="s">
        <v>279</v>
      </c>
      <c r="AX41" s="3" t="s">
        <v>63</v>
      </c>
      <c r="AY41">
        <v>4096</v>
      </c>
      <c r="AZ41">
        <v>2048</v>
      </c>
      <c r="BA41">
        <v>192</v>
      </c>
      <c r="BB41" s="3">
        <v>4038.14</v>
      </c>
      <c r="BC41" s="35">
        <f t="shared" si="10"/>
        <v>0.3884452417011427</v>
      </c>
      <c r="BD41" s="3">
        <v>8792.33</v>
      </c>
      <c r="BE41" s="35">
        <f t="shared" si="11"/>
        <v>0.84577026848157999</v>
      </c>
      <c r="BF41" t="s">
        <v>262</v>
      </c>
      <c r="BG41" s="34">
        <v>1</v>
      </c>
      <c r="BH41" s="34">
        <v>1</v>
      </c>
      <c r="BI41" s="34">
        <v>1</v>
      </c>
      <c r="BJ41" s="3">
        <v>8959.41</v>
      </c>
      <c r="BK41" s="35">
        <f t="shared" si="12"/>
        <v>0.86184237865691504</v>
      </c>
      <c r="BL41" t="s">
        <v>280</v>
      </c>
      <c r="BM41" s="3">
        <v>8886.64</v>
      </c>
      <c r="BN41" s="35">
        <f t="shared" si="13"/>
        <v>0.8548423340228527</v>
      </c>
      <c r="BO41" t="s">
        <v>253</v>
      </c>
      <c r="BP41" s="3">
        <v>9011.5400000000009</v>
      </c>
      <c r="BQ41" s="35">
        <f t="shared" si="14"/>
        <v>0.8668569770734833</v>
      </c>
      <c r="BR41" t="s">
        <v>281</v>
      </c>
      <c r="CB41" s="3"/>
    </row>
    <row r="42" spans="1:80" ht="15.75" thickTop="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80" x14ac:dyDescent="0.25">
      <c r="A43" t="s">
        <v>284</v>
      </c>
    </row>
    <row r="44" spans="1:80" x14ac:dyDescent="0.25">
      <c r="A44" t="s">
        <v>303</v>
      </c>
      <c r="E44" t="s">
        <v>53</v>
      </c>
    </row>
    <row r="45" spans="1:80" x14ac:dyDescent="0.25">
      <c r="A45" t="s">
        <v>285</v>
      </c>
    </row>
    <row r="46" spans="1:80" x14ac:dyDescent="0.25">
      <c r="A46" t="s">
        <v>304</v>
      </c>
      <c r="E46" t="s">
        <v>53</v>
      </c>
    </row>
    <row r="47" spans="1:80" x14ac:dyDescent="0.25">
      <c r="A47" t="s">
        <v>286</v>
      </c>
    </row>
    <row r="48" spans="1:80" x14ac:dyDescent="0.25">
      <c r="A48" t="s">
        <v>305</v>
      </c>
      <c r="E48" t="s">
        <v>53</v>
      </c>
    </row>
    <row r="49" spans="1:5" x14ac:dyDescent="0.25">
      <c r="A49" t="s">
        <v>287</v>
      </c>
    </row>
    <row r="50" spans="1:5" x14ac:dyDescent="0.25">
      <c r="A50" t="s">
        <v>306</v>
      </c>
      <c r="E50" t="s">
        <v>53</v>
      </c>
    </row>
    <row r="51" spans="1:5" x14ac:dyDescent="0.25">
      <c r="A51" t="s">
        <v>288</v>
      </c>
    </row>
    <row r="52" spans="1:5" x14ac:dyDescent="0.25">
      <c r="A52" t="s">
        <v>307</v>
      </c>
      <c r="E52" t="s">
        <v>53</v>
      </c>
    </row>
    <row r="53" spans="1:5" x14ac:dyDescent="0.25">
      <c r="A53" t="s">
        <v>289</v>
      </c>
    </row>
    <row r="54" spans="1:5" x14ac:dyDescent="0.25">
      <c r="A54" t="s">
        <v>308</v>
      </c>
      <c r="E54" t="s">
        <v>53</v>
      </c>
    </row>
    <row r="55" spans="1:5" x14ac:dyDescent="0.25">
      <c r="A55" t="s">
        <v>290</v>
      </c>
    </row>
    <row r="56" spans="1:5" x14ac:dyDescent="0.25">
      <c r="A56" t="s">
        <v>309</v>
      </c>
      <c r="E56" t="s">
        <v>53</v>
      </c>
    </row>
    <row r="57" spans="1:5" x14ac:dyDescent="0.25">
      <c r="A57" t="s">
        <v>291</v>
      </c>
    </row>
    <row r="58" spans="1:5" x14ac:dyDescent="0.25">
      <c r="A58" t="s">
        <v>310</v>
      </c>
      <c r="E58" t="s">
        <v>53</v>
      </c>
    </row>
    <row r="59" spans="1:5" x14ac:dyDescent="0.25">
      <c r="A59" t="s">
        <v>292</v>
      </c>
    </row>
    <row r="60" spans="1:5" x14ac:dyDescent="0.25">
      <c r="A60" t="s">
        <v>311</v>
      </c>
      <c r="E60" t="s">
        <v>53</v>
      </c>
    </row>
    <row r="61" spans="1:5" x14ac:dyDescent="0.25">
      <c r="A61" t="s">
        <v>293</v>
      </c>
    </row>
    <row r="62" spans="1:5" x14ac:dyDescent="0.25">
      <c r="A62" t="s">
        <v>312</v>
      </c>
      <c r="E62" t="s">
        <v>53</v>
      </c>
    </row>
    <row r="63" spans="1:5" x14ac:dyDescent="0.25">
      <c r="A63" t="s">
        <v>294</v>
      </c>
    </row>
    <row r="64" spans="1:5" x14ac:dyDescent="0.25">
      <c r="A64" t="s">
        <v>313</v>
      </c>
      <c r="E64" t="s">
        <v>53</v>
      </c>
    </row>
    <row r="65" spans="1:5" x14ac:dyDescent="0.25">
      <c r="A65" t="s">
        <v>295</v>
      </c>
    </row>
    <row r="66" spans="1:5" x14ac:dyDescent="0.25">
      <c r="A66" t="s">
        <v>314</v>
      </c>
      <c r="E66" t="s">
        <v>53</v>
      </c>
    </row>
    <row r="67" spans="1:5" x14ac:dyDescent="0.25">
      <c r="A67" t="s">
        <v>296</v>
      </c>
    </row>
    <row r="68" spans="1:5" x14ac:dyDescent="0.25">
      <c r="A68" t="s">
        <v>315</v>
      </c>
      <c r="E68" t="s">
        <v>53</v>
      </c>
    </row>
    <row r="69" spans="1:5" x14ac:dyDescent="0.25">
      <c r="A69" t="s">
        <v>297</v>
      </c>
    </row>
    <row r="70" spans="1:5" x14ac:dyDescent="0.25">
      <c r="A70" t="s">
        <v>316</v>
      </c>
      <c r="E70" t="s">
        <v>53</v>
      </c>
    </row>
    <row r="71" spans="1:5" x14ac:dyDescent="0.25">
      <c r="A71" t="s">
        <v>298</v>
      </c>
    </row>
    <row r="72" spans="1:5" x14ac:dyDescent="0.25">
      <c r="A72" t="s">
        <v>317</v>
      </c>
      <c r="E72" t="s">
        <v>53</v>
      </c>
    </row>
    <row r="73" spans="1:5" x14ac:dyDescent="0.25">
      <c r="A73" t="s">
        <v>299</v>
      </c>
    </row>
    <row r="74" spans="1:5" x14ac:dyDescent="0.25">
      <c r="A74" t="s">
        <v>318</v>
      </c>
      <c r="E74" t="s">
        <v>53</v>
      </c>
    </row>
    <row r="75" spans="1:5" x14ac:dyDescent="0.25">
      <c r="A75" t="s">
        <v>300</v>
      </c>
    </row>
    <row r="76" spans="1:5" x14ac:dyDescent="0.25">
      <c r="A76" t="s">
        <v>319</v>
      </c>
      <c r="E76" t="s">
        <v>53</v>
      </c>
    </row>
    <row r="77" spans="1:5" x14ac:dyDescent="0.25">
      <c r="A77" t="s">
        <v>301</v>
      </c>
    </row>
    <row r="78" spans="1:5" x14ac:dyDescent="0.25">
      <c r="A78" t="s">
        <v>320</v>
      </c>
      <c r="E78" t="s">
        <v>53</v>
      </c>
    </row>
    <row r="79" spans="1:5" x14ac:dyDescent="0.25">
      <c r="A79" t="s">
        <v>302</v>
      </c>
    </row>
    <row r="80" spans="1:5" x14ac:dyDescent="0.25">
      <c r="A80" t="s">
        <v>321</v>
      </c>
      <c r="E80" t="s">
        <v>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ResNet50</vt:lpstr>
      <vt:lpstr>Sheet2</vt:lpstr>
      <vt:lpstr>Sheet1</vt:lpstr>
      <vt:lpstr>Inception3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Panday, Ashish</dc:creator>
  <cp:lastModifiedBy>Administrator</cp:lastModifiedBy>
  <dcterms:created xsi:type="dcterms:W3CDTF">2019-07-11T00:08:43Z</dcterms:created>
  <dcterms:modified xsi:type="dcterms:W3CDTF">2019-08-16T16:58:09Z</dcterms:modified>
</cp:coreProperties>
</file>