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s\YouTube\Text Searching\"/>
    </mc:Choice>
  </mc:AlternateContent>
  <xr:revisionPtr revIDLastSave="0" documentId="13_ncr:1_{2A21A143-3346-42F7-8C18-D81CEE2793F3}" xr6:coauthVersionLast="47" xr6:coauthVersionMax="47" xr10:uidLastSave="{00000000-0000-0000-0000-000000000000}"/>
  <bookViews>
    <workbookView xWindow="-110" yWindow="-110" windowWidth="19420" windowHeight="10420" firstSheet="1" activeTab="1" xr2:uid="{84CB8BDC-0C5B-4339-8B3A-651F84C95FAD}"/>
  </bookViews>
  <sheets>
    <sheet name="Dash" sheetId="8" state="hidden" r:id="rId1"/>
    <sheet name="Movies" sheetId="1" r:id="rId2"/>
    <sheet name="Keys" sheetId="7" state="hidden" r:id="rId3"/>
    <sheet name="Products" sheetId="6" r:id="rId4"/>
    <sheet name="Sheet3" sheetId="3" state="hidden" r:id="rId5"/>
    <sheet name="Filter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7" i="8" a="1"/>
  <c r="C27" i="8" s="1"/>
  <c r="C26" i="8" a="1"/>
  <c r="C26" i="8" s="1"/>
  <c r="C25" i="8" a="1"/>
  <c r="C25" i="8" s="1"/>
  <c r="C24" i="8" a="1"/>
  <c r="C24" i="8" s="1"/>
  <c r="C23" i="8" a="1"/>
  <c r="C23" i="8" s="1"/>
  <c r="C22" i="8" a="1"/>
  <c r="C22" i="8" s="1"/>
  <c r="C21" i="8" a="1"/>
  <c r="C21" i="8" s="1"/>
  <c r="C20" i="8" a="1"/>
  <c r="C20" i="8" s="1"/>
  <c r="C19" i="8" a="1"/>
  <c r="C19" i="8" s="1"/>
  <c r="C18" i="8" a="1"/>
  <c r="C18" i="8" s="1"/>
  <c r="C17" i="8" a="1"/>
  <c r="C17" i="8" s="1"/>
  <c r="C16" i="8" a="1"/>
  <c r="C16" i="8" s="1"/>
  <c r="C15" i="8" a="1"/>
  <c r="C15" i="8" s="1"/>
  <c r="C14" i="8" a="1"/>
  <c r="C14" i="8" s="1"/>
  <c r="C13" i="8" a="1"/>
  <c r="C13" i="8" s="1"/>
  <c r="C12" i="8" a="1"/>
  <c r="C12" i="8" s="1"/>
  <c r="C11" i="8" a="1"/>
  <c r="C11" i="8" s="1"/>
  <c r="C10" i="8" a="1"/>
  <c r="C10" i="8" s="1"/>
  <c r="C9" i="8" a="1"/>
  <c r="C9" i="8" s="1"/>
  <c r="C8" i="8" a="1"/>
  <c r="C8" i="8" s="1"/>
  <c r="C7" i="8" a="1"/>
  <c r="C7" i="8" s="1"/>
  <c r="C6" i="8" a="1"/>
  <c r="C6" i="8" s="1"/>
  <c r="F5" i="8" a="1"/>
  <c r="F5" i="8" s="1"/>
  <c r="C5" i="8" a="1"/>
  <c r="C5" i="8" s="1"/>
  <c r="F4" i="8"/>
  <c r="C4" i="8"/>
  <c r="C4" i="8" a="1"/>
  <c r="C3" i="8"/>
  <c r="C3" i="8" a="1"/>
  <c r="C2" i="8"/>
  <c r="C2" i="8" a="1"/>
  <c r="AP3" i="6"/>
  <c r="AP4" i="6"/>
  <c r="AP5" i="6"/>
  <c r="AP6" i="6"/>
  <c r="AP7" i="6"/>
  <c r="AP8" i="6"/>
  <c r="AP9" i="6"/>
  <c r="AP10" i="6"/>
  <c r="AP11" i="6"/>
  <c r="AP12" i="6"/>
  <c r="AP13" i="6"/>
  <c r="AP14" i="6"/>
  <c r="AP15" i="6"/>
  <c r="AP16" i="6"/>
  <c r="AP17" i="6"/>
  <c r="AP18" i="6"/>
  <c r="AP19" i="6"/>
  <c r="AP20" i="6"/>
  <c r="AP21" i="6"/>
  <c r="AP22" i="6"/>
  <c r="AP23" i="6"/>
  <c r="AP24" i="6"/>
  <c r="AP25" i="6"/>
  <c r="AP26" i="6"/>
  <c r="AP27" i="6"/>
  <c r="AP28" i="6"/>
  <c r="AP29" i="6"/>
  <c r="AP30" i="6"/>
  <c r="AP31" i="6"/>
  <c r="AP32" i="6"/>
  <c r="AP33" i="6"/>
  <c r="AP34" i="6"/>
  <c r="AP35" i="6"/>
  <c r="AP36" i="6"/>
  <c r="AP37" i="6"/>
  <c r="AP38" i="6"/>
  <c r="AP39" i="6"/>
  <c r="AP40" i="6"/>
  <c r="AP41" i="6"/>
  <c r="AP42" i="6"/>
  <c r="AP43" i="6"/>
  <c r="AP44" i="6"/>
  <c r="AP45" i="6"/>
  <c r="AP46" i="6"/>
  <c r="AP47" i="6"/>
  <c r="AP48" i="6"/>
  <c r="AP49" i="6"/>
  <c r="AP50" i="6"/>
  <c r="AP51" i="6"/>
  <c r="AP52" i="6"/>
  <c r="AP53" i="6"/>
  <c r="AP54" i="6"/>
  <c r="AP55" i="6"/>
  <c r="AP56" i="6"/>
  <c r="AP57" i="6"/>
  <c r="AP58" i="6"/>
  <c r="AP59" i="6"/>
  <c r="AP60" i="6"/>
  <c r="AP61" i="6"/>
  <c r="AP62" i="6"/>
  <c r="AP63" i="6"/>
  <c r="AP64" i="6"/>
  <c r="AP65" i="6"/>
  <c r="AP66" i="6"/>
  <c r="AP67" i="6"/>
  <c r="AP68" i="6"/>
  <c r="AP69" i="6"/>
  <c r="AP70" i="6"/>
  <c r="AP71" i="6"/>
  <c r="AP72" i="6"/>
  <c r="AP73" i="6"/>
  <c r="AP74" i="6"/>
  <c r="AP75" i="6"/>
  <c r="AP2" i="6"/>
  <c r="I6" i="2" a="1"/>
  <c r="I6" i="2" s="1"/>
  <c r="E6" i="2" a="1"/>
  <c r="E6" i="2" s="1"/>
  <c r="AO6" i="6" l="1"/>
  <c r="AO10" i="6"/>
  <c r="AO14" i="6"/>
  <c r="AO18" i="6"/>
  <c r="AO22" i="6"/>
  <c r="AO26" i="6"/>
  <c r="AO30" i="6"/>
  <c r="AO34" i="6"/>
  <c r="AO38" i="6"/>
  <c r="AO42" i="6"/>
  <c r="AO46" i="6"/>
  <c r="AO50" i="6"/>
  <c r="AO54" i="6"/>
  <c r="AO58" i="6"/>
  <c r="AO62" i="6"/>
  <c r="AO66" i="6"/>
  <c r="AO70" i="6"/>
  <c r="AO74" i="6"/>
  <c r="AO3" i="6"/>
  <c r="AO7" i="6"/>
  <c r="AO11" i="6"/>
  <c r="AO15" i="6"/>
  <c r="AO19" i="6"/>
  <c r="AO23" i="6"/>
  <c r="AO27" i="6"/>
  <c r="AO31" i="6"/>
  <c r="AO35" i="6"/>
  <c r="AO39" i="6"/>
  <c r="AO43" i="6"/>
  <c r="AO47" i="6"/>
  <c r="AO51" i="6"/>
  <c r="AO55" i="6"/>
  <c r="AO59" i="6"/>
  <c r="AO63" i="6"/>
  <c r="AO67" i="6"/>
  <c r="AO71" i="6"/>
  <c r="AO75" i="6"/>
  <c r="AO4" i="6"/>
  <c r="AO8" i="6"/>
  <c r="AO12" i="6"/>
  <c r="AO16" i="6"/>
  <c r="AO20" i="6"/>
  <c r="AO24" i="6"/>
  <c r="AO28" i="6"/>
  <c r="AO32" i="6"/>
  <c r="AO36" i="6"/>
  <c r="AO40" i="6"/>
  <c r="AO44" i="6"/>
  <c r="AO48" i="6"/>
  <c r="AO52" i="6"/>
  <c r="AO56" i="6"/>
  <c r="AO60" i="6"/>
  <c r="AO64" i="6"/>
  <c r="AO68" i="6"/>
  <c r="AO72" i="6"/>
  <c r="AO2" i="6"/>
  <c r="AO5" i="6"/>
  <c r="AO9" i="6"/>
  <c r="AO13" i="6"/>
  <c r="AO17" i="6"/>
  <c r="AO21" i="6"/>
  <c r="AO25" i="6"/>
  <c r="AO29" i="6"/>
  <c r="AO33" i="6"/>
  <c r="AO37" i="6"/>
  <c r="AO41" i="6"/>
  <c r="AO45" i="6"/>
  <c r="AO49" i="6"/>
  <c r="AO53" i="6"/>
  <c r="AO57" i="6"/>
  <c r="AO61" i="6"/>
  <c r="AO65" i="6"/>
  <c r="AO69" i="6"/>
  <c r="AO73" i="6"/>
  <c r="F6" i="8" a="1"/>
  <c r="F6" i="8" s="1"/>
  <c r="A2" i="7" a="1"/>
  <c r="A2" i="7" s="1"/>
  <c r="E7" i="2" a="1"/>
  <c r="E7" i="2" s="1"/>
  <c r="I7" i="2" a="1"/>
  <c r="I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<sst xmlns="http://schemas.openxmlformats.org/spreadsheetml/2006/main" count="141" uniqueCount="113">
  <si>
    <t>Release Year</t>
  </si>
  <si>
    <t>The Godfather</t>
  </si>
  <si>
    <t>The Godfather Part II</t>
  </si>
  <si>
    <t>Home Alone</t>
  </si>
  <si>
    <t>The Godfather Part III</t>
  </si>
  <si>
    <t>Home Alone 2: Lost in New York</t>
  </si>
  <si>
    <t>Home Alone 3</t>
  </si>
  <si>
    <t>The Matrix</t>
  </si>
  <si>
    <t>Harry Potter and the Sorcerer's Stone</t>
  </si>
  <si>
    <t>The Bourne Identity</t>
  </si>
  <si>
    <t>Home Alone 4: Taking Back the House</t>
  </si>
  <si>
    <t>Harry Potter and the Chamber of Secrets</t>
  </si>
  <si>
    <t>The Matrix Reloaded</t>
  </si>
  <si>
    <t>The Matrix Revolutions</t>
  </si>
  <si>
    <t>The Bourne Supremacy</t>
  </si>
  <si>
    <t>Harry Potter and the Prisoner of Azkaban</t>
  </si>
  <si>
    <t>Harry Potter and the Goblet of Fire</t>
  </si>
  <si>
    <t>The Bourne Ultimatum</t>
  </si>
  <si>
    <t>Harry Potter and the Order of Phoenix</t>
  </si>
  <si>
    <t>Harry Potter and the Half-Blood Prince</t>
  </si>
  <si>
    <t>Harry Potter and the Deathly Hallows - Part 1</t>
  </si>
  <si>
    <t>Harry Potter and the Deathly Hallows - Part 2</t>
  </si>
  <si>
    <t>The Bourne Legacy</t>
  </si>
  <si>
    <t>Home Alone: The Holiday Heist</t>
  </si>
  <si>
    <t>Jason Bourne</t>
  </si>
  <si>
    <t>Home Sweet Home Alone</t>
  </si>
  <si>
    <t>The Matrix Resurrections</t>
  </si>
  <si>
    <t>Title</t>
  </si>
  <si>
    <t>Godfather</t>
  </si>
  <si>
    <t>Movie Series:</t>
  </si>
  <si>
    <t>Matrix Movie?</t>
  </si>
  <si>
    <t>OrderID</t>
  </si>
  <si>
    <t>720-Imu-8379</t>
  </si>
  <si>
    <t>526-GDw-6849</t>
  </si>
  <si>
    <t>993-Cup-7548</t>
  </si>
  <si>
    <t>891-mCB-5985</t>
  </si>
  <si>
    <t>359-PAj-6712</t>
  </si>
  <si>
    <t>497-qeH-6251</t>
  </si>
  <si>
    <t>184-SPT-7475</t>
  </si>
  <si>
    <t>588-Dbc-1638</t>
  </si>
  <si>
    <t>953-iCK-4680</t>
  </si>
  <si>
    <t>849-SPT-8502</t>
  </si>
  <si>
    <t>139-SeK-7536</t>
  </si>
  <si>
    <t>768-SPT-7674</t>
  </si>
  <si>
    <t>428-Spt-3581</t>
  </si>
  <si>
    <t>339-DtG-4413</t>
  </si>
  <si>
    <t>138-xyN-6023</t>
  </si>
  <si>
    <t>842-qbt-8910</t>
  </si>
  <si>
    <t>210-SIB-6144</t>
  </si>
  <si>
    <t>634-kKb-3009</t>
  </si>
  <si>
    <t>365-QTS-6615</t>
  </si>
  <si>
    <t>298-syh-3497</t>
  </si>
  <si>
    <t>975-glU-5345</t>
  </si>
  <si>
    <t>307-emV-2849</t>
  </si>
  <si>
    <t>565-RSH-2602</t>
  </si>
  <si>
    <t>337-jbl-8059</t>
  </si>
  <si>
    <t>754-Vhb-8160</t>
  </si>
  <si>
    <t>992-uYJ-1834</t>
  </si>
  <si>
    <t>689-lIH-3759</t>
  </si>
  <si>
    <t>217-guH-3792</t>
  </si>
  <si>
    <t>288-Spt-2695</t>
  </si>
  <si>
    <t>446-Fbx-5767</t>
  </si>
  <si>
    <t>911-SPT-1920</t>
  </si>
  <si>
    <t>837-dsD-8076</t>
  </si>
  <si>
    <t>593-hzl-2390</t>
  </si>
  <si>
    <t>431-xNE-4694</t>
  </si>
  <si>
    <t>550-sPt-7812</t>
  </si>
  <si>
    <t>950-WSQ-5510</t>
  </si>
  <si>
    <t>839-UZm-4416</t>
  </si>
  <si>
    <t>883-Phh-6985</t>
  </si>
  <si>
    <t>208-jDT-9412</t>
  </si>
  <si>
    <t>740-vis-5847</t>
  </si>
  <si>
    <t>336-dGe-8509</t>
  </si>
  <si>
    <t>989-viq-9129</t>
  </si>
  <si>
    <t>148-SPT-4388</t>
  </si>
  <si>
    <t>825-tQV-1325</t>
  </si>
  <si>
    <t>312-Spt-5710</t>
  </si>
  <si>
    <t>914-Spt-3615</t>
  </si>
  <si>
    <t>611-seC-3344</t>
  </si>
  <si>
    <t>697-foH-4994</t>
  </si>
  <si>
    <t>542-XMS-4765</t>
  </si>
  <si>
    <t>452-sPt-8943</t>
  </si>
  <si>
    <t>359-Jjn-4389</t>
  </si>
  <si>
    <t>641-kvp-3768</t>
  </si>
  <si>
    <t>546-ziH-7823</t>
  </si>
  <si>
    <t>127-TII-9869</t>
  </si>
  <si>
    <t>999-GGH-8298</t>
  </si>
  <si>
    <t>174-SPT-3223</t>
  </si>
  <si>
    <t>848-GNt-5968</t>
  </si>
  <si>
    <t>616-toF-3316</t>
  </si>
  <si>
    <t>621-FXc-5317</t>
  </si>
  <si>
    <t>335-CHj-7960</t>
  </si>
  <si>
    <t>895-BVp-5337</t>
  </si>
  <si>
    <t>571-sPt-9367</t>
  </si>
  <si>
    <t>371-sPt-1960</t>
  </si>
  <si>
    <t>828-vzb-3198</t>
  </si>
  <si>
    <t>961-EUU-7658</t>
  </si>
  <si>
    <t>221-tgj-4038</t>
  </si>
  <si>
    <t>479-ckv-3477</t>
  </si>
  <si>
    <t>199-SPT-6385</t>
  </si>
  <si>
    <t>416-Dxj-8547</t>
  </si>
  <si>
    <t>970-qdE-8386</t>
  </si>
  <si>
    <t>235-IxB-5315</t>
  </si>
  <si>
    <t>483-HYk-5766</t>
  </si>
  <si>
    <t>529-sPt-1868</t>
  </si>
  <si>
    <t>Product is "sPt"?</t>
  </si>
  <si>
    <t>Product of interest:</t>
  </si>
  <si>
    <t>sPt</t>
  </si>
  <si>
    <t>974-sPt-5098</t>
  </si>
  <si>
    <t>OrderTotal</t>
  </si>
  <si>
    <t>Select a Movies Series:</t>
  </si>
  <si>
    <t>Movie Series</t>
  </si>
  <si>
    <t>Dropdown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</si>
</sst>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theme="0" tint="-0.249977111117893"/>
      </top>
      <bottom style="thick">
        <color indexed="64"/>
      </bottom>
      <diagonal/>
    </border>
    <border>
      <left/>
      <right style="thick">
        <color theme="0" tint="-0.249977111117893"/>
      </right>
      <top/>
      <bottom style="thick">
        <color theme="0" tint="-0.249977111117893"/>
      </bottom>
      <diagonal/>
    </border>
    <border>
      <left style="thick">
        <color theme="1"/>
      </left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/>
    <xf numFmtId="0" fontId="6" fillId="2" borderId="0" xfId="0" applyFont="1" applyFill="1"/>
    <xf numFmtId="0" fontId="0" fillId="2" borderId="0" xfId="0" applyFill="1"/>
    <xf numFmtId="44" fontId="1" fillId="0" borderId="0" xfId="1" applyFo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3" xfId="0" applyFill="1" applyBorder="1"/>
    <xf numFmtId="0" fontId="0" fillId="0" borderId="0" xfId="0" applyFont="1"/>
    <xf numFmtId="0" fontId="7" fillId="2" borderId="0" xfId="0" applyFont="1" applyFill="1"/>
    <xf numFmtId="0" fontId="3" fillId="0" borderId="5" xfId="2" applyNumberFormat="1" applyFont="1" applyBorder="1"/>
    <xf numFmtId="0" fontId="0" fillId="0" borderId="0" xfId="0" applyBorder="1"/>
    <xf numFmtId="0" fontId="0" fillId="0" borderId="6" xfId="0" applyFont="1" applyBorder="1"/>
    <xf numFmtId="0" fontId="0" fillId="0" borderId="7" xfId="0" applyBorder="1"/>
    <xf numFmtId="0" fontId="2" fillId="0" borderId="0" xfId="0" applyFont="1" applyFill="1" applyAlignment="1">
      <alignment horizontal="right"/>
    </xf>
    <xf numFmtId="0" fontId="5" fillId="0" borderId="0" xfId="0" applyFont="1" applyFill="1"/>
    <xf numFmtId="0" fontId="8" fillId="3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FF0000"/>
      </font>
    </dxf>
    <dxf>
      <font>
        <color rgb="FF00B050"/>
      </font>
      <numFmt numFmtId="2" formatCode="0.00"/>
    </dxf>
    <dxf>
      <numFmt numFmtId="0" formatCode="General"/>
    </dxf>
    <dxf>
      <numFmt numFmtId="0" formatCode="General"/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1</xdr:row>
      <xdr:rowOff>114300</xdr:rowOff>
    </xdr:from>
    <xdr:to>
      <xdr:col>4</xdr:col>
      <xdr:colOff>546100</xdr:colOff>
      <xdr:row>5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6709665-00C2-411F-ADD1-5624C4B3416D}"/>
            </a:ext>
          </a:extLst>
        </xdr:cNvPr>
        <xdr:cNvCxnSpPr/>
      </xdr:nvCxnSpPr>
      <xdr:spPr>
        <a:xfrm>
          <a:off x="2266950" y="298450"/>
          <a:ext cx="1104900" cy="698500"/>
        </a:xfrm>
        <a:prstGeom prst="straightConnector1">
          <a:avLst/>
        </a:prstGeom>
        <a:ln w="57150">
          <a:solidFill>
            <a:srgbClr val="00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5</xdr:row>
      <xdr:rowOff>73025</xdr:rowOff>
    </xdr:from>
    <xdr:to>
      <xdr:col>5</xdr:col>
      <xdr:colOff>165100</xdr:colOff>
      <xdr:row>8</xdr:row>
      <xdr:rowOff>60325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5F9099-FCF9-4C69-B4AB-8BB62132058E}"/>
            </a:ext>
          </a:extLst>
        </xdr:cNvPr>
        <xdr:cNvSpPr/>
      </xdr:nvSpPr>
      <xdr:spPr>
        <a:xfrm>
          <a:off x="2654300" y="993775"/>
          <a:ext cx="558800" cy="5397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Ctrl</a:t>
          </a:r>
        </a:p>
      </xdr:txBody>
    </xdr:sp>
    <xdr:clientData/>
  </xdr:twoCellAnchor>
  <xdr:twoCellAnchor>
    <xdr:from>
      <xdr:col>5</xdr:col>
      <xdr:colOff>330200</xdr:colOff>
      <xdr:row>5</xdr:row>
      <xdr:rowOff>133350</xdr:rowOff>
    </xdr:from>
    <xdr:to>
      <xdr:col>6</xdr:col>
      <xdr:colOff>139700</xdr:colOff>
      <xdr:row>8</xdr:row>
      <xdr:rowOff>0</xdr:rowOff>
    </xdr:to>
    <xdr:sp macro="" textlink="">
      <xdr:nvSpPr>
        <xdr:cNvPr id="3" name="Plus Sign 2">
          <a:extLst>
            <a:ext uri="{FF2B5EF4-FFF2-40B4-BE49-F238E27FC236}">
              <a16:creationId xmlns:a16="http://schemas.microsoft.com/office/drawing/2014/main" id="{80935BE9-4441-4A9B-9E00-98755035FF39}"/>
            </a:ext>
          </a:extLst>
        </xdr:cNvPr>
        <xdr:cNvSpPr/>
      </xdr:nvSpPr>
      <xdr:spPr>
        <a:xfrm>
          <a:off x="3378200" y="1054100"/>
          <a:ext cx="419100" cy="419100"/>
        </a:xfrm>
        <a:prstGeom prst="mathPlus">
          <a:avLst/>
        </a:prstGeom>
        <a:solidFill>
          <a:srgbClr val="00B050"/>
        </a:solidFill>
        <a:ln>
          <a:solidFill>
            <a:schemeClr val="tx1">
              <a:lumMod val="95000"/>
              <a:lumOff val="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5</xdr:row>
      <xdr:rowOff>73152</xdr:rowOff>
    </xdr:from>
    <xdr:to>
      <xdr:col>9</xdr:col>
      <xdr:colOff>450850</xdr:colOff>
      <xdr:row>8</xdr:row>
      <xdr:rowOff>60198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C3057D-3F68-4042-AFE7-E16A0EAD1E3E}"/>
            </a:ext>
          </a:extLst>
        </xdr:cNvPr>
        <xdr:cNvSpPr/>
      </xdr:nvSpPr>
      <xdr:spPr>
        <a:xfrm>
          <a:off x="3962400" y="993902"/>
          <a:ext cx="1974850" cy="53949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SPACE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65F64-08CF-44AD-A576-D9D6F5E33558}" name="Movies4" displayName="Movies4" ref="A1:C27" totalsRowShown="0">
  <autoFilter ref="A1:C27" xr:uid="{B181E931-CBEE-43C7-887C-4F741853A417}"/>
  <tableColumns count="3">
    <tableColumn id="1" xr3:uid="{E8BF72A0-39DE-48B2-955B-F2D683A266F7}" name="Title"/>
    <tableColumn id="2" xr3:uid="{2976FCF5-2967-4C6B-BABD-ACF7B4067BAC}" name="Release Year"/>
    <tableColumn id="3" xr3:uid="{D7B52503-AE1B-4D93-A807-F8F01785B6AC}" name="Movie Series" dataDxfId="8">
      <calculatedColumnFormula array="1">_xlfn.IFS(COUNTIFS(Movies4[[#This Row],[Title]],"*godfather*")=1,"Godfather",COUNTIFS(Movies4[[#This Row],[Title]],"*home alone*")=1,"Home Alone",COUNTIFS(Movies4[[#This Row],[Title]],"*matrix*")=1,"Matrix",COUNTIFS(Movies4[[#This Row],[Title]],"*godfather*")=0,"Other")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81E931-CBEE-43C7-887C-4F741853A417}" name="Movies" displayName="Movies" ref="A1:C27" totalsRowShown="0">
  <autoFilter ref="A1:C27" xr:uid="{B181E931-CBEE-43C7-887C-4F741853A417}"/>
  <tableColumns count="3">
    <tableColumn id="1" xr3:uid="{C74B16B2-35DB-4FFC-B6FD-D5904B33EE39}" name="Title" dataDxfId="0"/>
    <tableColumn id="2" xr3:uid="{151EC7B7-D1D5-429C-8E65-692D9499D23C}" name="Release Year"/>
    <tableColumn id="3" xr3:uid="{4D2FAD07-2E89-467A-8D8B-7F7CAA866DFB}" name="Matrix Movie?" dataDxfId="7">
      <calculatedColumnFormula>IF(ISNUMBER(SEARCH("matrix",Movies[[#This Row],[Title]])),"yes","no")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5DB66-7C59-4E79-926D-A39873347A5D}" name="Orders" displayName="Orders" ref="A1:C75" totalsRowShown="0" headerRowDxfId="4">
  <autoFilter ref="A1:C75" xr:uid="{3F55DB66-7C59-4E79-926D-A39873347A5D}"/>
  <sortState xmlns:xlrd2="http://schemas.microsoft.com/office/spreadsheetml/2017/richdata2" ref="A2:C75">
    <sortCondition ref="A1:A75"/>
  </sortState>
  <tableColumns count="3">
    <tableColumn id="1" xr3:uid="{09707B3D-1D11-476B-ACAE-F0226084CF27}" name="OrderID" dataDxfId="3"/>
    <tableColumn id="4" xr3:uid="{69171F8D-FE72-4D98-A2BA-53BAC727C0F1}" name="OrderTotal" dataDxfId="2" dataCellStyle="Currency"/>
    <tableColumn id="3" xr3:uid="{CF820654-E6F7-4B93-AC67-54AA7A8E543C}" name="Product is &quot;sPt&quot;?" dataDxfId="1">
      <calculatedColumnFormula>ISNUMBER(FIND($F$6,Orders[[#This Row],[OrderID]]))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A969-CBE4-4269-9511-CC669C9FA742}">
  <dimension ref="A1:H27"/>
  <sheetViews>
    <sheetView zoomScale="110" zoomScaleNormal="110" workbookViewId="0">
      <selection activeCell="F4" sqref="F4:G4"/>
    </sheetView>
  </sheetViews>
  <sheetFormatPr defaultRowHeight="14.5" x14ac:dyDescent="0.35"/>
  <cols>
    <col min="1" max="1" width="38.6328125" bestFit="1" customWidth="1"/>
    <col min="2" max="2" width="13.6328125" bestFit="1" customWidth="1"/>
    <col min="3" max="3" width="15.26953125" bestFit="1" customWidth="1"/>
    <col min="6" max="6" width="38.6328125" customWidth="1"/>
    <col min="7" max="7" width="13.26953125" customWidth="1"/>
  </cols>
  <sheetData>
    <row r="1" spans="1:8" x14ac:dyDescent="0.35">
      <c r="A1" t="s">
        <v>27</v>
      </c>
      <c r="B1" t="s">
        <v>0</v>
      </c>
      <c r="C1" s="12" t="s">
        <v>111</v>
      </c>
      <c r="G1" s="14"/>
      <c r="H1" s="14"/>
    </row>
    <row r="2" spans="1:8" ht="15" thickBot="1" x14ac:dyDescent="0.4">
      <c r="A2" t="s">
        <v>1</v>
      </c>
      <c r="B2">
        <v>1972</v>
      </c>
      <c r="C2" t="str" cm="1">
        <f t="array" ref="C2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Godfather</v>
      </c>
      <c r="F2" s="17" t="s">
        <v>110</v>
      </c>
      <c r="G2" s="15" t="s">
        <v>28</v>
      </c>
    </row>
    <row r="3" spans="1:8" ht="15.5" thickTop="1" thickBot="1" x14ac:dyDescent="0.4">
      <c r="A3" t="s">
        <v>2</v>
      </c>
      <c r="B3">
        <v>1974</v>
      </c>
      <c r="C3" t="str" cm="1">
        <f t="array" ref="C3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Godfather</v>
      </c>
      <c r="F3" s="11"/>
      <c r="G3" s="13"/>
      <c r="H3" s="14"/>
    </row>
    <row r="4" spans="1:8" ht="15.5" thickTop="1" thickBot="1" x14ac:dyDescent="0.4">
      <c r="A4" t="s">
        <v>3</v>
      </c>
      <c r="B4">
        <v>1990</v>
      </c>
      <c r="C4" t="str" cm="1">
        <f t="array" ref="C4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Home Alone</v>
      </c>
      <c r="F4" s="19" t="str">
        <f>IF(G2="","Select a movie series above. ^","'"&amp;G2&amp;"'"&amp;" Movies:")</f>
        <v>'Godfather' Movies:</v>
      </c>
      <c r="G4" s="20"/>
      <c r="H4" s="16"/>
    </row>
    <row r="5" spans="1:8" ht="15" thickTop="1" x14ac:dyDescent="0.35">
      <c r="A5" t="s">
        <v>4</v>
      </c>
      <c r="B5">
        <v>1990</v>
      </c>
      <c r="C5" t="str" cm="1">
        <f t="array" ref="C5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Godfather</v>
      </c>
      <c r="F5" s="8" t="str" cm="1">
        <f t="array" ref="F5:G5">Movies4[[#Headers],[Title]:[Release Year]]</f>
        <v>Title</v>
      </c>
      <c r="G5" s="9" t="str">
        <v>Release Year</v>
      </c>
    </row>
    <row r="6" spans="1:8" x14ac:dyDescent="0.35">
      <c r="A6" t="s">
        <v>5</v>
      </c>
      <c r="B6">
        <v>1992</v>
      </c>
      <c r="C6" t="str" cm="1">
        <f t="array" ref="C6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Home Alone</v>
      </c>
      <c r="F6" s="10" t="str" cm="1">
        <f t="array" ref="F6:G8">_xlfn._xlws.FILTER(Movies4[[Title]:[Release Year]],Movies4[Movie Series]=G2,"")</f>
        <v>The Godfather</v>
      </c>
      <c r="G6">
        <v>1972</v>
      </c>
    </row>
    <row r="7" spans="1:8" x14ac:dyDescent="0.35">
      <c r="A7" t="s">
        <v>6</v>
      </c>
      <c r="B7">
        <v>1997</v>
      </c>
      <c r="C7" t="str" cm="1">
        <f t="array" ref="C7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Home Alone</v>
      </c>
      <c r="F7" t="str">
        <v>The Godfather Part II</v>
      </c>
      <c r="G7">
        <v>1974</v>
      </c>
    </row>
    <row r="8" spans="1:8" x14ac:dyDescent="0.35">
      <c r="A8" s="3" t="s">
        <v>7</v>
      </c>
      <c r="B8">
        <v>1999</v>
      </c>
      <c r="C8" t="str" cm="1">
        <f t="array" ref="C8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Matrix</v>
      </c>
      <c r="F8" t="str">
        <v>The Godfather Part III</v>
      </c>
      <c r="G8">
        <v>1990</v>
      </c>
    </row>
    <row r="9" spans="1:8" x14ac:dyDescent="0.35">
      <c r="A9" t="s">
        <v>8</v>
      </c>
      <c r="B9">
        <v>2001</v>
      </c>
      <c r="C9" t="str" cm="1">
        <f t="array" ref="C9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Other</v>
      </c>
    </row>
    <row r="10" spans="1:8" x14ac:dyDescent="0.35">
      <c r="A10" t="s">
        <v>9</v>
      </c>
      <c r="B10">
        <v>2002</v>
      </c>
      <c r="C10" t="str" cm="1">
        <f t="array" ref="C10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Other</v>
      </c>
    </row>
    <row r="11" spans="1:8" x14ac:dyDescent="0.35">
      <c r="A11" t="s">
        <v>10</v>
      </c>
      <c r="B11">
        <v>2002</v>
      </c>
      <c r="C11" t="str" cm="1">
        <f t="array" ref="C11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Home Alone</v>
      </c>
    </row>
    <row r="12" spans="1:8" x14ac:dyDescent="0.35">
      <c r="A12" t="s">
        <v>11</v>
      </c>
      <c r="B12">
        <v>2002</v>
      </c>
      <c r="C12" t="str" cm="1">
        <f t="array" ref="C12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Other</v>
      </c>
    </row>
    <row r="13" spans="1:8" x14ac:dyDescent="0.35">
      <c r="A13" s="3" t="s">
        <v>12</v>
      </c>
      <c r="B13">
        <v>2003</v>
      </c>
      <c r="C13" t="str" cm="1">
        <f t="array" ref="C13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Matrix</v>
      </c>
    </row>
    <row r="14" spans="1:8" x14ac:dyDescent="0.35">
      <c r="A14" s="3" t="s">
        <v>13</v>
      </c>
      <c r="B14">
        <v>2003</v>
      </c>
      <c r="C14" t="str" cm="1">
        <f t="array" ref="C14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Matrix</v>
      </c>
    </row>
    <row r="15" spans="1:8" x14ac:dyDescent="0.35">
      <c r="A15" t="s">
        <v>14</v>
      </c>
      <c r="B15">
        <v>2004</v>
      </c>
      <c r="C15" t="str" cm="1">
        <f t="array" ref="C15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Other</v>
      </c>
    </row>
    <row r="16" spans="1:8" x14ac:dyDescent="0.35">
      <c r="A16" t="s">
        <v>15</v>
      </c>
      <c r="B16">
        <v>2004</v>
      </c>
      <c r="C16" t="str" cm="1">
        <f t="array" ref="C16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Other</v>
      </c>
    </row>
    <row r="17" spans="1:3" x14ac:dyDescent="0.35">
      <c r="A17" t="s">
        <v>16</v>
      </c>
      <c r="B17">
        <v>2005</v>
      </c>
      <c r="C17" t="str" cm="1">
        <f t="array" ref="C17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Other</v>
      </c>
    </row>
    <row r="18" spans="1:3" x14ac:dyDescent="0.35">
      <c r="A18" t="s">
        <v>17</v>
      </c>
      <c r="B18">
        <v>2007</v>
      </c>
      <c r="C18" t="str" cm="1">
        <f t="array" ref="C18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Other</v>
      </c>
    </row>
    <row r="19" spans="1:3" x14ac:dyDescent="0.35">
      <c r="A19" t="s">
        <v>18</v>
      </c>
      <c r="B19">
        <v>2007</v>
      </c>
      <c r="C19" t="str" cm="1">
        <f t="array" ref="C19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Other</v>
      </c>
    </row>
    <row r="20" spans="1:3" x14ac:dyDescent="0.35">
      <c r="A20" t="s">
        <v>19</v>
      </c>
      <c r="B20">
        <v>2009</v>
      </c>
      <c r="C20" t="str" cm="1">
        <f t="array" ref="C20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Other</v>
      </c>
    </row>
    <row r="21" spans="1:3" x14ac:dyDescent="0.35">
      <c r="A21" t="s">
        <v>20</v>
      </c>
      <c r="B21">
        <v>2010</v>
      </c>
      <c r="C21" t="str" cm="1">
        <f t="array" ref="C21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Other</v>
      </c>
    </row>
    <row r="22" spans="1:3" x14ac:dyDescent="0.35">
      <c r="A22" t="s">
        <v>21</v>
      </c>
      <c r="B22">
        <v>2011</v>
      </c>
      <c r="C22" t="str" cm="1">
        <f t="array" ref="C22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Other</v>
      </c>
    </row>
    <row r="23" spans="1:3" x14ac:dyDescent="0.35">
      <c r="A23" t="s">
        <v>22</v>
      </c>
      <c r="B23">
        <v>2012</v>
      </c>
      <c r="C23" t="str" cm="1">
        <f t="array" ref="C23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Other</v>
      </c>
    </row>
    <row r="24" spans="1:3" x14ac:dyDescent="0.35">
      <c r="A24" t="s">
        <v>23</v>
      </c>
      <c r="B24">
        <v>2012</v>
      </c>
      <c r="C24" t="str" cm="1">
        <f t="array" ref="C24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Home Alone</v>
      </c>
    </row>
    <row r="25" spans="1:3" x14ac:dyDescent="0.35">
      <c r="A25" t="s">
        <v>24</v>
      </c>
      <c r="B25">
        <v>2016</v>
      </c>
      <c r="C25" t="str" cm="1">
        <f t="array" ref="C25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Other</v>
      </c>
    </row>
    <row r="26" spans="1:3" x14ac:dyDescent="0.35">
      <c r="A26" t="s">
        <v>25</v>
      </c>
      <c r="B26">
        <v>2021</v>
      </c>
      <c r="C26" t="str" cm="1">
        <f t="array" ref="C26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Home Alone</v>
      </c>
    </row>
    <row r="27" spans="1:3" x14ac:dyDescent="0.35">
      <c r="A27" s="3" t="s">
        <v>26</v>
      </c>
      <c r="B27">
        <v>2021</v>
      </c>
      <c r="C27" t="str" cm="1">
        <f t="array" ref="C27">_xlfn.IFS(COUNTIFS(Movies4[[#This Row],[Title]],"*godfather*")=1,"Godfather",COUNTIFS(Movies4[[#This Row],[Title]],"*home alone*")=1,"Home Alone",COUNTIFS(Movies4[[#This Row],[Title]],"*matrix*")=1,"Matrix",COUNTIFS(Movies4[[#This Row],[Title]],"*godfather*")=0,"Other")</f>
        <v>Matrix</v>
      </c>
    </row>
  </sheetData>
  <mergeCells count="1">
    <mergeCell ref="F4:G4"/>
  </mergeCells>
  <conditionalFormatting sqref="F6">
    <cfRule type="notContainsBlanks" dxfId="9" priority="1">
      <formula>LEN(TRIM(F6))&gt;0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43133D-BF2D-4B2C-A3EE-0F574883ADC8}">
          <x14:formula1>
            <xm:f>_xlfn.ANCHORARRAY(Keys!$A$2)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2862-49A0-48FD-83D5-72F395CB5287}">
  <dimension ref="A1:C27"/>
  <sheetViews>
    <sheetView tabSelected="1" zoomScaleNormal="100" workbookViewId="0">
      <selection activeCell="C2" sqref="C2"/>
    </sheetView>
  </sheetViews>
  <sheetFormatPr defaultRowHeight="14.5" x14ac:dyDescent="0.35"/>
  <cols>
    <col min="1" max="1" width="38.6328125" bestFit="1" customWidth="1"/>
    <col min="2" max="2" width="13.6328125" hidden="1" customWidth="1"/>
    <col min="3" max="3" width="15.26953125" bestFit="1" customWidth="1"/>
  </cols>
  <sheetData>
    <row r="1" spans="1:3" x14ac:dyDescent="0.35">
      <c r="A1" t="s">
        <v>27</v>
      </c>
      <c r="B1" t="s">
        <v>0</v>
      </c>
      <c r="C1" s="18" t="s">
        <v>30</v>
      </c>
    </row>
    <row r="2" spans="1:3" x14ac:dyDescent="0.35">
      <c r="A2" s="21" t="s">
        <v>1</v>
      </c>
      <c r="B2">
        <v>1972</v>
      </c>
      <c r="C2" t="str">
        <f>IF(ISNUMBER(SEARCH("matrix",Movies[[#This Row],[Title]])),"yes","no")</f>
        <v>no</v>
      </c>
    </row>
    <row r="3" spans="1:3" x14ac:dyDescent="0.35">
      <c r="A3" s="21" t="s">
        <v>2</v>
      </c>
      <c r="B3">
        <v>1974</v>
      </c>
      <c r="C3" t="str">
        <f>IF(ISNUMBER(SEARCH("matrix",Movies[[#This Row],[Title]])),"yes","no")</f>
        <v>no</v>
      </c>
    </row>
    <row r="4" spans="1:3" x14ac:dyDescent="0.35">
      <c r="A4" s="21" t="s">
        <v>3</v>
      </c>
      <c r="B4">
        <v>1990</v>
      </c>
      <c r="C4" t="str">
        <f>IF(ISNUMBER(SEARCH("matrix",Movies[[#This Row],[Title]])),"yes","no")</f>
        <v>no</v>
      </c>
    </row>
    <row r="5" spans="1:3" x14ac:dyDescent="0.35">
      <c r="A5" s="21" t="s">
        <v>4</v>
      </c>
      <c r="B5">
        <v>1990</v>
      </c>
      <c r="C5" t="str">
        <f>IF(ISNUMBER(SEARCH("matrix",Movies[[#This Row],[Title]])),"yes","no")</f>
        <v>no</v>
      </c>
    </row>
    <row r="6" spans="1:3" x14ac:dyDescent="0.35">
      <c r="A6" s="21" t="s">
        <v>5</v>
      </c>
      <c r="B6">
        <v>1992</v>
      </c>
      <c r="C6" t="str">
        <f>IF(ISNUMBER(SEARCH("matrix",Movies[[#This Row],[Title]])),"yes","no")</f>
        <v>no</v>
      </c>
    </row>
    <row r="7" spans="1:3" x14ac:dyDescent="0.35">
      <c r="A7" s="21" t="s">
        <v>6</v>
      </c>
      <c r="B7">
        <v>1997</v>
      </c>
      <c r="C7" t="str">
        <f>IF(ISNUMBER(SEARCH("matrix",Movies[[#This Row],[Title]])),"yes","no")</f>
        <v>no</v>
      </c>
    </row>
    <row r="8" spans="1:3" x14ac:dyDescent="0.35">
      <c r="A8" s="21" t="s">
        <v>7</v>
      </c>
      <c r="B8">
        <v>1999</v>
      </c>
      <c r="C8" t="str">
        <f>IF(ISNUMBER(SEARCH("matrix",Movies[[#This Row],[Title]])),"yes","no")</f>
        <v>yes</v>
      </c>
    </row>
    <row r="9" spans="1:3" x14ac:dyDescent="0.35">
      <c r="A9" s="21" t="s">
        <v>8</v>
      </c>
      <c r="B9">
        <v>2001</v>
      </c>
      <c r="C9" t="str">
        <f>IF(ISNUMBER(SEARCH("matrix",Movies[[#This Row],[Title]])),"yes","no")</f>
        <v>no</v>
      </c>
    </row>
    <row r="10" spans="1:3" x14ac:dyDescent="0.35">
      <c r="A10" s="21" t="s">
        <v>9</v>
      </c>
      <c r="B10">
        <v>2002</v>
      </c>
      <c r="C10" t="str">
        <f>IF(ISNUMBER(SEARCH("matrix",Movies[[#This Row],[Title]])),"yes","no")</f>
        <v>no</v>
      </c>
    </row>
    <row r="11" spans="1:3" x14ac:dyDescent="0.35">
      <c r="A11" s="21" t="s">
        <v>10</v>
      </c>
      <c r="B11">
        <v>2002</v>
      </c>
      <c r="C11" t="str">
        <f>IF(ISNUMBER(SEARCH("matrix",Movies[[#This Row],[Title]])),"yes","no")</f>
        <v>no</v>
      </c>
    </row>
    <row r="12" spans="1:3" x14ac:dyDescent="0.35">
      <c r="A12" s="21" t="s">
        <v>11</v>
      </c>
      <c r="B12">
        <v>2002</v>
      </c>
      <c r="C12" t="str">
        <f>IF(ISNUMBER(SEARCH("matrix",Movies[[#This Row],[Title]])),"yes","no")</f>
        <v>no</v>
      </c>
    </row>
    <row r="13" spans="1:3" x14ac:dyDescent="0.35">
      <c r="A13" s="21" t="s">
        <v>12</v>
      </c>
      <c r="B13">
        <v>2003</v>
      </c>
      <c r="C13" t="str">
        <f>IF(ISNUMBER(SEARCH("matrix",Movies[[#This Row],[Title]])),"yes","no")</f>
        <v>yes</v>
      </c>
    </row>
    <row r="14" spans="1:3" x14ac:dyDescent="0.35">
      <c r="A14" s="21" t="s">
        <v>13</v>
      </c>
      <c r="B14">
        <v>2003</v>
      </c>
      <c r="C14" t="str">
        <f>IF(ISNUMBER(SEARCH("matrix",Movies[[#This Row],[Title]])),"yes","no")</f>
        <v>yes</v>
      </c>
    </row>
    <row r="15" spans="1:3" x14ac:dyDescent="0.35">
      <c r="A15" s="21" t="s">
        <v>14</v>
      </c>
      <c r="B15">
        <v>2004</v>
      </c>
      <c r="C15" t="str">
        <f>IF(ISNUMBER(SEARCH("matrix",Movies[[#This Row],[Title]])),"yes","no")</f>
        <v>no</v>
      </c>
    </row>
    <row r="16" spans="1:3" x14ac:dyDescent="0.35">
      <c r="A16" s="21" t="s">
        <v>15</v>
      </c>
      <c r="B16">
        <v>2004</v>
      </c>
      <c r="C16" t="str">
        <f>IF(ISNUMBER(SEARCH("matrix",Movies[[#This Row],[Title]])),"yes","no")</f>
        <v>no</v>
      </c>
    </row>
    <row r="17" spans="1:3" x14ac:dyDescent="0.35">
      <c r="A17" s="21" t="s">
        <v>16</v>
      </c>
      <c r="B17">
        <v>2005</v>
      </c>
      <c r="C17" t="str">
        <f>IF(ISNUMBER(SEARCH("matrix",Movies[[#This Row],[Title]])),"yes","no")</f>
        <v>no</v>
      </c>
    </row>
    <row r="18" spans="1:3" x14ac:dyDescent="0.35">
      <c r="A18" s="21" t="s">
        <v>17</v>
      </c>
      <c r="B18">
        <v>2007</v>
      </c>
      <c r="C18" t="str">
        <f>IF(ISNUMBER(SEARCH("matrix",Movies[[#This Row],[Title]])),"yes","no")</f>
        <v>no</v>
      </c>
    </row>
    <row r="19" spans="1:3" x14ac:dyDescent="0.35">
      <c r="A19" s="21" t="s">
        <v>18</v>
      </c>
      <c r="B19">
        <v>2007</v>
      </c>
      <c r="C19" t="str">
        <f>IF(ISNUMBER(SEARCH("matrix",Movies[[#This Row],[Title]])),"yes","no")</f>
        <v>no</v>
      </c>
    </row>
    <row r="20" spans="1:3" x14ac:dyDescent="0.35">
      <c r="A20" s="21" t="s">
        <v>19</v>
      </c>
      <c r="B20">
        <v>2009</v>
      </c>
      <c r="C20" t="str">
        <f>IF(ISNUMBER(SEARCH("matrix",Movies[[#This Row],[Title]])),"yes","no")</f>
        <v>no</v>
      </c>
    </row>
    <row r="21" spans="1:3" x14ac:dyDescent="0.35">
      <c r="A21" s="21" t="s">
        <v>20</v>
      </c>
      <c r="B21">
        <v>2010</v>
      </c>
      <c r="C21" t="str">
        <f>IF(ISNUMBER(SEARCH("matrix",Movies[[#This Row],[Title]])),"yes","no")</f>
        <v>no</v>
      </c>
    </row>
    <row r="22" spans="1:3" x14ac:dyDescent="0.35">
      <c r="A22" s="21" t="s">
        <v>21</v>
      </c>
      <c r="B22">
        <v>2011</v>
      </c>
      <c r="C22" t="str">
        <f>IF(ISNUMBER(SEARCH("matrix",Movies[[#This Row],[Title]])),"yes","no")</f>
        <v>no</v>
      </c>
    </row>
    <row r="23" spans="1:3" x14ac:dyDescent="0.35">
      <c r="A23" s="21" t="s">
        <v>22</v>
      </c>
      <c r="B23">
        <v>2012</v>
      </c>
      <c r="C23" t="str">
        <f>IF(ISNUMBER(SEARCH("matrix",Movies[[#This Row],[Title]])),"yes","no")</f>
        <v>no</v>
      </c>
    </row>
    <row r="24" spans="1:3" x14ac:dyDescent="0.35">
      <c r="A24" s="21" t="s">
        <v>23</v>
      </c>
      <c r="B24">
        <v>2012</v>
      </c>
      <c r="C24" t="str">
        <f>IF(ISNUMBER(SEARCH("matrix",Movies[[#This Row],[Title]])),"yes","no")</f>
        <v>no</v>
      </c>
    </row>
    <row r="25" spans="1:3" x14ac:dyDescent="0.35">
      <c r="A25" s="21" t="s">
        <v>24</v>
      </c>
      <c r="B25">
        <v>2016</v>
      </c>
      <c r="C25" t="str">
        <f>IF(ISNUMBER(SEARCH("matrix",Movies[[#This Row],[Title]])),"yes","no")</f>
        <v>no</v>
      </c>
    </row>
    <row r="26" spans="1:3" x14ac:dyDescent="0.35">
      <c r="A26" s="21" t="s">
        <v>25</v>
      </c>
      <c r="B26">
        <v>2021</v>
      </c>
      <c r="C26" t="str">
        <f>IF(ISNUMBER(SEARCH("matrix",Movies[[#This Row],[Title]])),"yes","no")</f>
        <v>no</v>
      </c>
    </row>
    <row r="27" spans="1:3" x14ac:dyDescent="0.35">
      <c r="A27" s="21" t="s">
        <v>26</v>
      </c>
      <c r="B27">
        <v>2021</v>
      </c>
      <c r="C27" t="str">
        <f>IF(ISNUMBER(SEARCH("matrix",Movies[[#This Row],[Title]])),"yes","no")</f>
        <v>yes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3A54-1295-4C9C-918C-54EEF32E7F16}">
  <dimension ref="A1:A3"/>
  <sheetViews>
    <sheetView workbookViewId="0">
      <selection activeCell="F4" sqref="F4:G4"/>
    </sheetView>
  </sheetViews>
  <sheetFormatPr defaultRowHeight="14.5" x14ac:dyDescent="0.35"/>
  <cols>
    <col min="1" max="1" width="13.26953125" bestFit="1" customWidth="1"/>
  </cols>
  <sheetData>
    <row r="1" spans="1:1" x14ac:dyDescent="0.35">
      <c r="A1" s="4" t="s">
        <v>112</v>
      </c>
    </row>
    <row r="2" spans="1:1" x14ac:dyDescent="0.35">
      <c r="A2" t="str" cm="1">
        <f t="array" ref="A2:A3">_xlfn.UNIQUE(Movies[Matrix Movie?])</f>
        <v>no</v>
      </c>
    </row>
    <row r="3" spans="1:1" x14ac:dyDescent="0.35">
      <c r="A3" t="str">
        <v>yes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EF38-3E24-4326-A3B5-D2B26B4FDCA3}">
  <dimension ref="A1:AP75"/>
  <sheetViews>
    <sheetView workbookViewId="0">
      <selection activeCell="C3" sqref="C3"/>
    </sheetView>
  </sheetViews>
  <sheetFormatPr defaultRowHeight="14.5" x14ac:dyDescent="0.35"/>
  <cols>
    <col min="1" max="2" width="14.36328125" customWidth="1"/>
    <col min="3" max="3" width="17.36328125" bestFit="1" customWidth="1"/>
    <col min="6" max="6" width="17.1796875" bestFit="1" customWidth="1"/>
  </cols>
  <sheetData>
    <row r="1" spans="1:42" x14ac:dyDescent="0.35">
      <c r="A1" s="4" t="s">
        <v>31</v>
      </c>
      <c r="B1" s="4" t="s">
        <v>109</v>
      </c>
      <c r="C1" s="5" t="s">
        <v>105</v>
      </c>
    </row>
    <row r="2" spans="1:42" x14ac:dyDescent="0.35">
      <c r="A2" s="4" t="s">
        <v>104</v>
      </c>
      <c r="B2" s="7">
        <v>27.08</v>
      </c>
      <c r="C2" t="b">
        <f>ISNUMBER(FIND($F$6,Orders[[#This Row],[OrderID]]))</f>
        <v>1</v>
      </c>
      <c r="AO2" t="b">
        <f>ISNUMBER(FIND($F$6,Orders[[#This Row],[OrderID]]))</f>
        <v>1</v>
      </c>
      <c r="AP2" t="b">
        <f>ISNUMBER(SEARCH("spt",Orders[[#This Row],[OrderID]]))</f>
        <v>1</v>
      </c>
    </row>
    <row r="3" spans="1:42" x14ac:dyDescent="0.35">
      <c r="A3" s="4" t="s">
        <v>32</v>
      </c>
      <c r="B3" s="7">
        <v>66.89</v>
      </c>
      <c r="C3" t="b">
        <f>ISNUMBER(FIND($F$6,Orders[[#This Row],[OrderID]]))</f>
        <v>0</v>
      </c>
      <c r="AO3" t="b">
        <f>ISNUMBER(FIND($F$6,Orders[[#This Row],[OrderID]]))</f>
        <v>0</v>
      </c>
      <c r="AP3" t="b">
        <f>ISNUMBER(SEARCH("spt",Orders[[#This Row],[OrderID]]))</f>
        <v>0</v>
      </c>
    </row>
    <row r="4" spans="1:42" x14ac:dyDescent="0.35">
      <c r="A4" s="4" t="s">
        <v>33</v>
      </c>
      <c r="B4" s="7">
        <v>49.65</v>
      </c>
      <c r="C4" t="b">
        <f>ISNUMBER(FIND($F$6,Orders[[#This Row],[OrderID]]))</f>
        <v>0</v>
      </c>
      <c r="AO4" t="b">
        <f>ISNUMBER(FIND($F$6,Orders[[#This Row],[OrderID]]))</f>
        <v>0</v>
      </c>
      <c r="AP4" t="b">
        <f>ISNUMBER(SEARCH("spt",Orders[[#This Row],[OrderID]]))</f>
        <v>0</v>
      </c>
    </row>
    <row r="5" spans="1:42" x14ac:dyDescent="0.35">
      <c r="A5" s="4" t="s">
        <v>34</v>
      </c>
      <c r="B5" s="7">
        <v>55.84</v>
      </c>
      <c r="C5" t="b">
        <f>ISNUMBER(FIND($F$6,Orders[[#This Row],[OrderID]]))</f>
        <v>0</v>
      </c>
      <c r="F5" s="2" t="s">
        <v>106</v>
      </c>
      <c r="AO5" t="b">
        <f>ISNUMBER(FIND($F$6,Orders[[#This Row],[OrderID]]))</f>
        <v>0</v>
      </c>
      <c r="AP5" t="b">
        <f>ISNUMBER(SEARCH("spt",Orders[[#This Row],[OrderID]]))</f>
        <v>0</v>
      </c>
    </row>
    <row r="6" spans="1:42" x14ac:dyDescent="0.35">
      <c r="A6" s="4" t="s">
        <v>35</v>
      </c>
      <c r="B6" s="7">
        <v>32.89</v>
      </c>
      <c r="C6" t="b">
        <f>ISNUMBER(FIND($F$6,Orders[[#This Row],[OrderID]]))</f>
        <v>0</v>
      </c>
      <c r="F6" s="6" t="s">
        <v>107</v>
      </c>
      <c r="AO6" t="b">
        <f>ISNUMBER(FIND($F$6,Orders[[#This Row],[OrderID]]))</f>
        <v>0</v>
      </c>
      <c r="AP6" t="b">
        <f>ISNUMBER(SEARCH("spt",Orders[[#This Row],[OrderID]]))</f>
        <v>0</v>
      </c>
    </row>
    <row r="7" spans="1:42" x14ac:dyDescent="0.35">
      <c r="A7" s="4" t="s">
        <v>36</v>
      </c>
      <c r="B7" s="7">
        <v>71.540000000000006</v>
      </c>
      <c r="C7" t="b">
        <f>ISNUMBER(FIND($F$6,Orders[[#This Row],[OrderID]]))</f>
        <v>0</v>
      </c>
      <c r="AO7" t="b">
        <f>ISNUMBER(FIND($F$6,Orders[[#This Row],[OrderID]]))</f>
        <v>0</v>
      </c>
      <c r="AP7" t="b">
        <f>ISNUMBER(SEARCH("spt",Orders[[#This Row],[OrderID]]))</f>
        <v>0</v>
      </c>
    </row>
    <row r="8" spans="1:42" x14ac:dyDescent="0.35">
      <c r="A8" s="4" t="s">
        <v>37</v>
      </c>
      <c r="B8" s="7">
        <v>58.95</v>
      </c>
      <c r="C8" t="b">
        <f>ISNUMBER(FIND($F$6,Orders[[#This Row],[OrderID]]))</f>
        <v>0</v>
      </c>
      <c r="AO8" t="b">
        <f>ISNUMBER(FIND($F$6,Orders[[#This Row],[OrderID]]))</f>
        <v>0</v>
      </c>
      <c r="AP8" t="b">
        <f>ISNUMBER(SEARCH("spt",Orders[[#This Row],[OrderID]]))</f>
        <v>0</v>
      </c>
    </row>
    <row r="9" spans="1:42" x14ac:dyDescent="0.35">
      <c r="A9" s="4" t="s">
        <v>38</v>
      </c>
      <c r="B9" s="7">
        <v>63.39</v>
      </c>
      <c r="C9" t="b">
        <f>ISNUMBER(FIND($F$6,Orders[[#This Row],[OrderID]]))</f>
        <v>0</v>
      </c>
      <c r="AO9" t="b">
        <f>ISNUMBER(FIND($F$6,Orders[[#This Row],[OrderID]]))</f>
        <v>0</v>
      </c>
      <c r="AP9" t="b">
        <f>ISNUMBER(SEARCH("spt",Orders[[#This Row],[OrderID]]))</f>
        <v>1</v>
      </c>
    </row>
    <row r="10" spans="1:42" x14ac:dyDescent="0.35">
      <c r="A10" s="4" t="s">
        <v>39</v>
      </c>
      <c r="B10" s="7">
        <v>50.55</v>
      </c>
      <c r="C10" t="b">
        <f>ISNUMBER(FIND($F$6,Orders[[#This Row],[OrderID]]))</f>
        <v>0</v>
      </c>
      <c r="AO10" t="b">
        <f>ISNUMBER(FIND($F$6,Orders[[#This Row],[OrderID]]))</f>
        <v>0</v>
      </c>
      <c r="AP10" t="b">
        <f>ISNUMBER(SEARCH("spt",Orders[[#This Row],[OrderID]]))</f>
        <v>0</v>
      </c>
    </row>
    <row r="11" spans="1:42" x14ac:dyDescent="0.35">
      <c r="A11" s="4" t="s">
        <v>40</v>
      </c>
      <c r="B11" s="7">
        <v>49.9</v>
      </c>
      <c r="C11" t="b">
        <f>ISNUMBER(FIND($F$6,Orders[[#This Row],[OrderID]]))</f>
        <v>0</v>
      </c>
      <c r="AO11" t="b">
        <f>ISNUMBER(FIND($F$6,Orders[[#This Row],[OrderID]]))</f>
        <v>0</v>
      </c>
      <c r="AP11" t="b">
        <f>ISNUMBER(SEARCH("spt",Orders[[#This Row],[OrderID]]))</f>
        <v>0</v>
      </c>
    </row>
    <row r="12" spans="1:42" x14ac:dyDescent="0.35">
      <c r="A12" s="4" t="s">
        <v>41</v>
      </c>
      <c r="B12" s="7">
        <v>41.66</v>
      </c>
      <c r="C12" t="b">
        <f>ISNUMBER(FIND($F$6,Orders[[#This Row],[OrderID]]))</f>
        <v>0</v>
      </c>
      <c r="AO12" t="b">
        <f>ISNUMBER(FIND($F$6,Orders[[#This Row],[OrderID]]))</f>
        <v>0</v>
      </c>
      <c r="AP12" t="b">
        <f>ISNUMBER(SEARCH("spt",Orders[[#This Row],[OrderID]]))</f>
        <v>1</v>
      </c>
    </row>
    <row r="13" spans="1:42" x14ac:dyDescent="0.35">
      <c r="A13" s="4" t="s">
        <v>42</v>
      </c>
      <c r="B13" s="7">
        <v>22.77</v>
      </c>
      <c r="C13" t="b">
        <f>ISNUMBER(FIND($F$6,Orders[[#This Row],[OrderID]]))</f>
        <v>0</v>
      </c>
      <c r="AO13" t="b">
        <f>ISNUMBER(FIND($F$6,Orders[[#This Row],[OrderID]]))</f>
        <v>0</v>
      </c>
      <c r="AP13" t="b">
        <f>ISNUMBER(SEARCH("spt",Orders[[#This Row],[OrderID]]))</f>
        <v>0</v>
      </c>
    </row>
    <row r="14" spans="1:42" x14ac:dyDescent="0.35">
      <c r="A14" s="4" t="s">
        <v>108</v>
      </c>
      <c r="B14" s="7">
        <v>76.62</v>
      </c>
      <c r="C14" t="b">
        <f>ISNUMBER(FIND($F$6,Orders[[#This Row],[OrderID]]))</f>
        <v>1</v>
      </c>
      <c r="AO14" t="b">
        <f>ISNUMBER(FIND($F$6,Orders[[#This Row],[OrderID]]))</f>
        <v>1</v>
      </c>
      <c r="AP14" t="b">
        <f>ISNUMBER(SEARCH("spt",Orders[[#This Row],[OrderID]]))</f>
        <v>1</v>
      </c>
    </row>
    <row r="15" spans="1:42" x14ac:dyDescent="0.35">
      <c r="A15" s="4" t="s">
        <v>43</v>
      </c>
      <c r="B15" s="7">
        <v>54.23</v>
      </c>
      <c r="C15" t="b">
        <f>ISNUMBER(FIND($F$6,Orders[[#This Row],[OrderID]]))</f>
        <v>0</v>
      </c>
      <c r="AO15" t="b">
        <f>ISNUMBER(FIND($F$6,Orders[[#This Row],[OrderID]]))</f>
        <v>0</v>
      </c>
      <c r="AP15" t="b">
        <f>ISNUMBER(SEARCH("spt",Orders[[#This Row],[OrderID]]))</f>
        <v>1</v>
      </c>
    </row>
    <row r="16" spans="1:42" x14ac:dyDescent="0.35">
      <c r="A16" s="4" t="s">
        <v>44</v>
      </c>
      <c r="B16" s="7">
        <v>25.06</v>
      </c>
      <c r="C16" t="b">
        <f>ISNUMBER(FIND($F$6,Orders[[#This Row],[OrderID]]))</f>
        <v>0</v>
      </c>
      <c r="AO16" t="b">
        <f>ISNUMBER(FIND($F$6,Orders[[#This Row],[OrderID]]))</f>
        <v>0</v>
      </c>
      <c r="AP16" t="b">
        <f>ISNUMBER(SEARCH("spt",Orders[[#This Row],[OrderID]]))</f>
        <v>1</v>
      </c>
    </row>
    <row r="17" spans="1:42" x14ac:dyDescent="0.35">
      <c r="A17" s="4" t="s">
        <v>45</v>
      </c>
      <c r="B17" s="7">
        <v>40.659999999999997</v>
      </c>
      <c r="C17" t="b">
        <f>ISNUMBER(FIND($F$6,Orders[[#This Row],[OrderID]]))</f>
        <v>0</v>
      </c>
      <c r="AO17" t="b">
        <f>ISNUMBER(FIND($F$6,Orders[[#This Row],[OrderID]]))</f>
        <v>0</v>
      </c>
      <c r="AP17" t="b">
        <f>ISNUMBER(SEARCH("spt",Orders[[#This Row],[OrderID]]))</f>
        <v>0</v>
      </c>
    </row>
    <row r="18" spans="1:42" x14ac:dyDescent="0.35">
      <c r="A18" s="4" t="s">
        <v>46</v>
      </c>
      <c r="B18" s="7">
        <v>49.85</v>
      </c>
      <c r="C18" t="b">
        <f>ISNUMBER(FIND($F$6,Orders[[#This Row],[OrderID]]))</f>
        <v>0</v>
      </c>
      <c r="AO18" t="b">
        <f>ISNUMBER(FIND($F$6,Orders[[#This Row],[OrderID]]))</f>
        <v>0</v>
      </c>
      <c r="AP18" t="b">
        <f>ISNUMBER(SEARCH("spt",Orders[[#This Row],[OrderID]]))</f>
        <v>0</v>
      </c>
    </row>
    <row r="19" spans="1:42" x14ac:dyDescent="0.35">
      <c r="A19" s="4" t="s">
        <v>47</v>
      </c>
      <c r="B19" s="7">
        <v>42.66</v>
      </c>
      <c r="C19" t="b">
        <f>ISNUMBER(FIND($F$6,Orders[[#This Row],[OrderID]]))</f>
        <v>0</v>
      </c>
      <c r="AO19" t="b">
        <f>ISNUMBER(FIND($F$6,Orders[[#This Row],[OrderID]]))</f>
        <v>0</v>
      </c>
      <c r="AP19" t="b">
        <f>ISNUMBER(SEARCH("spt",Orders[[#This Row],[OrderID]]))</f>
        <v>0</v>
      </c>
    </row>
    <row r="20" spans="1:42" x14ac:dyDescent="0.35">
      <c r="A20" s="4" t="s">
        <v>48</v>
      </c>
      <c r="B20" s="7">
        <v>36.79</v>
      </c>
      <c r="C20" t="b">
        <f>ISNUMBER(FIND($F$6,Orders[[#This Row],[OrderID]]))</f>
        <v>0</v>
      </c>
      <c r="AO20" t="b">
        <f>ISNUMBER(FIND($F$6,Orders[[#This Row],[OrderID]]))</f>
        <v>0</v>
      </c>
      <c r="AP20" t="b">
        <f>ISNUMBER(SEARCH("spt",Orders[[#This Row],[OrderID]]))</f>
        <v>0</v>
      </c>
    </row>
    <row r="21" spans="1:42" x14ac:dyDescent="0.35">
      <c r="A21" s="4" t="s">
        <v>49</v>
      </c>
      <c r="B21" s="7">
        <v>40.159999999999997</v>
      </c>
      <c r="C21" t="b">
        <f>ISNUMBER(FIND($F$6,Orders[[#This Row],[OrderID]]))</f>
        <v>0</v>
      </c>
      <c r="AO21" t="b">
        <f>ISNUMBER(FIND($F$6,Orders[[#This Row],[OrderID]]))</f>
        <v>0</v>
      </c>
      <c r="AP21" t="b">
        <f>ISNUMBER(SEARCH("spt",Orders[[#This Row],[OrderID]]))</f>
        <v>0</v>
      </c>
    </row>
    <row r="22" spans="1:42" x14ac:dyDescent="0.35">
      <c r="A22" s="4" t="s">
        <v>50</v>
      </c>
      <c r="B22" s="7">
        <v>61.11</v>
      </c>
      <c r="C22" t="b">
        <f>ISNUMBER(FIND($F$6,Orders[[#This Row],[OrderID]]))</f>
        <v>0</v>
      </c>
      <c r="AO22" t="b">
        <f>ISNUMBER(FIND($F$6,Orders[[#This Row],[OrderID]]))</f>
        <v>0</v>
      </c>
      <c r="AP22" t="b">
        <f>ISNUMBER(SEARCH("spt",Orders[[#This Row],[OrderID]]))</f>
        <v>0</v>
      </c>
    </row>
    <row r="23" spans="1:42" x14ac:dyDescent="0.35">
      <c r="A23" s="4" t="s">
        <v>51</v>
      </c>
      <c r="B23" s="7">
        <v>59.37</v>
      </c>
      <c r="C23" t="b">
        <f>ISNUMBER(FIND($F$6,Orders[[#This Row],[OrderID]]))</f>
        <v>0</v>
      </c>
      <c r="AO23" t="b">
        <f>ISNUMBER(FIND($F$6,Orders[[#This Row],[OrderID]]))</f>
        <v>0</v>
      </c>
      <c r="AP23" t="b">
        <f>ISNUMBER(SEARCH("spt",Orders[[#This Row],[OrderID]]))</f>
        <v>0</v>
      </c>
    </row>
    <row r="24" spans="1:42" x14ac:dyDescent="0.35">
      <c r="A24" s="4" t="s">
        <v>52</v>
      </c>
      <c r="B24" s="7">
        <v>60.81</v>
      </c>
      <c r="C24" t="b">
        <f>ISNUMBER(FIND($F$6,Orders[[#This Row],[OrderID]]))</f>
        <v>0</v>
      </c>
      <c r="AO24" t="b">
        <f>ISNUMBER(FIND($F$6,Orders[[#This Row],[OrderID]]))</f>
        <v>0</v>
      </c>
      <c r="AP24" t="b">
        <f>ISNUMBER(SEARCH("spt",Orders[[#This Row],[OrderID]]))</f>
        <v>0</v>
      </c>
    </row>
    <row r="25" spans="1:42" x14ac:dyDescent="0.35">
      <c r="A25" s="4" t="s">
        <v>53</v>
      </c>
      <c r="B25" s="7">
        <v>42.75</v>
      </c>
      <c r="C25" t="b">
        <f>ISNUMBER(FIND($F$6,Orders[[#This Row],[OrderID]]))</f>
        <v>0</v>
      </c>
      <c r="AO25" t="b">
        <f>ISNUMBER(FIND($F$6,Orders[[#This Row],[OrderID]]))</f>
        <v>0</v>
      </c>
      <c r="AP25" t="b">
        <f>ISNUMBER(SEARCH("spt",Orders[[#This Row],[OrderID]]))</f>
        <v>0</v>
      </c>
    </row>
    <row r="26" spans="1:42" x14ac:dyDescent="0.35">
      <c r="A26" s="4" t="s">
        <v>54</v>
      </c>
      <c r="B26" s="7">
        <v>59.24</v>
      </c>
      <c r="C26" t="b">
        <f>ISNUMBER(FIND($F$6,Orders[[#This Row],[OrderID]]))</f>
        <v>0</v>
      </c>
      <c r="AO26" t="b">
        <f>ISNUMBER(FIND($F$6,Orders[[#This Row],[OrderID]]))</f>
        <v>0</v>
      </c>
      <c r="AP26" t="b">
        <f>ISNUMBER(SEARCH("spt",Orders[[#This Row],[OrderID]]))</f>
        <v>0</v>
      </c>
    </row>
    <row r="27" spans="1:42" x14ac:dyDescent="0.35">
      <c r="A27" s="4" t="s">
        <v>55</v>
      </c>
      <c r="B27" s="7">
        <v>76.459999999999994</v>
      </c>
      <c r="C27" t="b">
        <f>ISNUMBER(FIND($F$6,Orders[[#This Row],[OrderID]]))</f>
        <v>0</v>
      </c>
      <c r="AO27" t="b">
        <f>ISNUMBER(FIND($F$6,Orders[[#This Row],[OrderID]]))</f>
        <v>0</v>
      </c>
      <c r="AP27" t="b">
        <f>ISNUMBER(SEARCH("spt",Orders[[#This Row],[OrderID]]))</f>
        <v>0</v>
      </c>
    </row>
    <row r="28" spans="1:42" x14ac:dyDescent="0.35">
      <c r="A28" s="4" t="s">
        <v>56</v>
      </c>
      <c r="B28" s="7">
        <v>35.520000000000003</v>
      </c>
      <c r="C28" t="b">
        <f>ISNUMBER(FIND($F$6,Orders[[#This Row],[OrderID]]))</f>
        <v>0</v>
      </c>
      <c r="AO28" t="b">
        <f>ISNUMBER(FIND($F$6,Orders[[#This Row],[OrderID]]))</f>
        <v>0</v>
      </c>
      <c r="AP28" t="b">
        <f>ISNUMBER(SEARCH("spt",Orders[[#This Row],[OrderID]]))</f>
        <v>0</v>
      </c>
    </row>
    <row r="29" spans="1:42" x14ac:dyDescent="0.35">
      <c r="A29" s="4" t="s">
        <v>57</v>
      </c>
      <c r="B29" s="7">
        <v>68.790000000000006</v>
      </c>
      <c r="C29" t="b">
        <f>ISNUMBER(FIND($F$6,Orders[[#This Row],[OrderID]]))</f>
        <v>0</v>
      </c>
      <c r="AO29" t="b">
        <f>ISNUMBER(FIND($F$6,Orders[[#This Row],[OrderID]]))</f>
        <v>0</v>
      </c>
      <c r="AP29" t="b">
        <f>ISNUMBER(SEARCH("spt",Orders[[#This Row],[OrderID]]))</f>
        <v>0</v>
      </c>
    </row>
    <row r="30" spans="1:42" x14ac:dyDescent="0.35">
      <c r="A30" s="4" t="s">
        <v>58</v>
      </c>
      <c r="B30" s="7">
        <v>74.02</v>
      </c>
      <c r="C30" t="b">
        <f>ISNUMBER(FIND($F$6,Orders[[#This Row],[OrderID]]))</f>
        <v>0</v>
      </c>
      <c r="AO30" t="b">
        <f>ISNUMBER(FIND($F$6,Orders[[#This Row],[OrderID]]))</f>
        <v>0</v>
      </c>
      <c r="AP30" t="b">
        <f>ISNUMBER(SEARCH("spt",Orders[[#This Row],[OrderID]]))</f>
        <v>0</v>
      </c>
    </row>
    <row r="31" spans="1:42" x14ac:dyDescent="0.35">
      <c r="A31" s="4" t="s">
        <v>59</v>
      </c>
      <c r="B31" s="7">
        <v>48.16</v>
      </c>
      <c r="C31" t="b">
        <f>ISNUMBER(FIND($F$6,Orders[[#This Row],[OrderID]]))</f>
        <v>0</v>
      </c>
      <c r="AO31" t="b">
        <f>ISNUMBER(FIND($F$6,Orders[[#This Row],[OrderID]]))</f>
        <v>0</v>
      </c>
      <c r="AP31" t="b">
        <f>ISNUMBER(SEARCH("spt",Orders[[#This Row],[OrderID]]))</f>
        <v>0</v>
      </c>
    </row>
    <row r="32" spans="1:42" x14ac:dyDescent="0.35">
      <c r="A32" s="4" t="s">
        <v>60</v>
      </c>
      <c r="B32" s="7">
        <v>63.43</v>
      </c>
      <c r="C32" t="b">
        <f>ISNUMBER(FIND($F$6,Orders[[#This Row],[OrderID]]))</f>
        <v>0</v>
      </c>
      <c r="AO32" t="b">
        <f>ISNUMBER(FIND($F$6,Orders[[#This Row],[OrderID]]))</f>
        <v>0</v>
      </c>
      <c r="AP32" t="b">
        <f>ISNUMBER(SEARCH("spt",Orders[[#This Row],[OrderID]]))</f>
        <v>1</v>
      </c>
    </row>
    <row r="33" spans="1:42" x14ac:dyDescent="0.35">
      <c r="A33" s="4" t="s">
        <v>61</v>
      </c>
      <c r="B33" s="7">
        <v>24.72</v>
      </c>
      <c r="C33" t="b">
        <f>ISNUMBER(FIND($F$6,Orders[[#This Row],[OrderID]]))</f>
        <v>0</v>
      </c>
      <c r="AO33" t="b">
        <f>ISNUMBER(FIND($F$6,Orders[[#This Row],[OrderID]]))</f>
        <v>0</v>
      </c>
      <c r="AP33" t="b">
        <f>ISNUMBER(SEARCH("spt",Orders[[#This Row],[OrderID]]))</f>
        <v>0</v>
      </c>
    </row>
    <row r="34" spans="1:42" x14ac:dyDescent="0.35">
      <c r="A34" s="4" t="s">
        <v>62</v>
      </c>
      <c r="B34" s="7">
        <v>58.78</v>
      </c>
      <c r="C34" t="b">
        <f>ISNUMBER(FIND($F$6,Orders[[#This Row],[OrderID]]))</f>
        <v>0</v>
      </c>
      <c r="AO34" t="b">
        <f>ISNUMBER(FIND($F$6,Orders[[#This Row],[OrderID]]))</f>
        <v>0</v>
      </c>
      <c r="AP34" t="b">
        <f>ISNUMBER(SEARCH("spt",Orders[[#This Row],[OrderID]]))</f>
        <v>1</v>
      </c>
    </row>
    <row r="35" spans="1:42" x14ac:dyDescent="0.35">
      <c r="A35" s="4" t="s">
        <v>63</v>
      </c>
      <c r="B35" s="7">
        <v>68.739999999999995</v>
      </c>
      <c r="C35" t="b">
        <f>ISNUMBER(FIND($F$6,Orders[[#This Row],[OrderID]]))</f>
        <v>0</v>
      </c>
      <c r="AO35" t="b">
        <f>ISNUMBER(FIND($F$6,Orders[[#This Row],[OrderID]]))</f>
        <v>0</v>
      </c>
      <c r="AP35" t="b">
        <f>ISNUMBER(SEARCH("spt",Orders[[#This Row],[OrderID]]))</f>
        <v>0</v>
      </c>
    </row>
    <row r="36" spans="1:42" x14ac:dyDescent="0.35">
      <c r="A36" s="4" t="s">
        <v>64</v>
      </c>
      <c r="B36" s="7">
        <v>56.99</v>
      </c>
      <c r="C36" t="b">
        <f>ISNUMBER(FIND($F$6,Orders[[#This Row],[OrderID]]))</f>
        <v>0</v>
      </c>
      <c r="AO36" t="b">
        <f>ISNUMBER(FIND($F$6,Orders[[#This Row],[OrderID]]))</f>
        <v>0</v>
      </c>
      <c r="AP36" t="b">
        <f>ISNUMBER(SEARCH("spt",Orders[[#This Row],[OrderID]]))</f>
        <v>0</v>
      </c>
    </row>
    <row r="37" spans="1:42" x14ac:dyDescent="0.35">
      <c r="A37" s="4" t="s">
        <v>65</v>
      </c>
      <c r="B37" s="7">
        <v>48.92</v>
      </c>
      <c r="C37" t="b">
        <f>ISNUMBER(FIND($F$6,Orders[[#This Row],[OrderID]]))</f>
        <v>0</v>
      </c>
      <c r="AO37" t="b">
        <f>ISNUMBER(FIND($F$6,Orders[[#This Row],[OrderID]]))</f>
        <v>0</v>
      </c>
      <c r="AP37" t="b">
        <f>ISNUMBER(SEARCH("spt",Orders[[#This Row],[OrderID]]))</f>
        <v>0</v>
      </c>
    </row>
    <row r="38" spans="1:42" x14ac:dyDescent="0.35">
      <c r="A38" s="4" t="s">
        <v>66</v>
      </c>
      <c r="B38" s="7">
        <v>59.73</v>
      </c>
      <c r="C38" t="b">
        <f>ISNUMBER(FIND($F$6,Orders[[#This Row],[OrderID]]))</f>
        <v>1</v>
      </c>
      <c r="AO38" t="b">
        <f>ISNUMBER(FIND($F$6,Orders[[#This Row],[OrderID]]))</f>
        <v>1</v>
      </c>
      <c r="AP38" t="b">
        <f>ISNUMBER(SEARCH("spt",Orders[[#This Row],[OrderID]]))</f>
        <v>1</v>
      </c>
    </row>
    <row r="39" spans="1:42" x14ac:dyDescent="0.35">
      <c r="A39" s="4" t="s">
        <v>67</v>
      </c>
      <c r="B39" s="7">
        <v>36.15</v>
      </c>
      <c r="C39" t="b">
        <f>ISNUMBER(FIND($F$6,Orders[[#This Row],[OrderID]]))</f>
        <v>0</v>
      </c>
      <c r="AO39" t="b">
        <f>ISNUMBER(FIND($F$6,Orders[[#This Row],[OrderID]]))</f>
        <v>0</v>
      </c>
      <c r="AP39" t="b">
        <f>ISNUMBER(SEARCH("spt",Orders[[#This Row],[OrderID]]))</f>
        <v>0</v>
      </c>
    </row>
    <row r="40" spans="1:42" x14ac:dyDescent="0.35">
      <c r="A40" s="4" t="s">
        <v>68</v>
      </c>
      <c r="B40" s="7">
        <v>36.06</v>
      </c>
      <c r="C40" t="b">
        <f>ISNUMBER(FIND($F$6,Orders[[#This Row],[OrderID]]))</f>
        <v>0</v>
      </c>
      <c r="AO40" t="b">
        <f>ISNUMBER(FIND($F$6,Orders[[#This Row],[OrderID]]))</f>
        <v>0</v>
      </c>
      <c r="AP40" t="b">
        <f>ISNUMBER(SEARCH("spt",Orders[[#This Row],[OrderID]]))</f>
        <v>0</v>
      </c>
    </row>
    <row r="41" spans="1:42" x14ac:dyDescent="0.35">
      <c r="A41" s="4" t="s">
        <v>69</v>
      </c>
      <c r="B41" s="7">
        <v>59.38</v>
      </c>
      <c r="C41" t="b">
        <f>ISNUMBER(FIND($F$6,Orders[[#This Row],[OrderID]]))</f>
        <v>0</v>
      </c>
      <c r="AO41" t="b">
        <f>ISNUMBER(FIND($F$6,Orders[[#This Row],[OrderID]]))</f>
        <v>0</v>
      </c>
      <c r="AP41" t="b">
        <f>ISNUMBER(SEARCH("spt",Orders[[#This Row],[OrderID]]))</f>
        <v>0</v>
      </c>
    </row>
    <row r="42" spans="1:42" x14ac:dyDescent="0.35">
      <c r="A42" s="4" t="s">
        <v>70</v>
      </c>
      <c r="B42" s="7">
        <v>87.17</v>
      </c>
      <c r="C42" t="b">
        <f>ISNUMBER(FIND($F$6,Orders[[#This Row],[OrderID]]))</f>
        <v>0</v>
      </c>
      <c r="AO42" t="b">
        <f>ISNUMBER(FIND($F$6,Orders[[#This Row],[OrderID]]))</f>
        <v>0</v>
      </c>
      <c r="AP42" t="b">
        <f>ISNUMBER(SEARCH("spt",Orders[[#This Row],[OrderID]]))</f>
        <v>0</v>
      </c>
    </row>
    <row r="43" spans="1:42" x14ac:dyDescent="0.35">
      <c r="A43" s="4" t="s">
        <v>71</v>
      </c>
      <c r="B43" s="7">
        <v>43.79</v>
      </c>
      <c r="C43" t="b">
        <f>ISNUMBER(FIND($F$6,Orders[[#This Row],[OrderID]]))</f>
        <v>0</v>
      </c>
      <c r="AO43" t="b">
        <f>ISNUMBER(FIND($F$6,Orders[[#This Row],[OrderID]]))</f>
        <v>0</v>
      </c>
      <c r="AP43" t="b">
        <f>ISNUMBER(SEARCH("spt",Orders[[#This Row],[OrderID]]))</f>
        <v>0</v>
      </c>
    </row>
    <row r="44" spans="1:42" x14ac:dyDescent="0.35">
      <c r="A44" s="4" t="s">
        <v>72</v>
      </c>
      <c r="B44" s="7">
        <v>48.92</v>
      </c>
      <c r="C44" t="b">
        <f>ISNUMBER(FIND($F$6,Orders[[#This Row],[OrderID]]))</f>
        <v>0</v>
      </c>
      <c r="AO44" t="b">
        <f>ISNUMBER(FIND($F$6,Orders[[#This Row],[OrderID]]))</f>
        <v>0</v>
      </c>
      <c r="AP44" t="b">
        <f>ISNUMBER(SEARCH("spt",Orders[[#This Row],[OrderID]]))</f>
        <v>0</v>
      </c>
    </row>
    <row r="45" spans="1:42" x14ac:dyDescent="0.35">
      <c r="A45" s="4" t="s">
        <v>73</v>
      </c>
      <c r="B45" s="7">
        <v>84.16</v>
      </c>
      <c r="C45" t="b">
        <f>ISNUMBER(FIND($F$6,Orders[[#This Row],[OrderID]]))</f>
        <v>0</v>
      </c>
      <c r="AO45" t="b">
        <f>ISNUMBER(FIND($F$6,Orders[[#This Row],[OrderID]]))</f>
        <v>0</v>
      </c>
      <c r="AP45" t="b">
        <f>ISNUMBER(SEARCH("spt",Orders[[#This Row],[OrderID]]))</f>
        <v>0</v>
      </c>
    </row>
    <row r="46" spans="1:42" x14ac:dyDescent="0.35">
      <c r="A46" s="4" t="s">
        <v>74</v>
      </c>
      <c r="B46" s="7">
        <v>65.05</v>
      </c>
      <c r="C46" t="b">
        <f>ISNUMBER(FIND($F$6,Orders[[#This Row],[OrderID]]))</f>
        <v>0</v>
      </c>
      <c r="AO46" t="b">
        <f>ISNUMBER(FIND($F$6,Orders[[#This Row],[OrderID]]))</f>
        <v>0</v>
      </c>
      <c r="AP46" t="b">
        <f>ISNUMBER(SEARCH("spt",Orders[[#This Row],[OrderID]]))</f>
        <v>1</v>
      </c>
    </row>
    <row r="47" spans="1:42" x14ac:dyDescent="0.35">
      <c r="A47" s="4" t="s">
        <v>75</v>
      </c>
      <c r="B47" s="7">
        <v>35.24</v>
      </c>
      <c r="C47" t="b">
        <f>ISNUMBER(FIND($F$6,Orders[[#This Row],[OrderID]]))</f>
        <v>0</v>
      </c>
      <c r="AO47" t="b">
        <f>ISNUMBER(FIND($F$6,Orders[[#This Row],[OrderID]]))</f>
        <v>0</v>
      </c>
      <c r="AP47" t="b">
        <f>ISNUMBER(SEARCH("spt",Orders[[#This Row],[OrderID]]))</f>
        <v>0</v>
      </c>
    </row>
    <row r="48" spans="1:42" x14ac:dyDescent="0.35">
      <c r="A48" s="4" t="s">
        <v>76</v>
      </c>
      <c r="B48" s="7">
        <v>51.57</v>
      </c>
      <c r="C48" t="b">
        <f>ISNUMBER(FIND($F$6,Orders[[#This Row],[OrderID]]))</f>
        <v>0</v>
      </c>
      <c r="AO48" t="b">
        <f>ISNUMBER(FIND($F$6,Orders[[#This Row],[OrderID]]))</f>
        <v>0</v>
      </c>
      <c r="AP48" t="b">
        <f>ISNUMBER(SEARCH("spt",Orders[[#This Row],[OrderID]]))</f>
        <v>1</v>
      </c>
    </row>
    <row r="49" spans="1:42" x14ac:dyDescent="0.35">
      <c r="A49" s="4" t="s">
        <v>77</v>
      </c>
      <c r="B49" s="7">
        <v>52.48</v>
      </c>
      <c r="C49" t="b">
        <f>ISNUMBER(FIND($F$6,Orders[[#This Row],[OrderID]]))</f>
        <v>0</v>
      </c>
      <c r="AO49" t="b">
        <f>ISNUMBER(FIND($F$6,Orders[[#This Row],[OrderID]]))</f>
        <v>0</v>
      </c>
      <c r="AP49" t="b">
        <f>ISNUMBER(SEARCH("spt",Orders[[#This Row],[OrderID]]))</f>
        <v>1</v>
      </c>
    </row>
    <row r="50" spans="1:42" x14ac:dyDescent="0.35">
      <c r="A50" s="4" t="s">
        <v>78</v>
      </c>
      <c r="B50" s="7">
        <v>48.07</v>
      </c>
      <c r="C50" t="b">
        <f>ISNUMBER(FIND($F$6,Orders[[#This Row],[OrderID]]))</f>
        <v>0</v>
      </c>
      <c r="AO50" t="b">
        <f>ISNUMBER(FIND($F$6,Orders[[#This Row],[OrderID]]))</f>
        <v>0</v>
      </c>
      <c r="AP50" t="b">
        <f>ISNUMBER(SEARCH("spt",Orders[[#This Row],[OrderID]]))</f>
        <v>0</v>
      </c>
    </row>
    <row r="51" spans="1:42" x14ac:dyDescent="0.35">
      <c r="A51" s="4" t="s">
        <v>79</v>
      </c>
      <c r="B51" s="7">
        <v>64.73</v>
      </c>
      <c r="C51" t="b">
        <f>ISNUMBER(FIND($F$6,Orders[[#This Row],[OrderID]]))</f>
        <v>0</v>
      </c>
      <c r="AO51" t="b">
        <f>ISNUMBER(FIND($F$6,Orders[[#This Row],[OrderID]]))</f>
        <v>0</v>
      </c>
      <c r="AP51" t="b">
        <f>ISNUMBER(SEARCH("spt",Orders[[#This Row],[OrderID]]))</f>
        <v>0</v>
      </c>
    </row>
    <row r="52" spans="1:42" x14ac:dyDescent="0.35">
      <c r="A52" s="4" t="s">
        <v>80</v>
      </c>
      <c r="B52" s="7">
        <v>67.08</v>
      </c>
      <c r="C52" t="b">
        <f>ISNUMBER(FIND($F$6,Orders[[#This Row],[OrderID]]))</f>
        <v>0</v>
      </c>
      <c r="AO52" t="b">
        <f>ISNUMBER(FIND($F$6,Orders[[#This Row],[OrderID]]))</f>
        <v>0</v>
      </c>
      <c r="AP52" t="b">
        <f>ISNUMBER(SEARCH("spt",Orders[[#This Row],[OrderID]]))</f>
        <v>0</v>
      </c>
    </row>
    <row r="53" spans="1:42" x14ac:dyDescent="0.35">
      <c r="A53" s="4" t="s">
        <v>81</v>
      </c>
      <c r="B53" s="7">
        <v>38.49</v>
      </c>
      <c r="C53" t="b">
        <f>ISNUMBER(FIND($F$6,Orders[[#This Row],[OrderID]]))</f>
        <v>1</v>
      </c>
      <c r="AO53" t="b">
        <f>ISNUMBER(FIND($F$6,Orders[[#This Row],[OrderID]]))</f>
        <v>1</v>
      </c>
      <c r="AP53" t="b">
        <f>ISNUMBER(SEARCH("spt",Orders[[#This Row],[OrderID]]))</f>
        <v>1</v>
      </c>
    </row>
    <row r="54" spans="1:42" x14ac:dyDescent="0.35">
      <c r="A54" s="4" t="s">
        <v>82</v>
      </c>
      <c r="B54" s="7">
        <v>39.24</v>
      </c>
      <c r="C54" t="b">
        <f>ISNUMBER(FIND($F$6,Orders[[#This Row],[OrderID]]))</f>
        <v>0</v>
      </c>
      <c r="AO54" t="b">
        <f>ISNUMBER(FIND($F$6,Orders[[#This Row],[OrderID]]))</f>
        <v>0</v>
      </c>
      <c r="AP54" t="b">
        <f>ISNUMBER(SEARCH("spt",Orders[[#This Row],[OrderID]]))</f>
        <v>0</v>
      </c>
    </row>
    <row r="55" spans="1:42" x14ac:dyDescent="0.35">
      <c r="A55" s="4" t="s">
        <v>83</v>
      </c>
      <c r="B55" s="7">
        <v>50.82</v>
      </c>
      <c r="C55" t="b">
        <f>ISNUMBER(FIND($F$6,Orders[[#This Row],[OrderID]]))</f>
        <v>0</v>
      </c>
      <c r="AO55" t="b">
        <f>ISNUMBER(FIND($F$6,Orders[[#This Row],[OrderID]]))</f>
        <v>0</v>
      </c>
      <c r="AP55" t="b">
        <f>ISNUMBER(SEARCH("spt",Orders[[#This Row],[OrderID]]))</f>
        <v>0</v>
      </c>
    </row>
    <row r="56" spans="1:42" x14ac:dyDescent="0.35">
      <c r="A56" s="4" t="s">
        <v>84</v>
      </c>
      <c r="B56" s="7">
        <v>59.86</v>
      </c>
      <c r="C56" t="b">
        <f>ISNUMBER(FIND($F$6,Orders[[#This Row],[OrderID]]))</f>
        <v>0</v>
      </c>
      <c r="AO56" t="b">
        <f>ISNUMBER(FIND($F$6,Orders[[#This Row],[OrderID]]))</f>
        <v>0</v>
      </c>
      <c r="AP56" t="b">
        <f>ISNUMBER(SEARCH("spt",Orders[[#This Row],[OrderID]]))</f>
        <v>0</v>
      </c>
    </row>
    <row r="57" spans="1:42" x14ac:dyDescent="0.35">
      <c r="A57" s="4" t="s">
        <v>85</v>
      </c>
      <c r="B57" s="7">
        <v>9.94</v>
      </c>
      <c r="C57" t="b">
        <f>ISNUMBER(FIND($F$6,Orders[[#This Row],[OrderID]]))</f>
        <v>0</v>
      </c>
      <c r="AO57" t="b">
        <f>ISNUMBER(FIND($F$6,Orders[[#This Row],[OrderID]]))</f>
        <v>0</v>
      </c>
      <c r="AP57" t="b">
        <f>ISNUMBER(SEARCH("spt",Orders[[#This Row],[OrderID]]))</f>
        <v>0</v>
      </c>
    </row>
    <row r="58" spans="1:42" x14ac:dyDescent="0.35">
      <c r="A58" s="4" t="s">
        <v>86</v>
      </c>
      <c r="B58" s="7">
        <v>56.18</v>
      </c>
      <c r="C58" t="b">
        <f>ISNUMBER(FIND($F$6,Orders[[#This Row],[OrderID]]))</f>
        <v>0</v>
      </c>
      <c r="AO58" t="b">
        <f>ISNUMBER(FIND($F$6,Orders[[#This Row],[OrderID]]))</f>
        <v>0</v>
      </c>
      <c r="AP58" t="b">
        <f>ISNUMBER(SEARCH("spt",Orders[[#This Row],[OrderID]]))</f>
        <v>0</v>
      </c>
    </row>
    <row r="59" spans="1:42" x14ac:dyDescent="0.35">
      <c r="A59" s="4" t="s">
        <v>87</v>
      </c>
      <c r="B59" s="7">
        <v>47.81</v>
      </c>
      <c r="C59" t="b">
        <f>ISNUMBER(FIND($F$6,Orders[[#This Row],[OrderID]]))</f>
        <v>0</v>
      </c>
      <c r="AO59" t="b">
        <f>ISNUMBER(FIND($F$6,Orders[[#This Row],[OrderID]]))</f>
        <v>0</v>
      </c>
      <c r="AP59" t="b">
        <f>ISNUMBER(SEARCH("spt",Orders[[#This Row],[OrderID]]))</f>
        <v>1</v>
      </c>
    </row>
    <row r="60" spans="1:42" x14ac:dyDescent="0.35">
      <c r="A60" s="4" t="s">
        <v>88</v>
      </c>
      <c r="B60" s="7">
        <v>30.08</v>
      </c>
      <c r="C60" t="b">
        <f>ISNUMBER(FIND($F$6,Orders[[#This Row],[OrderID]]))</f>
        <v>0</v>
      </c>
      <c r="AO60" t="b">
        <f>ISNUMBER(FIND($F$6,Orders[[#This Row],[OrderID]]))</f>
        <v>0</v>
      </c>
      <c r="AP60" t="b">
        <f>ISNUMBER(SEARCH("spt",Orders[[#This Row],[OrderID]]))</f>
        <v>0</v>
      </c>
    </row>
    <row r="61" spans="1:42" x14ac:dyDescent="0.35">
      <c r="A61" s="4" t="s">
        <v>89</v>
      </c>
      <c r="B61" s="7">
        <v>70.22</v>
      </c>
      <c r="C61" t="b">
        <f>ISNUMBER(FIND($F$6,Orders[[#This Row],[OrderID]]))</f>
        <v>0</v>
      </c>
      <c r="AO61" t="b">
        <f>ISNUMBER(FIND($F$6,Orders[[#This Row],[OrderID]]))</f>
        <v>0</v>
      </c>
      <c r="AP61" t="b">
        <f>ISNUMBER(SEARCH("spt",Orders[[#This Row],[OrderID]]))</f>
        <v>0</v>
      </c>
    </row>
    <row r="62" spans="1:42" x14ac:dyDescent="0.35">
      <c r="A62" s="4" t="s">
        <v>90</v>
      </c>
      <c r="B62" s="7">
        <v>61.77</v>
      </c>
      <c r="C62" t="b">
        <f>ISNUMBER(FIND($F$6,Orders[[#This Row],[OrderID]]))</f>
        <v>0</v>
      </c>
      <c r="AO62" t="b">
        <f>ISNUMBER(FIND($F$6,Orders[[#This Row],[OrderID]]))</f>
        <v>0</v>
      </c>
      <c r="AP62" t="b">
        <f>ISNUMBER(SEARCH("spt",Orders[[#This Row],[OrderID]]))</f>
        <v>0</v>
      </c>
    </row>
    <row r="63" spans="1:42" x14ac:dyDescent="0.35">
      <c r="A63" s="4" t="s">
        <v>91</v>
      </c>
      <c r="B63" s="7">
        <v>49.94</v>
      </c>
      <c r="C63" t="b">
        <f>ISNUMBER(FIND($F$6,Orders[[#This Row],[OrderID]]))</f>
        <v>0</v>
      </c>
      <c r="AO63" t="b">
        <f>ISNUMBER(FIND($F$6,Orders[[#This Row],[OrderID]]))</f>
        <v>0</v>
      </c>
      <c r="AP63" t="b">
        <f>ISNUMBER(SEARCH("spt",Orders[[#This Row],[OrderID]]))</f>
        <v>0</v>
      </c>
    </row>
    <row r="64" spans="1:42" x14ac:dyDescent="0.35">
      <c r="A64" s="4" t="s">
        <v>92</v>
      </c>
      <c r="B64" s="7">
        <v>36.76</v>
      </c>
      <c r="C64" t="b">
        <f>ISNUMBER(FIND($F$6,Orders[[#This Row],[OrderID]]))</f>
        <v>0</v>
      </c>
      <c r="AO64" t="b">
        <f>ISNUMBER(FIND($F$6,Orders[[#This Row],[OrderID]]))</f>
        <v>0</v>
      </c>
      <c r="AP64" t="b">
        <f>ISNUMBER(SEARCH("spt",Orders[[#This Row],[OrderID]]))</f>
        <v>0</v>
      </c>
    </row>
    <row r="65" spans="1:42" x14ac:dyDescent="0.35">
      <c r="A65" s="4" t="s">
        <v>93</v>
      </c>
      <c r="B65" s="7">
        <v>27.56</v>
      </c>
      <c r="C65" t="b">
        <f>ISNUMBER(FIND($F$6,Orders[[#This Row],[OrderID]]))</f>
        <v>1</v>
      </c>
      <c r="AO65" t="b">
        <f>ISNUMBER(FIND($F$6,Orders[[#This Row],[OrderID]]))</f>
        <v>1</v>
      </c>
      <c r="AP65" t="b">
        <f>ISNUMBER(SEARCH("spt",Orders[[#This Row],[OrderID]]))</f>
        <v>1</v>
      </c>
    </row>
    <row r="66" spans="1:42" x14ac:dyDescent="0.35">
      <c r="A66" s="4" t="s">
        <v>94</v>
      </c>
      <c r="B66" s="7">
        <v>48.16</v>
      </c>
      <c r="C66" t="b">
        <f>ISNUMBER(FIND($F$6,Orders[[#This Row],[OrderID]]))</f>
        <v>1</v>
      </c>
      <c r="AO66" t="b">
        <f>ISNUMBER(FIND($F$6,Orders[[#This Row],[OrderID]]))</f>
        <v>1</v>
      </c>
      <c r="AP66" t="b">
        <f>ISNUMBER(SEARCH("spt",Orders[[#This Row],[OrderID]]))</f>
        <v>1</v>
      </c>
    </row>
    <row r="67" spans="1:42" x14ac:dyDescent="0.35">
      <c r="A67" s="4" t="s">
        <v>95</v>
      </c>
      <c r="B67" s="7">
        <v>31.33</v>
      </c>
      <c r="C67" t="b">
        <f>ISNUMBER(FIND($F$6,Orders[[#This Row],[OrderID]]))</f>
        <v>0</v>
      </c>
      <c r="AO67" t="b">
        <f>ISNUMBER(FIND($F$6,Orders[[#This Row],[OrderID]]))</f>
        <v>0</v>
      </c>
      <c r="AP67" t="b">
        <f>ISNUMBER(SEARCH("spt",Orders[[#This Row],[OrderID]]))</f>
        <v>0</v>
      </c>
    </row>
    <row r="68" spans="1:42" x14ac:dyDescent="0.35">
      <c r="A68" s="4" t="s">
        <v>96</v>
      </c>
      <c r="B68" s="7">
        <v>62.37</v>
      </c>
      <c r="C68" t="b">
        <f>ISNUMBER(FIND($F$6,Orders[[#This Row],[OrderID]]))</f>
        <v>0</v>
      </c>
      <c r="AO68" t="b">
        <f>ISNUMBER(FIND($F$6,Orders[[#This Row],[OrderID]]))</f>
        <v>0</v>
      </c>
      <c r="AP68" t="b">
        <f>ISNUMBER(SEARCH("spt",Orders[[#This Row],[OrderID]]))</f>
        <v>0</v>
      </c>
    </row>
    <row r="69" spans="1:42" x14ac:dyDescent="0.35">
      <c r="A69" s="4" t="s">
        <v>97</v>
      </c>
      <c r="B69" s="7">
        <v>36.4</v>
      </c>
      <c r="C69" t="b">
        <f>ISNUMBER(FIND($F$6,Orders[[#This Row],[OrderID]]))</f>
        <v>0</v>
      </c>
      <c r="AO69" t="b">
        <f>ISNUMBER(FIND($F$6,Orders[[#This Row],[OrderID]]))</f>
        <v>0</v>
      </c>
      <c r="AP69" t="b">
        <f>ISNUMBER(SEARCH("spt",Orders[[#This Row],[OrderID]]))</f>
        <v>0</v>
      </c>
    </row>
    <row r="70" spans="1:42" x14ac:dyDescent="0.35">
      <c r="A70" s="4" t="s">
        <v>98</v>
      </c>
      <c r="B70" s="7">
        <v>46.71</v>
      </c>
      <c r="C70" t="b">
        <f>ISNUMBER(FIND($F$6,Orders[[#This Row],[OrderID]]))</f>
        <v>0</v>
      </c>
      <c r="AO70" t="b">
        <f>ISNUMBER(FIND($F$6,Orders[[#This Row],[OrderID]]))</f>
        <v>0</v>
      </c>
      <c r="AP70" t="b">
        <f>ISNUMBER(SEARCH("spt",Orders[[#This Row],[OrderID]]))</f>
        <v>0</v>
      </c>
    </row>
    <row r="71" spans="1:42" x14ac:dyDescent="0.35">
      <c r="A71" s="4" t="s">
        <v>99</v>
      </c>
      <c r="B71" s="7">
        <v>62.4</v>
      </c>
      <c r="C71" t="b">
        <f>ISNUMBER(FIND($F$6,Orders[[#This Row],[OrderID]]))</f>
        <v>0</v>
      </c>
      <c r="AO71" t="b">
        <f>ISNUMBER(FIND($F$6,Orders[[#This Row],[OrderID]]))</f>
        <v>0</v>
      </c>
      <c r="AP71" t="b">
        <f>ISNUMBER(SEARCH("spt",Orders[[#This Row],[OrderID]]))</f>
        <v>1</v>
      </c>
    </row>
    <row r="72" spans="1:42" x14ac:dyDescent="0.35">
      <c r="A72" s="4" t="s">
        <v>100</v>
      </c>
      <c r="B72" s="7">
        <v>67.400000000000006</v>
      </c>
      <c r="C72" t="b">
        <f>ISNUMBER(FIND($F$6,Orders[[#This Row],[OrderID]]))</f>
        <v>0</v>
      </c>
      <c r="AO72" t="b">
        <f>ISNUMBER(FIND($F$6,Orders[[#This Row],[OrderID]]))</f>
        <v>0</v>
      </c>
      <c r="AP72" t="b">
        <f>ISNUMBER(SEARCH("spt",Orders[[#This Row],[OrderID]]))</f>
        <v>0</v>
      </c>
    </row>
    <row r="73" spans="1:42" x14ac:dyDescent="0.35">
      <c r="A73" s="4" t="s">
        <v>101</v>
      </c>
      <c r="B73" s="7">
        <v>81.62</v>
      </c>
      <c r="C73" t="b">
        <f>ISNUMBER(FIND($F$6,Orders[[#This Row],[OrderID]]))</f>
        <v>0</v>
      </c>
      <c r="AO73" t="b">
        <f>ISNUMBER(FIND($F$6,Orders[[#This Row],[OrderID]]))</f>
        <v>0</v>
      </c>
      <c r="AP73" t="b">
        <f>ISNUMBER(SEARCH("spt",Orders[[#This Row],[OrderID]]))</f>
        <v>0</v>
      </c>
    </row>
    <row r="74" spans="1:42" x14ac:dyDescent="0.35">
      <c r="A74" s="4" t="s">
        <v>102</v>
      </c>
      <c r="B74" s="7">
        <v>86.31</v>
      </c>
      <c r="C74" t="b">
        <f>ISNUMBER(FIND($F$6,Orders[[#This Row],[OrderID]]))</f>
        <v>0</v>
      </c>
      <c r="AO74" t="b">
        <f>ISNUMBER(FIND($F$6,Orders[[#This Row],[OrderID]]))</f>
        <v>0</v>
      </c>
      <c r="AP74" t="b">
        <f>ISNUMBER(SEARCH("spt",Orders[[#This Row],[OrderID]]))</f>
        <v>0</v>
      </c>
    </row>
    <row r="75" spans="1:42" x14ac:dyDescent="0.35">
      <c r="A75" s="4" t="s">
        <v>103</v>
      </c>
      <c r="B75" s="7">
        <v>29.49</v>
      </c>
      <c r="C75" t="b">
        <f>ISNUMBER(FIND($F$6,Orders[[#This Row],[OrderID]]))</f>
        <v>0</v>
      </c>
      <c r="AO75" t="b">
        <f>ISNUMBER(FIND($F$6,Orders[[#This Row],[OrderID]]))</f>
        <v>0</v>
      </c>
      <c r="AP75" t="b">
        <f>ISNUMBER(SEARCH("spt",Orders[[#This Row],[OrderID]]))</f>
        <v>0</v>
      </c>
    </row>
  </sheetData>
  <conditionalFormatting sqref="A2:A75">
    <cfRule type="expression" dxfId="6" priority="1">
      <formula>$AO2</formula>
    </cfRule>
    <cfRule type="expression" dxfId="5" priority="2">
      <formula>$AP2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9036-DB80-4706-966D-D4D1BBBC3CCC}">
  <dimension ref="A1"/>
  <sheetViews>
    <sheetView workbookViewId="0">
      <selection activeCell="D19" sqref="D1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0CAA-8C59-4C9C-8A90-7D32DE4995C7}">
  <dimension ref="B4:J7"/>
  <sheetViews>
    <sheetView workbookViewId="0">
      <selection activeCell="C3" sqref="C3"/>
    </sheetView>
  </sheetViews>
  <sheetFormatPr defaultRowHeight="14.5" x14ac:dyDescent="0.35"/>
  <cols>
    <col min="2" max="2" width="12.54296875" bestFit="1" customWidth="1"/>
    <col min="5" max="5" width="38.6328125" bestFit="1" customWidth="1"/>
    <col min="6" max="6" width="11.36328125" bestFit="1" customWidth="1"/>
    <col min="9" max="9" width="38.6328125" bestFit="1" customWidth="1"/>
    <col min="10" max="10" width="11.36328125" bestFit="1" customWidth="1"/>
  </cols>
  <sheetData>
    <row r="4" spans="2:10" x14ac:dyDescent="0.35">
      <c r="B4" s="2" t="s">
        <v>29</v>
      </c>
    </row>
    <row r="6" spans="2:10" x14ac:dyDescent="0.35">
      <c r="E6" s="1" t="str" cm="1">
        <f t="array" ref="E6:F6">Movies[[#Headers],[Title]:[Release Year]]</f>
        <v>Title</v>
      </c>
      <c r="F6" s="1" t="str">
        <v>Release Year</v>
      </c>
      <c r="I6" s="1" t="str" cm="1">
        <f t="array" ref="I6:J6">Movies[[#Headers],[Title]:[Release Year]]</f>
        <v>Title</v>
      </c>
      <c r="J6" s="1" t="str">
        <v>Release Year</v>
      </c>
    </row>
    <row r="7" spans="2:10" x14ac:dyDescent="0.35">
      <c r="E7" t="e" cm="1">
        <f t="array" ref="E7">_xlfn._xlws.FILTER(Movies[[Title]:[Release Year]],Movies[Matrix Movie?]=Filter!#REF!,"")</f>
        <v>#REF!</v>
      </c>
      <c r="I7" t="str" cm="1">
        <f t="array" ref="I7">_xlfn._xlws.FILTER(Movies[[Title]:[Release Year]],ISNUMBER(SEARCH(Filter!#REF!,Movies[Matrix Movie?])),"")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</vt:lpstr>
      <vt:lpstr>Movies</vt:lpstr>
      <vt:lpstr>Keys</vt:lpstr>
      <vt:lpstr>Products</vt:lpstr>
      <vt:lpstr>Sheet3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2022-11-29T07:25:17Z</dcterms:created>
  <dcterms:modified xsi:type="dcterms:W3CDTF">2022-12-02T13:00:51Z</dcterms:modified>
</cp:coreProperties>
</file>