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<sst xmlns="http://schemas.openxmlformats.org/spreadsheetml/2006/main" count="66" uniqueCount="57">
  <si>
    <t xml:space="preserve">Verbraucher</t>
  </si>
  <si>
    <t xml:space="preserve">Anzahl</t>
  </si>
  <si>
    <t xml:space="preserve">Spannung [V]</t>
  </si>
  <si>
    <t xml:space="preserve">Leistung [W]</t>
  </si>
  <si>
    <t xml:space="preserve">Strom [A]</t>
  </si>
  <si>
    <t xml:space="preserve">Gesamtstrom [A]</t>
  </si>
  <si>
    <t xml:space="preserve">Länge [m]</t>
  </si>
  <si>
    <t xml:space="preserve">Leitungsquerschnitt [mm²]</t>
  </si>
  <si>
    <t xml:space="preserve">Gew. Leitungsquerschnitt [mm²]</t>
  </si>
  <si>
    <t xml:space="preserve">Gew. Sicherung [A]</t>
  </si>
  <si>
    <t xml:space="preserve">Formel: https://campingtech.de/elektronik/kabelquerschnitt-berechnen-12v-wohnmobil-van/</t>
  </si>
  <si>
    <t xml:space="preserve">GROßVERBRAUCHER</t>
  </si>
  <si>
    <t xml:space="preserve">Bezüglich Spannungsabfall (um sicher zu stellen, dassnich fie richtige leistung ankommt)</t>
  </si>
  <si>
    <t xml:space="preserve">Raspberry Pi 3 B Leistung (5W): https://www.pidramble.com/wiki/benchmarks/power-consumption </t>
  </si>
  <si>
    <t xml:space="preserve">Kühlschrank</t>
  </si>
  <si>
    <t xml:space="preserve">12V Router WLAN (5W): https://www.amumot.de/wlan-im-auto-internet-fuer-unterwegs-im-wohnmobil/ </t>
  </si>
  <si>
    <t xml:space="preserve">Standheizung (3A Nennstrom, 15A Anlaufstrom)</t>
  </si>
  <si>
    <t xml:space="preserve">Leitfähigkeit</t>
  </si>
  <si>
    <t xml:space="preserve">Steckdosen Küche 12V (Laptop, Handy, Powerbank, Kamera,)</t>
  </si>
  <si>
    <t xml:space="preserve">Kabelrohre</t>
  </si>
  <si>
    <t xml:space="preserve">Steckdose hinten</t>
  </si>
  <si>
    <t xml:space="preserve"> Spannungsfall in %</t>
  </si>
  <si>
    <t xml:space="preserve">SUMME</t>
  </si>
  <si>
    <t xml:space="preserve">KLEINVERBRAUCHER</t>
  </si>
  <si>
    <t xml:space="preserve">Herdanzünder</t>
  </si>
  <si>
    <t xml:space="preserve">Lampen Küche</t>
  </si>
  <si>
    <t xml:space="preserve">Lampen Bett</t>
  </si>
  <si>
    <t xml:space="preserve">Lampen Wohnraum</t>
  </si>
  <si>
    <t xml:space="preserve">Summe 1.5mm² Kabel</t>
  </si>
  <si>
    <t xml:space="preserve">Tauchpumpe</t>
  </si>
  <si>
    <t xml:space="preserve">Summe 6mm² Kabel</t>
  </si>
  <si>
    <t xml:space="preserve">Gaswarner (1,2W-2W)</t>
  </si>
  <si>
    <t xml:space="preserve">Wlan router</t>
  </si>
  <si>
    <t xml:space="preserve">Raspberry (5W converter)</t>
  </si>
  <si>
    <t xml:space="preserve">SUMME (&lt;12A): </t>
  </si>
  <si>
    <t xml:space="preserve">Wechselrichter</t>
  </si>
  <si>
    <t xml:space="preserve">Energieversorgung</t>
  </si>
  <si>
    <t xml:space="preserve">Lichtmaschiene ( 140A-30A Eigenbedarf) Abzüglich</t>
  </si>
  <si>
    <t xml:space="preserve">Solarmodul (Erhaltungsladung 13.8V; Ladephase 14.4V)</t>
  </si>
  <si>
    <t xml:space="preserve">Landstrom</t>
  </si>
  <si>
    <t xml:space="preserve">Energiespeicher</t>
  </si>
  <si>
    <t xml:space="preserve">Kapazität [Ah]</t>
  </si>
  <si>
    <t xml:space="preserve">Ladespannung [V]</t>
  </si>
  <si>
    <t xml:space="preserve">Ladestrom [A]</t>
  </si>
  <si>
    <t xml:space="preserve">Max Ladestrom [A]</t>
  </si>
  <si>
    <t xml:space="preserve">Entladespannungsbereich [V]</t>
  </si>
  <si>
    <t xml:space="preserve">Starterbatterie</t>
  </si>
  <si>
    <t xml:space="preserve">14,8V</t>
  </si>
  <si>
    <t xml:space="preserve">12,7V – 12,2V</t>
  </si>
  <si>
    <t xml:space="preserve">Bordbatterie 1</t>
  </si>
  <si>
    <t xml:space="preserve">13,7V – 12,2V</t>
  </si>
  <si>
    <t xml:space="preserve">Bordbatterie 2</t>
  </si>
  <si>
    <t xml:space="preserve">14,7V – 12,2V</t>
  </si>
  <si>
    <t xml:space="preserve">Ladestrom mindestens 1/10 der Nennkapazität</t>
  </si>
  <si>
    <t xml:space="preserve">Ladestrom nicht mehr als die Hälfte der Nennkapazität</t>
  </si>
  <si>
    <t xml:space="preserve">Batterie nicht unter 50% entladen</t>
  </si>
  <si>
    <t xml:space="preserve">Guter Lade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</si>
</sst>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CC0000"/>
        <bgColor rgb="FF800000"/>
      </patternFill>
    </fill>
    <fill>
      <patternFill patternType="solid">
        <fgColor rgb="FFCC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221040</xdr:colOff>
      <xdr:row>31</xdr:row>
      <xdr:rowOff>113760</xdr:rowOff>
    </xdr:from>
    <xdr:to>
      <xdr:col>21</xdr:col>
      <xdr:colOff>185760</xdr:colOff>
      <xdr:row>53</xdr:row>
      <xdr:rowOff>149040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5733800" y="5531400"/>
          <a:ext cx="6827400" cy="3807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840240</xdr:colOff>
      <xdr:row>14</xdr:row>
      <xdr:rowOff>169920</xdr:rowOff>
    </xdr:from>
    <xdr:to>
      <xdr:col>19</xdr:col>
      <xdr:colOff>335520</xdr:colOff>
      <xdr:row>28</xdr:row>
      <xdr:rowOff>171000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7018640" y="2623320"/>
          <a:ext cx="4361400" cy="2447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1278720</xdr:colOff>
      <xdr:row>23</xdr:row>
      <xdr:rowOff>4320</xdr:rowOff>
    </xdr:from>
    <xdr:to>
      <xdr:col>9</xdr:col>
      <xdr:colOff>480240</xdr:colOff>
      <xdr:row>40</xdr:row>
      <xdr:rowOff>55080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9491040" y="4035240"/>
          <a:ext cx="4474440" cy="298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ampingtech.de/elektronik/kabelquerschnitt-berechnen-12v-wohnmobil-van/" TargetMode="External"/><Relationship Id="rId2" Type="http://schemas.openxmlformats.org/officeDocument/2006/relationships/hyperlink" Target="https://www.pidramble.com/wiki/benchmarks/power-consumption" TargetMode="External"/><Relationship Id="rId3" Type="http://schemas.openxmlformats.org/officeDocument/2006/relationships/hyperlink" Target="https://www.amumot.de/wlan-im-auto-internet-fuer-unterwegs-im-wohnmobil/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F18" activeCellId="0" sqref="F18"/>
    </sheetView>
  </sheetViews>
  <sheetFormatPr defaultColWidth="8.59375" defaultRowHeight="13.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1.76"/>
    <col collapsed="false" customWidth="true" hidden="false" outlineLevel="0" max="3" min="3" style="0" width="14.96"/>
    <col collapsed="false" customWidth="true" hidden="false" outlineLevel="0" max="4" min="4" style="0" width="11.89"/>
    <col collapsed="false" customWidth="true" hidden="false" outlineLevel="0" max="5" min="5" style="0" width="23.4"/>
    <col collapsed="false" customWidth="true" hidden="false" outlineLevel="0" max="6" min="6" style="0" width="28.53"/>
    <col collapsed="false" customWidth="true" hidden="false" outlineLevel="0" max="9" min="7" style="0" width="22.71"/>
    <col collapsed="false" customWidth="true" hidden="false" outlineLevel="0" max="10" min="10" style="0" width="17.6"/>
    <col collapsed="false" customWidth="true" hidden="false" outlineLevel="0" max="13" min="13" style="0" width="11.28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 s="0" t="s">
        <v>10</v>
      </c>
    </row>
    <row r="2" customFormat="false" ht="13.8" hidden="false" customHeight="false" outlineLevel="0" collapsed="false">
      <c r="A2" s="3" t="s">
        <v>11</v>
      </c>
      <c r="H2" s="0" t="s">
        <v>12</v>
      </c>
      <c r="M2" s="0" t="s">
        <v>13</v>
      </c>
    </row>
    <row r="3" customFormat="false" ht="13.8" hidden="false" customHeight="false" outlineLevel="0" collapsed="false">
      <c r="A3" s="4" t="s">
        <v>14</v>
      </c>
      <c r="B3" s="4" t="n">
        <v>1</v>
      </c>
      <c r="C3" s="4" t="n">
        <v>12</v>
      </c>
      <c r="D3" s="4" t="n">
        <v>100</v>
      </c>
      <c r="E3" s="4" t="n">
        <f aca="false">D3/C3</f>
        <v>8.33333333333333</v>
      </c>
      <c r="F3" s="4" t="n">
        <f aca="false">B3*E3</f>
        <v>8.33333333333333</v>
      </c>
      <c r="G3" s="4" t="n">
        <v>3.5</v>
      </c>
      <c r="H3" s="4" t="n">
        <f aca="false">(2*G3*F3)/($N$6*$N$4*12)</f>
        <v>4.25070926120244</v>
      </c>
      <c r="I3" s="4" t="n">
        <v>6</v>
      </c>
      <c r="J3" s="4" t="n">
        <v>15</v>
      </c>
      <c r="M3" s="0" t="s">
        <v>15</v>
      </c>
    </row>
    <row r="4" customFormat="false" ht="13.8" hidden="false" customHeight="false" outlineLevel="0" collapsed="false">
      <c r="A4" s="4" t="s">
        <v>16</v>
      </c>
      <c r="B4" s="4" t="n">
        <v>1</v>
      </c>
      <c r="C4" s="4" t="n">
        <v>12</v>
      </c>
      <c r="D4" s="4" t="n">
        <f aca="false">C4*E4</f>
        <v>36</v>
      </c>
      <c r="E4" s="4" t="n">
        <v>3</v>
      </c>
      <c r="F4" s="4" t="n">
        <f aca="false">B4*E4</f>
        <v>3</v>
      </c>
      <c r="G4" s="4" t="n">
        <v>5.25</v>
      </c>
      <c r="H4" s="4" t="n">
        <f aca="false">(G4*2*F4)/(C4*$N$4*$N$6)</f>
        <v>2.29538300104932</v>
      </c>
      <c r="I4" s="4" t="n">
        <v>6</v>
      </c>
      <c r="J4" s="4" t="n">
        <v>20</v>
      </c>
      <c r="M4" s="0" t="s">
        <v>17</v>
      </c>
      <c r="N4" s="0" t="n">
        <v>57.18</v>
      </c>
    </row>
    <row r="5" customFormat="false" ht="13.8" hidden="false" customHeight="false" outlineLevel="0" collapsed="false">
      <c r="A5" s="4" t="s">
        <v>18</v>
      </c>
      <c r="B5" s="4" t="n">
        <v>1</v>
      </c>
      <c r="C5" s="4" t="n">
        <v>12</v>
      </c>
      <c r="D5" s="4" t="n">
        <v>180</v>
      </c>
      <c r="E5" s="4" t="n">
        <f aca="false">D5/C5</f>
        <v>15</v>
      </c>
      <c r="F5" s="4" t="n">
        <f aca="false">B5*E5</f>
        <v>15</v>
      </c>
      <c r="G5" s="4" t="n">
        <v>3.5</v>
      </c>
      <c r="H5" s="4" t="n">
        <f aca="false">(G5*2*F5)/(C5*$N$4*$N$6)</f>
        <v>7.65127667016439</v>
      </c>
      <c r="I5" s="4" t="n">
        <v>6</v>
      </c>
      <c r="J5" s="4" t="n">
        <v>20</v>
      </c>
      <c r="M5" s="0" t="s">
        <v>19</v>
      </c>
      <c r="N5" s="0" t="n">
        <v>20</v>
      </c>
    </row>
    <row r="6" customFormat="false" ht="13.8" hidden="false" customHeight="false" outlineLevel="0" collapsed="false">
      <c r="A6" s="4" t="s">
        <v>20</v>
      </c>
      <c r="B6" s="4" t="n">
        <v>1</v>
      </c>
      <c r="C6" s="4" t="n">
        <v>12</v>
      </c>
      <c r="D6" s="4" t="n">
        <v>180</v>
      </c>
      <c r="E6" s="4" t="n">
        <f aca="false">D6/C6</f>
        <v>15</v>
      </c>
      <c r="F6" s="4" t="n">
        <f aca="false">B6*E6</f>
        <v>15</v>
      </c>
      <c r="G6" s="4" t="n">
        <v>5.25</v>
      </c>
      <c r="H6" s="4" t="n">
        <f aca="false">(G6*2*F6)/(C6*$N$4*$N$6)</f>
        <v>11.4769150052466</v>
      </c>
      <c r="I6" s="4" t="n">
        <v>6</v>
      </c>
      <c r="J6" s="4" t="n">
        <v>20</v>
      </c>
      <c r="M6" s="0" t="s">
        <v>21</v>
      </c>
      <c r="N6" s="0" t="n">
        <v>0.02</v>
      </c>
    </row>
    <row r="7" customFormat="false" ht="13.8" hidden="false" customHeight="false" outlineLevel="0" collapsed="false">
      <c r="A7" s="4"/>
      <c r="B7" s="4"/>
      <c r="C7" s="4" t="n">
        <v>12</v>
      </c>
      <c r="D7" s="4"/>
      <c r="E7" s="4" t="s">
        <v>22</v>
      </c>
      <c r="F7" s="4" t="n">
        <f aca="false">F3+F4+3*F5+F6</f>
        <v>71.3333333333333</v>
      </c>
      <c r="G7" s="4" t="n">
        <v>0.5</v>
      </c>
      <c r="H7" s="4" t="n">
        <f aca="false">(G7*2*F7)/(C7*$N$4*$N$6)</f>
        <v>5.19801018227041</v>
      </c>
      <c r="I7" s="4" t="n">
        <v>35</v>
      </c>
      <c r="J7" s="4" t="n">
        <v>100</v>
      </c>
    </row>
    <row r="8" customFormat="false" ht="13.8" hidden="false" customHeight="false" outlineLevel="0" collapsed="false">
      <c r="A8" s="5" t="s">
        <v>23</v>
      </c>
      <c r="B8" s="4"/>
      <c r="C8" s="4"/>
      <c r="D8" s="4"/>
      <c r="E8" s="4"/>
      <c r="F8" s="4"/>
      <c r="G8" s="4"/>
      <c r="H8" s="4"/>
      <c r="I8" s="4"/>
      <c r="J8" s="4"/>
    </row>
    <row r="9" customFormat="false" ht="13.8" hidden="false" customHeight="false" outlineLevel="0" collapsed="false">
      <c r="A9" s="4" t="s">
        <v>24</v>
      </c>
      <c r="B9" s="4" t="n">
        <v>1</v>
      </c>
      <c r="C9" s="4" t="n">
        <v>12</v>
      </c>
      <c r="D9" s="4" t="n">
        <v>12</v>
      </c>
      <c r="E9" s="4" t="n">
        <v>1</v>
      </c>
      <c r="F9" s="4" t="n">
        <f aca="false">B9*E9</f>
        <v>1</v>
      </c>
      <c r="G9" s="4" t="n">
        <v>2.5</v>
      </c>
      <c r="H9" s="4" t="n">
        <f aca="false">(G9*2*F9)/(C9*$N$4*$N$6)</f>
        <v>0.364346508103066</v>
      </c>
      <c r="I9" s="4" t="n">
        <v>1.5</v>
      </c>
      <c r="J9" s="4" t="n">
        <v>10</v>
      </c>
    </row>
    <row r="10" customFormat="false" ht="13.8" hidden="false" customHeight="false" outlineLevel="0" collapsed="false">
      <c r="A10" s="4" t="s">
        <v>25</v>
      </c>
      <c r="B10" s="4" t="n">
        <v>2</v>
      </c>
      <c r="C10" s="4" t="n">
        <v>12</v>
      </c>
      <c r="D10" s="4" t="n">
        <v>5</v>
      </c>
      <c r="E10" s="4" t="n">
        <f aca="false">D10/C10</f>
        <v>0.416666666666667</v>
      </c>
      <c r="F10" s="4" t="n">
        <f aca="false">B10*E10</f>
        <v>0.833333333333333</v>
      </c>
      <c r="G10" s="4" t="n">
        <v>4</v>
      </c>
      <c r="H10" s="4" t="n">
        <f aca="false">(G10*2*F10)/(C10*$N$4*$N$6)</f>
        <v>0.485795344137422</v>
      </c>
      <c r="I10" s="4" t="n">
        <v>1.5</v>
      </c>
      <c r="J10" s="4" t="n">
        <v>5</v>
      </c>
    </row>
    <row r="11" customFormat="false" ht="13.8" hidden="false" customHeight="false" outlineLevel="0" collapsed="false">
      <c r="A11" s="4" t="s">
        <v>26</v>
      </c>
      <c r="B11" s="4" t="n">
        <v>2</v>
      </c>
      <c r="C11" s="4" t="n">
        <v>12</v>
      </c>
      <c r="D11" s="4" t="n">
        <v>5</v>
      </c>
      <c r="E11" s="4" t="n">
        <f aca="false">D11/C11</f>
        <v>0.416666666666667</v>
      </c>
      <c r="F11" s="4" t="n">
        <f aca="false">B11*E11</f>
        <v>0.833333333333333</v>
      </c>
      <c r="G11" s="4" t="n">
        <v>5.5</v>
      </c>
      <c r="H11" s="4" t="n">
        <f aca="false">(G11*2*F11)/(C11*$N$4*$N$6)</f>
        <v>0.667968598188955</v>
      </c>
      <c r="I11" s="4" t="n">
        <v>1.5</v>
      </c>
      <c r="J11" s="4" t="n">
        <v>5</v>
      </c>
    </row>
    <row r="12" customFormat="false" ht="13.8" hidden="false" customHeight="false" outlineLevel="0" collapsed="false">
      <c r="A12" s="4" t="s">
        <v>27</v>
      </c>
      <c r="B12" s="4" t="n">
        <v>1</v>
      </c>
      <c r="C12" s="4" t="n">
        <v>12</v>
      </c>
      <c r="D12" s="4" t="n">
        <v>5</v>
      </c>
      <c r="E12" s="4" t="n">
        <f aca="false">D12/C12</f>
        <v>0.416666666666667</v>
      </c>
      <c r="F12" s="4" t="n">
        <f aca="false">B12*E12</f>
        <v>0.416666666666667</v>
      </c>
      <c r="G12" s="4" t="n">
        <v>5</v>
      </c>
      <c r="H12" s="4" t="n">
        <f aca="false">(G12*2*F12)/(C12*$N$4*$N$6)</f>
        <v>0.303622090085889</v>
      </c>
      <c r="I12" s="4" t="n">
        <v>1.5</v>
      </c>
      <c r="J12" s="4" t="n">
        <v>5</v>
      </c>
      <c r="M12" s="0" t="s">
        <v>28</v>
      </c>
      <c r="N12" s="0" t="n">
        <f aca="false">2*(G10+G11+G12+G13+G13+G14+G9+G17+G15+G16)</f>
        <v>59</v>
      </c>
    </row>
    <row r="13" customFormat="false" ht="13.8" hidden="false" customHeight="false" outlineLevel="0" collapsed="false">
      <c r="A13" s="4" t="s">
        <v>29</v>
      </c>
      <c r="B13" s="4" t="n">
        <v>1</v>
      </c>
      <c r="C13" s="4" t="n">
        <v>12</v>
      </c>
      <c r="D13" s="4" t="n">
        <v>24</v>
      </c>
      <c r="E13" s="4" t="n">
        <f aca="false">D13/C13</f>
        <v>2</v>
      </c>
      <c r="F13" s="4" t="n">
        <f aca="false">B13*E13</f>
        <v>2</v>
      </c>
      <c r="G13" s="4" t="n">
        <v>2</v>
      </c>
      <c r="H13" s="4" t="n">
        <f aca="false">(G13*2*F13)/(C13*$N$4*$N$6)</f>
        <v>0.582954412964906</v>
      </c>
      <c r="I13" s="4" t="n">
        <v>1.5</v>
      </c>
      <c r="J13" s="4" t="n">
        <v>10</v>
      </c>
      <c r="M13" s="0" t="s">
        <v>30</v>
      </c>
      <c r="N13" s="0" t="n">
        <f aca="false">(G3+G4+G5+G6)*2</f>
        <v>35</v>
      </c>
    </row>
    <row r="14" customFormat="false" ht="13.8" hidden="false" customHeight="false" outlineLevel="0" collapsed="false">
      <c r="A14" s="4" t="s">
        <v>31</v>
      </c>
      <c r="B14" s="4" t="n">
        <v>1</v>
      </c>
      <c r="C14" s="4" t="n">
        <v>12</v>
      </c>
      <c r="D14" s="4" t="n">
        <v>1.2</v>
      </c>
      <c r="E14" s="4" t="n">
        <f aca="false">D14/C14</f>
        <v>0.1</v>
      </c>
      <c r="F14" s="4" t="n">
        <f aca="false">B14*E14</f>
        <v>0.1</v>
      </c>
      <c r="G14" s="4" t="n">
        <v>4</v>
      </c>
      <c r="H14" s="4" t="n">
        <f aca="false">(G14*2*F14)/(C14*$N$4*$N$6)</f>
        <v>0.0582954412964906</v>
      </c>
      <c r="I14" s="4" t="n">
        <v>1.5</v>
      </c>
      <c r="J14" s="4" t="n">
        <v>5</v>
      </c>
    </row>
    <row r="15" customFormat="false" ht="13.8" hidden="false" customHeight="false" outlineLevel="0" collapsed="false">
      <c r="A15" s="4" t="s">
        <v>32</v>
      </c>
      <c r="B15" s="4" t="n">
        <v>1</v>
      </c>
      <c r="C15" s="4" t="n">
        <v>12</v>
      </c>
      <c r="D15" s="4" t="n">
        <v>5</v>
      </c>
      <c r="E15" s="4" t="n">
        <f aca="false">D15/C15</f>
        <v>0.416666666666667</v>
      </c>
      <c r="F15" s="4" t="n">
        <f aca="false">B15*E15</f>
        <v>0.416666666666667</v>
      </c>
      <c r="G15" s="4" t="n">
        <v>4</v>
      </c>
      <c r="H15" s="4" t="n">
        <f aca="false">(G15*2*F15)/(C15*$N$4*$N$6)</f>
        <v>0.242897672068711</v>
      </c>
      <c r="I15" s="4" t="n">
        <v>1.5</v>
      </c>
      <c r="J15" s="4" t="n">
        <v>5</v>
      </c>
    </row>
    <row r="16" customFormat="false" ht="13.8" hidden="false" customHeight="false" outlineLevel="0" collapsed="false">
      <c r="A16" s="4" t="s">
        <v>33</v>
      </c>
      <c r="B16" s="4" t="n">
        <v>0</v>
      </c>
      <c r="C16" s="4" t="n">
        <v>12</v>
      </c>
      <c r="D16" s="4" t="n">
        <v>5</v>
      </c>
      <c r="E16" s="4" t="n">
        <f aca="false">D16/C16</f>
        <v>0.416666666666667</v>
      </c>
      <c r="F16" s="4" t="n">
        <f aca="false">B16*E16</f>
        <v>0</v>
      </c>
      <c r="G16" s="4" t="n">
        <v>0</v>
      </c>
      <c r="H16" s="4" t="n">
        <f aca="false">(G16*2*F16)/(C16*$N$4*$N$6)</f>
        <v>0</v>
      </c>
      <c r="I16" s="4" t="n">
        <v>1.5</v>
      </c>
      <c r="J16" s="4" t="n">
        <v>5</v>
      </c>
    </row>
    <row r="17" customFormat="false" ht="13.8" hidden="false" customHeight="false" outlineLevel="0" collapsed="false">
      <c r="A17" s="4"/>
      <c r="B17" s="4"/>
      <c r="C17" s="4" t="n">
        <v>12</v>
      </c>
      <c r="D17" s="4"/>
      <c r="E17" s="4" t="s">
        <v>34</v>
      </c>
      <c r="F17" s="4" t="n">
        <f aca="false">SUM(F9:F16)</f>
        <v>5.6</v>
      </c>
      <c r="G17" s="4" t="n">
        <v>0.5</v>
      </c>
      <c r="H17" s="4" t="n">
        <f aca="false">(G17*2*F17)/(C17*$N$4*$N$6)</f>
        <v>0.408068089075434</v>
      </c>
    </row>
    <row r="18" customFormat="false" ht="13.8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customFormat="false" ht="13.8" hidden="false" customHeight="false" outlineLevel="0" collapsed="false">
      <c r="A19" s="4"/>
      <c r="B19" s="4"/>
      <c r="C19" s="4"/>
      <c r="D19" s="4"/>
      <c r="E19" s="4"/>
      <c r="F19" s="4"/>
      <c r="G19" s="4"/>
      <c r="H19" s="4"/>
    </row>
    <row r="20" customFormat="false" ht="13.8" hidden="false" customHeight="false" outlineLevel="0" collapsed="false">
      <c r="A20" s="4" t="s">
        <v>35</v>
      </c>
      <c r="B20" s="4" t="n">
        <v>1</v>
      </c>
      <c r="C20" s="4" t="n">
        <v>12</v>
      </c>
      <c r="D20" s="4" t="n">
        <v>2000</v>
      </c>
      <c r="E20" s="4" t="n">
        <f aca="false">D20/C20</f>
        <v>166.666666666667</v>
      </c>
      <c r="F20" s="4" t="n">
        <f aca="false">B20*E20</f>
        <v>166.666666666667</v>
      </c>
      <c r="G20" s="4" t="n">
        <v>1.5</v>
      </c>
      <c r="H20" s="4" t="n">
        <f aca="false">(G20*2*F20)/(C20*$N$4*$N$6)</f>
        <v>36.4346508103067</v>
      </c>
    </row>
    <row r="21" customFormat="false" ht="13.8" hidden="false" customHeight="false" outlineLevel="0" collapsed="false">
      <c r="A21" s="4"/>
      <c r="B21" s="4"/>
      <c r="C21" s="4"/>
      <c r="D21" s="4"/>
      <c r="E21" s="4"/>
      <c r="F21" s="4"/>
      <c r="G21" s="4"/>
      <c r="H21" s="4"/>
    </row>
    <row r="22" customFormat="false" ht="13.8" hidden="false" customHeight="false" outlineLevel="0" collapsed="false"/>
    <row r="23" customFormat="false" ht="13.8" hidden="false" customHeight="false" outlineLevel="0" collapsed="false">
      <c r="A23" s="1" t="s">
        <v>36</v>
      </c>
      <c r="B23" s="2" t="s">
        <v>2</v>
      </c>
      <c r="C23" s="2" t="s">
        <v>3</v>
      </c>
      <c r="D23" s="2" t="s">
        <v>4</v>
      </c>
      <c r="E23" s="2" t="s">
        <v>6</v>
      </c>
      <c r="F23" s="2" t="s">
        <v>7</v>
      </c>
      <c r="G23" s="2" t="s">
        <v>8</v>
      </c>
      <c r="H23" s="2" t="s">
        <v>9</v>
      </c>
    </row>
    <row r="24" customFormat="false" ht="13.8" hidden="false" customHeight="false" outlineLevel="0" collapsed="false">
      <c r="A24" s="0" t="s">
        <v>37</v>
      </c>
      <c r="B24" s="0" t="n">
        <v>14.4</v>
      </c>
      <c r="C24" s="0" t="n">
        <f aca="false">B24*D24</f>
        <v>2016</v>
      </c>
      <c r="D24" s="0" t="n">
        <v>140</v>
      </c>
      <c r="E24" s="0" t="n">
        <v>1</v>
      </c>
      <c r="F24" s="4" t="n">
        <f aca="false">(2*E24*D24)/($N$6*$N$4*12)</f>
        <v>20.4034044537717</v>
      </c>
      <c r="G24" s="0" t="n">
        <v>35</v>
      </c>
      <c r="H24" s="0" t="n">
        <v>120</v>
      </c>
    </row>
    <row r="25" customFormat="false" ht="13.8" hidden="false" customHeight="false" outlineLevel="0" collapsed="false">
      <c r="A25" s="0" t="s">
        <v>38</v>
      </c>
      <c r="B25" s="0" t="n">
        <v>14.4</v>
      </c>
      <c r="C25" s="0" t="n">
        <f aca="false">B25*D25</f>
        <v>288</v>
      </c>
      <c r="D25" s="0" t="n">
        <v>20</v>
      </c>
      <c r="E25" s="0" t="n">
        <v>1</v>
      </c>
      <c r="F25" s="4" t="n">
        <f aca="false">(2*E25*D25)/($N$6*$N$4*12)</f>
        <v>2.91477206482453</v>
      </c>
      <c r="G25" s="0" t="n">
        <v>35</v>
      </c>
      <c r="H25" s="0" t="n">
        <v>125</v>
      </c>
    </row>
    <row r="26" customFormat="false" ht="13.8" hidden="false" customHeight="false" outlineLevel="0" collapsed="false">
      <c r="A26" s="0" t="s">
        <v>39</v>
      </c>
      <c r="B26" s="0" t="n">
        <v>12</v>
      </c>
      <c r="C26" s="0" t="n">
        <v>300</v>
      </c>
      <c r="D26" s="0" t="n">
        <f aca="false">C26/B26</f>
        <v>25</v>
      </c>
      <c r="E26" s="0" t="n">
        <v>1</v>
      </c>
      <c r="F26" s="4" t="n">
        <f aca="false">(2*E26*D26)/($N$6*$N$4*12)</f>
        <v>3.64346508103066</v>
      </c>
      <c r="G26" s="0" t="n">
        <v>35</v>
      </c>
      <c r="H26" s="0" t="n">
        <v>125</v>
      </c>
    </row>
    <row r="30" customFormat="false" ht="13.8" hidden="false" customHeight="false" outlineLevel="0" collapsed="false">
      <c r="A30" s="1" t="s">
        <v>40</v>
      </c>
      <c r="B30" s="2" t="s">
        <v>41</v>
      </c>
      <c r="C30" s="2" t="s">
        <v>42</v>
      </c>
      <c r="D30" s="2" t="s">
        <v>43</v>
      </c>
      <c r="E30" s="2" t="s">
        <v>44</v>
      </c>
      <c r="F30" s="2" t="s">
        <v>45</v>
      </c>
    </row>
    <row r="31" customFormat="false" ht="13.5" hidden="false" customHeight="false" outlineLevel="0" collapsed="false">
      <c r="A31" s="0" t="s">
        <v>46</v>
      </c>
      <c r="B31" s="0" t="n">
        <v>100</v>
      </c>
      <c r="C31" s="0" t="s">
        <v>47</v>
      </c>
      <c r="D31" s="0" t="n">
        <f aca="false">B31/10</f>
        <v>10</v>
      </c>
      <c r="E31" s="0" t="n">
        <f aca="false">B31/2</f>
        <v>50</v>
      </c>
      <c r="F31" s="0" t="s">
        <v>48</v>
      </c>
    </row>
    <row r="32" customFormat="false" ht="13.5" hidden="false" customHeight="false" outlineLevel="0" collapsed="false">
      <c r="A32" s="0" t="s">
        <v>49</v>
      </c>
      <c r="B32" s="0" t="n">
        <v>100</v>
      </c>
      <c r="C32" s="0" t="s">
        <v>47</v>
      </c>
      <c r="D32" s="0" t="n">
        <f aca="false">B32/10</f>
        <v>10</v>
      </c>
      <c r="E32" s="0" t="n">
        <f aca="false">B32/2</f>
        <v>50</v>
      </c>
      <c r="F32" s="0" t="s">
        <v>50</v>
      </c>
    </row>
    <row r="33" customFormat="false" ht="13.5" hidden="false" customHeight="false" outlineLevel="0" collapsed="false">
      <c r="A33" s="0" t="s">
        <v>51</v>
      </c>
      <c r="B33" s="0" t="n">
        <v>80</v>
      </c>
      <c r="C33" s="0" t="s">
        <v>47</v>
      </c>
      <c r="D33" s="0" t="n">
        <f aca="false">B33/10</f>
        <v>8</v>
      </c>
      <c r="E33" s="0" t="n">
        <f aca="false">B33/2</f>
        <v>40</v>
      </c>
      <c r="F33" s="0" t="s">
        <v>52</v>
      </c>
    </row>
    <row r="34" customFormat="false" ht="13.5" hidden="false" customHeight="false" outlineLevel="0" collapsed="false">
      <c r="D34" s="0" t="s">
        <v>53</v>
      </c>
      <c r="E34" s="0" t="s">
        <v>54</v>
      </c>
      <c r="F34" s="0" t="s">
        <v>55</v>
      </c>
    </row>
    <row r="35" customFormat="false" ht="13.5" hidden="false" customHeight="false" outlineLevel="0" collapsed="false">
      <c r="D35" s="0" t="s">
        <v>56</v>
      </c>
    </row>
  </sheetData>
  <hyperlinks>
    <hyperlink ref="M1" r:id="rId1" display="Formel: https://campingtech.de/elektronik/kabelquerschnitt-berechnen-12v-wohnmobil-van/"/>
    <hyperlink ref="M2" r:id="rId2" display="Raspberry Pi 3 B Leistung (5W): https://www.pidramble.com/wiki/benchmarks/power-consumption "/>
    <hyperlink ref="M3" r:id="rId3" display="12V Router WLAN (5W): https://www.amumot.de/wlan-im-auto-internet-fuer-unterwegs-im-wohnmobil/ "/>
  </hyperlink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2021-08-01T09:32:14Z</dcterms:created>
  <dc:creator>Unknown</dc:creator>
  <dc:description/>
  <dc:language>en-US</dc:language>
  <cp:lastModifiedBy/>
  <dcterms:modified xsi:type="dcterms:W3CDTF">2021-08-23T22:07:10Z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