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<sst xmlns="http://schemas.openxmlformats.org/spreadsheetml/2006/main" count="61" uniqueCount="52">
  <si>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</si>
  <si>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</si>
  <si>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</si>
  <si>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</si>
  <si>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</si>
  <si>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</si>
  <si>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</si>
  <si>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</si>
  <si>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</si>
  <si>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</si>
  <si>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</si>
  <si>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</si>
  <si>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Kühlschrank</t>
  </si>
  <si>
    <t xml:space="preserve">Leitfähigkeit</t>
  </si>
  <si>
    <t xml:space="preserve">Standheizung (3A Nennstrom, 15A Anlaufstrom)</t>
  </si>
  <si>
    <t xml:space="preserve">Kabelrohre</t>
  </si>
  <si>
    <t xml:space="preserve">Steckdosen Küche 12V (Laptop, Handy, Powerbank, Kamera,)</t>
  </si>
  <si>
    <t xml:space="preserve"> Spannungsfall in %</t>
  </si>
  <si>
    <t xml:space="preserve">Steckdose hinten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</si>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</sst>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220320</xdr:colOff>
      <xdr:row>29</xdr:row>
      <xdr:rowOff>113040</xdr:rowOff>
    </xdr:from>
    <xdr:to>
      <xdr:col>21</xdr:col>
      <xdr:colOff>186840</xdr:colOff>
      <xdr:row>51</xdr:row>
      <xdr:rowOff>150120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080" y="5180040"/>
          <a:ext cx="6621480" cy="380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174960</xdr:colOff>
      <xdr:row>14</xdr:row>
      <xdr:rowOff>169920</xdr:rowOff>
    </xdr:from>
    <xdr:to>
      <xdr:col>19</xdr:col>
      <xdr:colOff>544320</xdr:colOff>
      <xdr:row>29</xdr:row>
      <xdr:rowOff>4680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2480" cy="244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390240</xdr:colOff>
      <xdr:row>12</xdr:row>
      <xdr:rowOff>12600</xdr:rowOff>
    </xdr:from>
    <xdr:to>
      <xdr:col>17</xdr:col>
      <xdr:colOff>207360</xdr:colOff>
      <xdr:row>29</xdr:row>
      <xdr:rowOff>30240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5237720" y="2115720"/>
          <a:ext cx="4475520" cy="298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</row>
    <row r="3" customFormat="false" ht="13.8" hidden="false" customHeight="false" outlineLevel="0" collapsed="false">
      <c r="A3" s="4" t="s">
        <v>12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(2*G3*F3)/($N$5*$N$3*12)</f>
        <v>4.25070926120244</v>
      </c>
      <c r="I3" s="4" t="n">
        <v>6</v>
      </c>
      <c r="J3" s="4" t="n">
        <v>15</v>
      </c>
      <c r="M3" s="0" t="s">
        <v>13</v>
      </c>
      <c r="N3" s="0" t="n">
        <v>57.18</v>
      </c>
    </row>
    <row r="4" customFormat="false" ht="13.8" hidden="false" customHeight="false" outlineLevel="0" collapsed="false">
      <c r="A4" s="4" t="s">
        <v>14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(G4*2*F4)/(C4*$N$3*$N$5)</f>
        <v>2.29538300104932</v>
      </c>
      <c r="I4" s="4" t="n">
        <v>6</v>
      </c>
      <c r="J4" s="4" t="n">
        <v>20</v>
      </c>
      <c r="M4" s="0" t="s">
        <v>15</v>
      </c>
      <c r="N4" s="0" t="n">
        <v>20</v>
      </c>
    </row>
    <row r="5" customFormat="false" ht="13.8" hidden="false" customHeight="false" outlineLevel="0" collapsed="false">
      <c r="A5" s="4" t="s">
        <v>16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(G5*2*F5)/(C5*$N$3*$N$5)</f>
        <v>7.65127667016439</v>
      </c>
      <c r="I5" s="4" t="n">
        <v>6</v>
      </c>
      <c r="J5" s="4" t="n">
        <v>20</v>
      </c>
      <c r="M5" s="0" t="s">
        <v>17</v>
      </c>
      <c r="N5" s="0" t="n">
        <v>0.02</v>
      </c>
    </row>
    <row r="6" customFormat="false" ht="13.8" hidden="false" customHeight="false" outlineLevel="0" collapsed="false">
      <c r="A6" s="4" t="s">
        <v>18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(G6*2*F6)/(C6*$N$3*$N$5)</f>
        <v>11.4769150052466</v>
      </c>
      <c r="I6" s="4" t="n">
        <v>6</v>
      </c>
      <c r="J6" s="4" t="n">
        <v>20</v>
      </c>
    </row>
    <row r="7" customFormat="false" ht="13.8" hidden="false" customHeight="false" outlineLevel="0" collapsed="false">
      <c r="A7" s="4"/>
      <c r="B7" s="4"/>
      <c r="C7" s="4" t="n">
        <v>12</v>
      </c>
      <c r="D7" s="4"/>
      <c r="E7" s="4" t="s">
        <v>19</v>
      </c>
      <c r="F7" s="4" t="n">
        <f aca="false">F3+F4+3*F5+F6</f>
        <v>71.3333333333333</v>
      </c>
      <c r="G7" s="4" t="n">
        <v>0.5</v>
      </c>
      <c r="H7" s="4" t="n">
        <f aca="false">(G7*2*F7)/(C7*$N$3*$N$5)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5" t="s">
        <v>20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21</v>
      </c>
      <c r="B9" s="4" t="n">
        <v>2</v>
      </c>
      <c r="C9" s="4" t="n">
        <v>12</v>
      </c>
      <c r="D9" s="4" t="n">
        <v>12</v>
      </c>
      <c r="E9" s="4" t="n">
        <v>1</v>
      </c>
      <c r="F9" s="4" t="n">
        <f aca="false">B9*E9</f>
        <v>2</v>
      </c>
      <c r="G9" s="4" t="n">
        <v>2.5</v>
      </c>
      <c r="H9" s="4" t="n">
        <f aca="false">(G9*2*F9)/(C9*$N$3*$N$5)</f>
        <v>0.728693016206133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22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(G10*2*F10)/(C10*$N$3*$N$5)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23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(G11*2*F11)/(C11*$N$3*$N$5)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24</v>
      </c>
      <c r="B12" s="4" t="n">
        <v>2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0.833333333333333</v>
      </c>
      <c r="G12" s="4" t="n">
        <v>5</v>
      </c>
      <c r="H12" s="4" t="n">
        <f aca="false">(G12*2*F12)/(C12*$N$3*$N$5)</f>
        <v>0.607244180171777</v>
      </c>
      <c r="I12" s="4" t="n">
        <v>1.5</v>
      </c>
      <c r="J12" s="4" t="n">
        <v>5</v>
      </c>
      <c r="M12" s="0" t="s">
        <v>25</v>
      </c>
      <c r="N12" s="0" t="n">
        <f aca="false">G10+G11+G12+G13+G13+G14+G9</f>
        <v>25</v>
      </c>
    </row>
    <row r="13" customFormat="false" ht="13.8" hidden="false" customHeight="false" outlineLevel="0" collapsed="false">
      <c r="A13" s="4" t="s">
        <v>26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(G13*2*F13)/(C13*$N$3*$N$5)</f>
        <v>0.582954412964906</v>
      </c>
      <c r="I13" s="4" t="n">
        <v>1.5</v>
      </c>
      <c r="J13" s="4" t="n">
        <v>10</v>
      </c>
      <c r="M13" s="0" t="s">
        <v>27</v>
      </c>
      <c r="N13" s="0" t="n">
        <f aca="false">G3+G4+G5+G6</f>
        <v>17.5</v>
      </c>
    </row>
    <row r="14" customFormat="false" ht="13.8" hidden="false" customHeight="false" outlineLevel="0" collapsed="false">
      <c r="A14" s="4" t="s">
        <v>28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(G14*2*F14)/(C14*$N$3*$N$5)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/>
      <c r="B15" s="4"/>
      <c r="C15" s="4" t="n">
        <v>12</v>
      </c>
      <c r="D15" s="4"/>
      <c r="E15" s="4" t="s">
        <v>29</v>
      </c>
      <c r="F15" s="4" t="n">
        <f aca="false">SUM(F9:F14)</f>
        <v>6.6</v>
      </c>
      <c r="G15" s="4" t="n">
        <v>0.5</v>
      </c>
      <c r="H15" s="4" t="n">
        <f aca="false">(G15*2*F15)/(C15*$N$3*$N$5)</f>
        <v>0.480937390696047</v>
      </c>
    </row>
    <row r="16" customFormat="false" ht="13.8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/>
      <c r="G17" s="4"/>
      <c r="H17" s="4"/>
    </row>
    <row r="18" customFormat="false" ht="13.8" hidden="false" customHeight="false" outlineLevel="0" collapsed="false">
      <c r="A18" s="4" t="s">
        <v>30</v>
      </c>
      <c r="B18" s="4" t="n">
        <v>1</v>
      </c>
      <c r="C18" s="4" t="n">
        <v>12</v>
      </c>
      <c r="D18" s="4" t="n">
        <v>2000</v>
      </c>
      <c r="E18" s="4" t="n">
        <f aca="false">D18/C18</f>
        <v>166.666666666667</v>
      </c>
      <c r="F18" s="4" t="n">
        <f aca="false">B18*E18</f>
        <v>166.666666666667</v>
      </c>
      <c r="G18" s="4" t="n">
        <v>1.5</v>
      </c>
      <c r="H18" s="4" t="n">
        <f aca="false">(G18*2*F18)/(C18*$N$3*$N$5)</f>
        <v>36.4346508103066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/>
    <row r="21" customFormat="false" ht="13.8" hidden="false" customHeight="false" outlineLevel="0" collapsed="false">
      <c r="A21" s="1" t="s">
        <v>31</v>
      </c>
      <c r="B21" s="2" t="s">
        <v>2</v>
      </c>
      <c r="C21" s="2" t="s">
        <v>3</v>
      </c>
      <c r="D21" s="2" t="s">
        <v>4</v>
      </c>
      <c r="E21" s="2" t="s">
        <v>6</v>
      </c>
      <c r="F21" s="2" t="s">
        <v>7</v>
      </c>
      <c r="G21" s="2" t="s">
        <v>8</v>
      </c>
      <c r="H21" s="2" t="s">
        <v>9</v>
      </c>
    </row>
    <row r="22" customFormat="false" ht="13.8" hidden="false" customHeight="false" outlineLevel="0" collapsed="false">
      <c r="A22" s="0" t="s">
        <v>32</v>
      </c>
      <c r="B22" s="0" t="n">
        <v>14.4</v>
      </c>
      <c r="C22" s="0" t="n">
        <f aca="false">B22*D22</f>
        <v>2016</v>
      </c>
      <c r="D22" s="0" t="n">
        <v>140</v>
      </c>
      <c r="E22" s="0" t="n">
        <v>1</v>
      </c>
      <c r="F22" s="4" t="n">
        <f aca="false">(2*E22*D22)/($N$5*$N$3*12)</f>
        <v>20.4034044537717</v>
      </c>
      <c r="G22" s="0" t="n">
        <v>35</v>
      </c>
      <c r="H22" s="0" t="n">
        <v>120</v>
      </c>
    </row>
    <row r="23" customFormat="false" ht="13.8" hidden="false" customHeight="false" outlineLevel="0" collapsed="false">
      <c r="A23" s="0" t="s">
        <v>33</v>
      </c>
      <c r="B23" s="0" t="n">
        <v>14.4</v>
      </c>
      <c r="C23" s="0" t="n">
        <f aca="false">B23*D23</f>
        <v>288</v>
      </c>
      <c r="D23" s="0" t="n">
        <v>20</v>
      </c>
      <c r="E23" s="0" t="n">
        <v>1</v>
      </c>
      <c r="F23" s="4" t="n">
        <f aca="false">(2*E23*D23)/($N$5*$N$3*12)</f>
        <v>2.91477206482453</v>
      </c>
      <c r="G23" s="0" t="n">
        <v>35</v>
      </c>
      <c r="H23" s="0" t="n">
        <v>125</v>
      </c>
    </row>
    <row r="24" customFormat="false" ht="13.8" hidden="false" customHeight="false" outlineLevel="0" collapsed="false">
      <c r="A24" s="0" t="s">
        <v>34</v>
      </c>
      <c r="B24" s="0" t="n">
        <v>12</v>
      </c>
      <c r="C24" s="0" t="n">
        <v>300</v>
      </c>
      <c r="D24" s="0" t="n">
        <f aca="false">C24/B24</f>
        <v>25</v>
      </c>
      <c r="E24" s="0" t="n">
        <v>1</v>
      </c>
      <c r="F24" s="4" t="n">
        <f aca="false">(2*E24*D24)/($N$5*$N$3*12)</f>
        <v>3.64346508103066</v>
      </c>
      <c r="G24" s="0" t="n">
        <v>35</v>
      </c>
      <c r="H24" s="0" t="n">
        <v>125</v>
      </c>
    </row>
    <row r="28" customFormat="false" ht="13.8" hidden="false" customHeight="false" outlineLevel="0" collapsed="false">
      <c r="A28" s="1" t="s">
        <v>35</v>
      </c>
      <c r="B28" s="2" t="s">
        <v>36</v>
      </c>
      <c r="C28" s="2" t="s">
        <v>37</v>
      </c>
      <c r="D28" s="2" t="s">
        <v>38</v>
      </c>
      <c r="E28" s="2" t="s">
        <v>39</v>
      </c>
      <c r="F28" s="2" t="s">
        <v>40</v>
      </c>
    </row>
    <row r="29" customFormat="false" ht="13.5" hidden="false" customHeight="false" outlineLevel="0" collapsed="false">
      <c r="A29" s="0" t="s">
        <v>41</v>
      </c>
      <c r="B29" s="0" t="n">
        <v>100</v>
      </c>
      <c r="C29" s="0" t="s">
        <v>42</v>
      </c>
      <c r="D29" s="0" t="n">
        <f aca="false">B29/10</f>
        <v>10</v>
      </c>
      <c r="E29" s="0" t="n">
        <f aca="false">B29/2</f>
        <v>50</v>
      </c>
      <c r="F29" s="0" t="s">
        <v>43</v>
      </c>
    </row>
    <row r="30" customFormat="false" ht="13.5" hidden="false" customHeight="false" outlineLevel="0" collapsed="false">
      <c r="A30" s="0" t="s">
        <v>44</v>
      </c>
      <c r="B30" s="0" t="n">
        <v>100</v>
      </c>
      <c r="C30" s="0" t="s">
        <v>42</v>
      </c>
      <c r="D30" s="0" t="n">
        <f aca="false">B30/10</f>
        <v>10</v>
      </c>
      <c r="E30" s="0" t="n">
        <f aca="false">B30/2</f>
        <v>50</v>
      </c>
      <c r="F30" s="0" t="s">
        <v>45</v>
      </c>
    </row>
    <row r="31" customFormat="false" ht="13.5" hidden="false" customHeight="false" outlineLevel="0" collapsed="false">
      <c r="A31" s="0" t="s">
        <v>46</v>
      </c>
      <c r="B31" s="0" t="n">
        <v>80</v>
      </c>
      <c r="C31" s="0" t="s">
        <v>42</v>
      </c>
      <c r="D31" s="0" t="n">
        <f aca="false">B31/10</f>
        <v>8</v>
      </c>
      <c r="E31" s="0" t="n">
        <f aca="false">B31/2</f>
        <v>40</v>
      </c>
      <c r="F31" s="0" t="s">
        <v>47</v>
      </c>
    </row>
    <row r="32" customFormat="false" ht="13.5" hidden="false" customHeight="false" outlineLevel="0" collapsed="false">
      <c r="D32" s="0" t="s">
        <v>48</v>
      </c>
      <c r="E32" s="0" t="s">
        <v>49</v>
      </c>
      <c r="F32" s="0" t="s">
        <v>50</v>
      </c>
    </row>
    <row r="33" customFormat="false" ht="13.5" hidden="false" customHeight="false" outlineLevel="0" collapsed="false">
      <c r="D33" s="0" t="s">
        <v>51</v>
      </c>
    </row>
    <row r="1048576" customFormat="false" ht="12.8" hidden="false" customHeight="false" outlineLevel="0" collapsed="false"/>
  </sheetData>
  <hyperlinks>
    <hyperlink ref="M1" r:id="rId1" display="Formel: https://campingtech.de/elektronik/kabelquerschnitt-berechnen-12v-wohnmobil-van/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2021-08-16T23:08:22Z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