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Задача 1" sheetId="1" r:id="rId1"/>
    <sheet name="Задача 2" sheetId="2" r:id="rId2"/>
    <sheet name="Задача 3" sheetId="3" r:id="rId3"/>
    <sheet name="Задача 4 (Приложение 1)" sheetId="5" r:id="rId4"/>
    <sheet name="Задача 5 (Приложение 2)" sheetId="4" r:id="rId5"/>
  </sheets>
  <calcPr calcId="14562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" i="5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B10" i="1"/>
  <c r="D4" i="2"/>
  <c r="D5" i="2"/>
  <c r="D6" i="2"/>
  <c r="D7" i="2"/>
  <c r="D8" i="2"/>
  <c r="D9" i="2"/>
  <c r="D10" i="2"/>
  <c r="D3" i="2"/>
  <c r="C11" i="3"/>
  <c r="D11" i="3"/>
  <c r="E11" i="3"/>
  <c r="F11" i="3"/>
  <c r="G11" i="3"/>
  <c r="H11" i="3"/>
  <c r="B11" i="3"/>
  <c r="I3" i="3"/>
  <c r="I4" i="3"/>
  <c r="I5" i="3"/>
  <c r="I6" i="3"/>
  <c r="I7" i="3"/>
  <c r="I8" i="3"/>
  <c r="I2" i="3"/>
  <c r="J3" i="3"/>
  <c r="J4" i="3"/>
  <c r="J5" i="3"/>
  <c r="J6" i="3"/>
  <c r="J7" i="3"/>
  <c r="J8" i="3"/>
  <c r="J2" i="3"/>
  <c r="C10" i="3"/>
  <c r="D10" i="3"/>
  <c r="E10" i="3"/>
  <c r="F10" i="3"/>
  <c r="G10" i="3"/>
  <c r="H10" i="3"/>
  <c r="B10" i="3"/>
  <c r="C9" i="3"/>
  <c r="D9" i="3"/>
  <c r="E9" i="3"/>
  <c r="F9" i="3"/>
  <c r="G9" i="3"/>
  <c r="H9" i="3"/>
  <c r="B9" i="3"/>
</calcChain>
</file>

<file path=xl/sharedStrings.xml><?xml version="1.0" encoding="utf-8"?>
<sst xmlns="http://schemas.openxmlformats.org/spreadsheetml/2006/main" count="72" uniqueCount="54">
  <si>
    <t>Фамилия</t>
  </si>
  <si>
    <t>Климов И. П.</t>
  </si>
  <si>
    <t>Климова Т. П.</t>
  </si>
  <si>
    <t>Сидоров Т.Н.</t>
  </si>
  <si>
    <t>Иванов Л. Д.</t>
  </si>
  <si>
    <t>Петров К. Л.</t>
  </si>
  <si>
    <t>Орлов Н. Г.</t>
  </si>
  <si>
    <t>Демидов Г. Р.</t>
  </si>
  <si>
    <t>Ставки налогов</t>
  </si>
  <si>
    <t>Подоходный</t>
  </si>
  <si>
    <t>Пенсионный фонд</t>
  </si>
  <si>
    <t>Список сотрудников</t>
  </si>
  <si>
    <t>ФИО</t>
  </si>
  <si>
    <t>Ветров Р. Н.</t>
  </si>
  <si>
    <t>Григорьев Л. Н.</t>
  </si>
  <si>
    <t>Дитов П. Н.</t>
  </si>
  <si>
    <t>Ивонов И. А.</t>
  </si>
  <si>
    <t>Лыков П. Ш.</t>
  </si>
  <si>
    <t>Павлов Л. Г.</t>
  </si>
  <si>
    <t>Петров Н. К.</t>
  </si>
  <si>
    <t>Б</t>
  </si>
  <si>
    <t>К</t>
  </si>
  <si>
    <t>Бол. + Ком. (дней)</t>
  </si>
  <si>
    <t>Рабочих часов</t>
  </si>
  <si>
    <t>В командир.</t>
  </si>
  <si>
    <t>На больничном</t>
  </si>
  <si>
    <t>На раб. месте</t>
  </si>
  <si>
    <t>Товар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</si>
  <si>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</si>
  <si>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</si>
  <si>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</si>
  <si>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</si>
  <si>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</si>
  <si>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</si>
  <si>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</si>
  <si>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</si>
  <si>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Цена</t>
  </si>
  <si>
    <t>Количество</t>
  </si>
  <si>
    <t>Скидки (в зависимости от объема)</t>
  </si>
  <si>
    <t>Итоговая стоимость (без учета скидки)</t>
  </si>
  <si>
    <t>Итоговая стоимость (с учетом скидки)</t>
  </si>
  <si>
    <t>Итого:</t>
  </si>
  <si>
    <t>Налог</t>
  </si>
  <si>
    <t>Начисленно (с учетом налогов)</t>
  </si>
  <si>
    <t>Начислено (без учета налогов), руб.</t>
  </si>
  <si>
    <t>Ведомость поставок</t>
  </si>
  <si>
    <t>Функция 1</t>
  </si>
  <si>
    <t>Функция 2</t>
  </si>
  <si>
    <t>x</t>
  </si>
  <si>
    <t>y</t>
  </si>
  <si>
    <t>y2</t>
  </si>
  <si>
    <t>y1</t>
  </si>
  <si>
    <t>z</t>
  </si>
  <si>
    <t>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</si>
</sst>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р_._-;\-* #,##0.00_р_._-;_-* &quot;-&quot;??_р_._-;_-@_-"/>
    <numFmt numFmtId="164" formatCode="0.0%"/>
    <numFmt numFmtId="165" formatCode="[$-419]d\ mmm;@"/>
    <numFmt numFmtId="166" formatCode="#,##0.00_р_.;[Red]#,##0.00_р_."/>
    <numFmt numFmtId="167" formatCode="#,##0.00;[Red]#,##0.00"/>
    <numFmt numFmtId="168" formatCode="#,##0.00_р_.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vertical="center"/>
    </xf>
    <xf numFmtId="165" fontId="2" fillId="0" borderId="10" xfId="0" applyNumberFormat="1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1" xfId="0" applyNumberFormat="1" applyBorder="1"/>
    <xf numFmtId="167" fontId="0" fillId="0" borderId="1" xfId="0" applyNumberFormat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627777777777778"/>
          <c:y val="2.777777777777777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'Задача 1'!$A$1:$B$1</c:f>
              <c:strCache>
                <c:ptCount val="1"/>
                <c:pt idx="0">
                  <c:v>Список сотрудников</c:v>
                </c:pt>
              </c:strCache>
            </c:strRef>
          </c:tx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'Задача 1'!$A$3:$A$9</c:f>
              <c:strCache>
                <c:ptCount val="7"/>
                <c:pt idx="0">
                  <c:v>Климов И. П.</c:v>
                </c:pt>
                <c:pt idx="1">
                  <c:v>Климова Т. П.</c:v>
                </c:pt>
                <c:pt idx="2">
                  <c:v>Сидоров Т.Н.</c:v>
                </c:pt>
                <c:pt idx="3">
                  <c:v>Иванов Л. Д.</c:v>
                </c:pt>
                <c:pt idx="4">
                  <c:v>Петров К. Л.</c:v>
                </c:pt>
                <c:pt idx="5">
                  <c:v>Орлов Н. Г.</c:v>
                </c:pt>
                <c:pt idx="6">
                  <c:v>Демидов Г. Р.</c:v>
                </c:pt>
              </c:strCache>
            </c:strRef>
          </c:cat>
          <c:val>
            <c:numRef>
              <c:f>'Задача 1'!$D$3:$D$9</c:f>
              <c:numCache>
                <c:formatCode>#,##0.00;[Red]#,##0.00</c:formatCode>
                <c:ptCount val="7"/>
                <c:pt idx="0">
                  <c:v>12156.1</c:v>
                </c:pt>
                <c:pt idx="1">
                  <c:v>8716.1</c:v>
                </c:pt>
                <c:pt idx="2">
                  <c:v>27636.1</c:v>
                </c:pt>
                <c:pt idx="3">
                  <c:v>23336.1</c:v>
                </c:pt>
                <c:pt idx="4">
                  <c:v>17316.099999999999</c:v>
                </c:pt>
                <c:pt idx="5">
                  <c:v>10436.1</c:v>
                </c:pt>
                <c:pt idx="6">
                  <c:v>12156.1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'Задача 2'!$A$1:$E$1</c:f>
              <c:strCache>
                <c:ptCount val="1"/>
                <c:pt idx="0">
                  <c:v>Ведомость поставок</c:v>
                </c:pt>
              </c:strCache>
            </c:strRef>
          </c:tx>
          <c:dLbls>
            <c:spPr>
              <a:blipFill dpi="0" rotWithShape="1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effectLst>
                <a:outerShdw blurRad="50800" dist="50800" dir="5400000" algn="ctr" rotWithShape="0">
                  <a:schemeClr val="bg1"/>
                </a:outerShdw>
              </a:effectLst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'Задача 2'!$A$3:$A$10</c:f>
              <c:strCache>
                <c:ptCount val="8"/>
                <c:pt idx="0">
                  <c:v>Товар 1</c:v>
                </c:pt>
                <c:pt idx="1">
                  <c:v>Товар 2</c:v>
                </c:pt>
                <c:pt idx="2">
                  <c:v>Товар 3</c:v>
                </c:pt>
                <c:pt idx="3">
                  <c:v>Товар 4</c:v>
                </c:pt>
                <c:pt idx="4">
                  <c:v>Товар 5</c:v>
                </c:pt>
                <c:pt idx="5">
                  <c:v>Товар 6</c:v>
                </c:pt>
                <c:pt idx="6">
                  <c:v>Товар 7</c:v>
                </c:pt>
                <c:pt idx="7">
                  <c:v>Товар 8</c:v>
                </c:pt>
              </c:strCache>
            </c:strRef>
          </c:cat>
          <c:val>
            <c:numRef>
              <c:f>'Задача 2'!$E$3:$E$10</c:f>
              <c:numCache>
                <c:formatCode>#,##0.00_р_.</c:formatCode>
                <c:ptCount val="8"/>
                <c:pt idx="0">
                  <c:v>5056.8</c:v>
                </c:pt>
                <c:pt idx="1">
                  <c:v>1375.2</c:v>
                </c:pt>
                <c:pt idx="2">
                  <c:v>1080.8</c:v>
                </c:pt>
                <c:pt idx="3">
                  <c:v>592.1</c:v>
                </c:pt>
                <c:pt idx="4">
                  <c:v>427.84</c:v>
                </c:pt>
                <c:pt idx="5">
                  <c:v>550.08000000000004</c:v>
                </c:pt>
                <c:pt idx="6">
                  <c:v>2860.62</c:v>
                </c:pt>
                <c:pt idx="7">
                  <c:v>9828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'Задача 3'!$A$9</c:f>
              <c:strCache>
                <c:ptCount val="1"/>
                <c:pt idx="0">
                  <c:v>В командир.</c:v>
                </c:pt>
              </c:strCache>
            </c:strRef>
          </c:tx>
          <c:invertIfNegative val="0"/>
          <c:cat>
            <c:numRef>
              <c:f>'Задача 3'!$B$1:$H$1</c:f>
              <c:numCache>
                <c:formatCode>[$-419]d\ mmm;@</c:formatCode>
                <c:ptCount val="7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</c:numCache>
            </c:numRef>
          </c:cat>
          <c:val>
            <c:numRef>
              <c:f>'Задача 3'!$B$9:$H$9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76384"/>
        <c:axId val="100148352"/>
      </c:barChart>
      <c:dateAx>
        <c:axId val="95376384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crossAx val="100148352"/>
        <c:crosses val="autoZero"/>
        <c:auto val="1"/>
        <c:lblOffset val="100"/>
        <c:baseTimeUnit val="days"/>
      </c:dateAx>
      <c:valAx>
        <c:axId val="1001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'Задача 3'!$A$10</c:f>
              <c:strCache>
                <c:ptCount val="1"/>
                <c:pt idx="0">
                  <c:v>На больничном</c:v>
                </c:pt>
              </c:strCache>
            </c:strRef>
          </c:tx>
          <c:cat>
            <c:numRef>
              <c:f>'Задача 3'!$B$1:$H$1</c:f>
              <c:numCache>
                <c:formatCode>[$-419]d\ mmm;@</c:formatCode>
                <c:ptCount val="7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</c:numCache>
            </c:numRef>
          </c:cat>
          <c:val>
            <c:numRef>
              <c:f>'Задача 3'!$B$10:$H$10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7344"/>
        <c:axId val="100150080"/>
      </c:areaChart>
      <c:dateAx>
        <c:axId val="105977344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crossAx val="100150080"/>
        <c:crosses val="autoZero"/>
        <c:auto val="1"/>
        <c:lblOffset val="100"/>
        <c:baseTimeUnit val="days"/>
      </c:dateAx>
      <c:valAx>
        <c:axId val="1001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73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3'!$A$11</c:f>
              <c:strCache>
                <c:ptCount val="1"/>
                <c:pt idx="0">
                  <c:v>На раб. месте</c:v>
                </c:pt>
              </c:strCache>
            </c:strRef>
          </c:tx>
          <c:marker>
            <c:symbol val="none"/>
          </c:marker>
          <c:cat>
            <c:numRef>
              <c:f>'Задача 3'!$B$1:$H$1</c:f>
              <c:numCache>
                <c:formatCode>[$-419]d\ mmm;@</c:formatCode>
                <c:ptCount val="7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</c:numCache>
            </c:numRef>
          </c:cat>
          <c:val>
            <c:numRef>
              <c:f>'Задача 3'!$B$11:$H$11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7856"/>
        <c:axId val="100151808"/>
      </c:lineChart>
      <c:dateAx>
        <c:axId val="105977856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crossAx val="100151808"/>
        <c:crosses val="autoZero"/>
        <c:auto val="1"/>
        <c:lblOffset val="100"/>
        <c:baseTimeUnit val="days"/>
      </c:dateAx>
      <c:valAx>
        <c:axId val="1001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7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Графики двух</a:t>
            </a:r>
            <a:r>
              <a:rPr lang="ru-RU" baseline="0"/>
              <a:t> функций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4 (Приложение 1)'!$B$1</c:f>
              <c:strCache>
                <c:ptCount val="1"/>
                <c:pt idx="0">
                  <c:v>Функция 1</c:v>
                </c:pt>
              </c:strCache>
            </c:strRef>
          </c:tx>
          <c:val>
            <c:numRef>
              <c:f>'Задача 4 (Приложение 1)'!$B$3:$B$22</c:f>
              <c:numCache>
                <c:formatCode>General</c:formatCode>
                <c:ptCount val="20"/>
                <c:pt idx="0">
                  <c:v>0.55740772465490229</c:v>
                </c:pt>
                <c:pt idx="1">
                  <c:v>-4.1850398632615189</c:v>
                </c:pt>
                <c:pt idx="2">
                  <c:v>-3.1425465430742778</c:v>
                </c:pt>
                <c:pt idx="3">
                  <c:v>-2.8421787176504223</c:v>
                </c:pt>
                <c:pt idx="4">
                  <c:v>-8.3805150062465863</c:v>
                </c:pt>
                <c:pt idx="5">
                  <c:v>-6.2910061913847493</c:v>
                </c:pt>
                <c:pt idx="6">
                  <c:v>-6.1285520172756813</c:v>
                </c:pt>
                <c:pt idx="7">
                  <c:v>-14.799711455220379</c:v>
                </c:pt>
                <c:pt idx="8">
                  <c:v>-9.4523156594418101</c:v>
                </c:pt>
                <c:pt idx="9">
                  <c:v>-9.3516391725409136</c:v>
                </c:pt>
                <c:pt idx="10">
                  <c:v>-236.95084645419516</c:v>
                </c:pt>
                <c:pt idx="11">
                  <c:v>-12.635859928661581</c:v>
                </c:pt>
                <c:pt idx="12">
                  <c:v>-12.53697886706351</c:v>
                </c:pt>
                <c:pt idx="13">
                  <c:v>-6.7553933839051945</c:v>
                </c:pt>
                <c:pt idx="14">
                  <c:v>-15.855993400908519</c:v>
                </c:pt>
                <c:pt idx="15">
                  <c:v>-15.699367757976097</c:v>
                </c:pt>
                <c:pt idx="16">
                  <c:v>-13.506084354525161</c:v>
                </c:pt>
                <c:pt idx="17">
                  <c:v>-19.137313712337686</c:v>
                </c:pt>
                <c:pt idx="18">
                  <c:v>-18.8484105293876</c:v>
                </c:pt>
                <c:pt idx="19">
                  <c:v>-17.76283905577526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'Задача 4 (Приложение 1)'!$C$1</c:f>
              <c:strCache>
                <c:ptCount val="1"/>
                <c:pt idx="0">
                  <c:v>Функция 2</c:v>
                </c:pt>
              </c:strCache>
            </c:strRef>
          </c:tx>
          <c:val>
            <c:numRef>
              <c:f>'Задача 4 (Приложение 1)'!$C$3:$C$22</c:f>
              <c:numCache>
                <c:formatCode>General</c:formatCode>
                <c:ptCount val="20"/>
                <c:pt idx="0">
                  <c:v>0.25</c:v>
                </c:pt>
                <c:pt idx="1">
                  <c:v>0.53333333333333333</c:v>
                </c:pt>
                <c:pt idx="2">
                  <c:v>0.54</c:v>
                </c:pt>
                <c:pt idx="3">
                  <c:v>0.52892561983471076</c:v>
                </c:pt>
                <c:pt idx="4">
                  <c:v>0.52083333333333337</c:v>
                </c:pt>
                <c:pt idx="5">
                  <c:v>0.51551312649164682</c:v>
                </c:pt>
                <c:pt idx="6">
                  <c:v>0.5119402985074627</c:v>
                </c:pt>
                <c:pt idx="7">
                  <c:v>0.50945273631840793</c:v>
                </c:pt>
                <c:pt idx="8">
                  <c:v>0.50766016713091922</c:v>
                </c:pt>
                <c:pt idx="9">
                  <c:v>0.50632911392405067</c:v>
                </c:pt>
                <c:pt idx="10">
                  <c:v>0.50531511009870922</c:v>
                </c:pt>
                <c:pt idx="11">
                  <c:v>0.50452554744525546</c:v>
                </c:pt>
                <c:pt idx="12">
                  <c:v>0.50389908256880733</c:v>
                </c:pt>
                <c:pt idx="13">
                  <c:v>0.50339387268391123</c:v>
                </c:pt>
                <c:pt idx="14">
                  <c:v>0.50298062593144566</c:v>
                </c:pt>
                <c:pt idx="15">
                  <c:v>0.50263836053503497</c:v>
                </c:pt>
                <c:pt idx="16">
                  <c:v>0.50235173824130874</c:v>
                </c:pt>
                <c:pt idx="17">
                  <c:v>0.50210934136891949</c:v>
                </c:pt>
                <c:pt idx="18">
                  <c:v>0.50190253183082101</c:v>
                </c:pt>
                <c:pt idx="19">
                  <c:v>0.50172467858262781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77408"/>
        <c:axId val="100153536"/>
      </c:lineChart>
      <c:catAx>
        <c:axId val="953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153536"/>
        <c:crosses val="autoZero"/>
        <c:auto val="1"/>
        <c:lblAlgn val="ctr"/>
        <c:lblOffset val="100"/>
        <c:noMultiLvlLbl val="0"/>
      </c:catAx>
      <c:valAx>
        <c:axId val="10015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Плоскость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'Задача 5 (Приложение 2)'!$A$2</c:f>
              <c:strCache>
                <c:ptCount val="1"/>
                <c:pt idx="0">
                  <c:v>x</c:v>
                </c:pt>
              </c:strCache>
            </c:strRef>
          </c:tx>
          <c:val>
            <c:numRef>
              <c:f>'Задача 5 (Приложение 2)'!$A$3:$A$23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</c:ser>
        <c:ser>
          <c:idx val="1"/>
          <c:order val="1"/>
          <c:tx>
            <c:v>y</c:v>
          </c:tx>
          <c:val>
            <c:numRef>
              <c:f>'Задача 5 (Приложение 2)'!$B$3:$B$23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'Задача 5 (Приложение 2)'!$C$2</c:f>
              <c:strCache>
                <c:ptCount val="1"/>
                <c:pt idx="0">
                  <c:v>z</c:v>
                </c:pt>
              </c:strCache>
            </c:strRef>
          </c:tx>
          <c:val>
            <c:numRef>
              <c:f>'Задача 5 (Приложение 2)'!$C$3:$C$23</c:f>
              <c:numCache>
                <c:formatCode>General</c:formatCode>
                <c:ptCount val="21"/>
                <c:pt idx="0">
                  <c:v>-162.03703703703704</c:v>
                </c:pt>
                <c:pt idx="1">
                  <c:v>-118.125</c:v>
                </c:pt>
                <c:pt idx="2">
                  <c:v>-82.962962962962962</c:v>
                </c:pt>
                <c:pt idx="3">
                  <c:v>-55.578703703703709</c:v>
                </c:pt>
                <c:pt idx="4">
                  <c:v>-35</c:v>
                </c:pt>
                <c:pt idx="5">
                  <c:v>-20.25462962962963</c:v>
                </c:pt>
                <c:pt idx="6">
                  <c:v>-10.37037037037037</c:v>
                </c:pt>
                <c:pt idx="7">
                  <c:v>-4.375</c:v>
                </c:pt>
                <c:pt idx="8">
                  <c:v>-1.2962962962962963</c:v>
                </c:pt>
                <c:pt idx="9">
                  <c:v>-0.16203703703703703</c:v>
                </c:pt>
                <c:pt idx="10">
                  <c:v>0</c:v>
                </c:pt>
                <c:pt idx="11">
                  <c:v>0.16203703703703703</c:v>
                </c:pt>
                <c:pt idx="12">
                  <c:v>1.2962962962962963</c:v>
                </c:pt>
                <c:pt idx="13">
                  <c:v>4.375</c:v>
                </c:pt>
                <c:pt idx="14">
                  <c:v>10.37037037037037</c:v>
                </c:pt>
                <c:pt idx="15">
                  <c:v>20.25462962962963</c:v>
                </c:pt>
                <c:pt idx="16">
                  <c:v>35</c:v>
                </c:pt>
                <c:pt idx="17">
                  <c:v>55.578703703703709</c:v>
                </c:pt>
                <c:pt idx="18">
                  <c:v>82.962962962962962</c:v>
                </c:pt>
                <c:pt idx="19">
                  <c:v>118.125</c:v>
                </c:pt>
                <c:pt idx="20">
                  <c:v>162.03703703703704</c:v>
                </c:pt>
              </c:numCache>
            </c:numRef>
          </c:val>
        </c:ser>
        <c:bandFmts/>
        <c:axId val="125276160"/>
        <c:axId val="124846080"/>
        <c:axId val="125224192"/>
      </c:surface3DChart>
      <c:catAx>
        <c:axId val="12527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46080"/>
        <c:crosses val="autoZero"/>
        <c:auto val="1"/>
        <c:lblAlgn val="ctr"/>
        <c:lblOffset val="100"/>
        <c:noMultiLvlLbl val="0"/>
      </c:catAx>
      <c:valAx>
        <c:axId val="12484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276160"/>
        <c:crosses val="autoZero"/>
        <c:crossBetween val="midCat"/>
      </c:valAx>
      <c:serAx>
        <c:axId val="1252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460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5</xdr:row>
      <xdr:rowOff>100012</xdr:rowOff>
    </xdr:from>
    <xdr:to>
      <xdr:col>10</xdr:col>
      <xdr:colOff>314325</xdr:colOff>
      <xdr:row>19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61912</xdr:rowOff>
    </xdr:from>
    <xdr:to>
      <xdr:col>15</xdr:col>
      <xdr:colOff>561975</xdr:colOff>
      <xdr:row>28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157162</xdr:rowOff>
    </xdr:from>
    <xdr:to>
      <xdr:col>19</xdr:col>
      <xdr:colOff>323850</xdr:colOff>
      <xdr:row>13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14</xdr:row>
      <xdr:rowOff>14287</xdr:rowOff>
    </xdr:from>
    <xdr:to>
      <xdr:col>19</xdr:col>
      <xdr:colOff>323850</xdr:colOff>
      <xdr:row>28</xdr:row>
      <xdr:rowOff>90487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14</xdr:row>
      <xdr:rowOff>61912</xdr:rowOff>
    </xdr:from>
    <xdr:to>
      <xdr:col>11</xdr:col>
      <xdr:colOff>257175</xdr:colOff>
      <xdr:row>28</xdr:row>
      <xdr:rowOff>138112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71437</xdr:rowOff>
    </xdr:from>
    <xdr:to>
      <xdr:col>12</xdr:col>
      <xdr:colOff>590550</xdr:colOff>
      <xdr:row>16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42862</xdr:rowOff>
    </xdr:from>
    <xdr:to>
      <xdr:col>11</xdr:col>
      <xdr:colOff>285750</xdr:colOff>
      <xdr:row>15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6" sqref="D6"/>
    </sheetView>
  </sheetViews>
  <sheetFormatPr defaultRowHeight="15" x14ac:dyDescent="0.25"/>
  <cols>
    <col min="1" max="1" width="13.5703125" bestFit="1" customWidth="1"/>
    <col min="2" max="2" width="14.42578125" customWidth="1"/>
    <col min="4" max="4" width="13.5703125" customWidth="1"/>
    <col min="5" max="5" width="10.5703125" customWidth="1"/>
    <col min="7" max="7" width="13.28515625" bestFit="1" customWidth="1"/>
    <col min="8" max="8" width="13.7109375" customWidth="1"/>
  </cols>
  <sheetData>
    <row r="1" spans="1:8" x14ac:dyDescent="0.25">
      <c r="A1" s="40" t="s">
        <v>11</v>
      </c>
      <c r="B1" s="40"/>
      <c r="C1" s="40"/>
      <c r="D1" s="40"/>
      <c r="G1" s="38" t="s">
        <v>8</v>
      </c>
      <c r="H1" s="38"/>
    </row>
    <row r="2" spans="1:8" ht="44.25" customHeight="1" x14ac:dyDescent="0.25">
      <c r="A2" s="27" t="s">
        <v>0</v>
      </c>
      <c r="B2" s="30" t="s">
        <v>44</v>
      </c>
      <c r="C2" s="27" t="s">
        <v>42</v>
      </c>
      <c r="D2" s="30" t="s">
        <v>43</v>
      </c>
      <c r="G2" s="27" t="s">
        <v>9</v>
      </c>
      <c r="H2" s="30" t="s">
        <v>10</v>
      </c>
    </row>
    <row r="3" spans="1:8" x14ac:dyDescent="0.25">
      <c r="A3" s="1" t="s">
        <v>1</v>
      </c>
      <c r="B3" s="31">
        <v>14135</v>
      </c>
      <c r="C3" s="33">
        <f>B3*$G$3+B3*$H$3</f>
        <v>1978.8999999999999</v>
      </c>
      <c r="D3" s="32">
        <f>B3-C3</f>
        <v>12156.1</v>
      </c>
      <c r="G3" s="4">
        <v>0.13</v>
      </c>
      <c r="H3" s="2">
        <v>0.01</v>
      </c>
    </row>
    <row r="4" spans="1:8" x14ac:dyDescent="0.25">
      <c r="A4" s="1" t="s">
        <v>2</v>
      </c>
      <c r="B4" s="31">
        <v>10135</v>
      </c>
      <c r="C4" s="33">
        <f t="shared" ref="C4:C9" si="0">B4*$G$3+B4*$H$3</f>
        <v>1418.8999999999999</v>
      </c>
      <c r="D4" s="32">
        <f t="shared" ref="D4:D9" si="1">B4-C4</f>
        <v>8716.1</v>
      </c>
    </row>
    <row r="5" spans="1:8" x14ac:dyDescent="0.25">
      <c r="A5" s="1" t="s">
        <v>3</v>
      </c>
      <c r="B5" s="31">
        <v>32135</v>
      </c>
      <c r="C5" s="33">
        <f t="shared" si="0"/>
        <v>4498.9000000000005</v>
      </c>
      <c r="D5" s="32">
        <f t="shared" si="1"/>
        <v>27636.1</v>
      </c>
    </row>
    <row r="6" spans="1:8" x14ac:dyDescent="0.25">
      <c r="A6" s="1" t="s">
        <v>4</v>
      </c>
      <c r="B6" s="31">
        <v>27135</v>
      </c>
      <c r="C6" s="33">
        <f t="shared" si="0"/>
        <v>3798.9</v>
      </c>
      <c r="D6" s="32">
        <f t="shared" si="1"/>
        <v>23336.1</v>
      </c>
    </row>
    <row r="7" spans="1:8" x14ac:dyDescent="0.25">
      <c r="A7" s="1" t="s">
        <v>5</v>
      </c>
      <c r="B7" s="31">
        <v>20135</v>
      </c>
      <c r="C7" s="33">
        <f t="shared" si="0"/>
        <v>2818.9</v>
      </c>
      <c r="D7" s="32">
        <f t="shared" si="1"/>
        <v>17316.099999999999</v>
      </c>
    </row>
    <row r="8" spans="1:8" x14ac:dyDescent="0.25">
      <c r="A8" s="1" t="s">
        <v>6</v>
      </c>
      <c r="B8" s="31">
        <v>12135</v>
      </c>
      <c r="C8" s="33">
        <f t="shared" si="0"/>
        <v>1698.8999999999999</v>
      </c>
      <c r="D8" s="32">
        <f t="shared" si="1"/>
        <v>10436.1</v>
      </c>
    </row>
    <row r="9" spans="1:8" x14ac:dyDescent="0.25">
      <c r="A9" s="1" t="s">
        <v>7</v>
      </c>
      <c r="B9" s="31">
        <v>14135</v>
      </c>
      <c r="C9" s="33">
        <f t="shared" si="0"/>
        <v>1978.8999999999999</v>
      </c>
      <c r="D9" s="32">
        <f t="shared" si="1"/>
        <v>12156.1</v>
      </c>
    </row>
    <row r="10" spans="1:8" x14ac:dyDescent="0.25">
      <c r="A10" s="26" t="s">
        <v>41</v>
      </c>
      <c r="B10" s="31">
        <f>SUM(B3:B9)</f>
        <v>129945</v>
      </c>
    </row>
  </sheetData>
  <mergeCells count="2">
    <mergeCell ref="G1:H1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9" sqref="E9"/>
    </sheetView>
  </sheetViews>
  <sheetFormatPr defaultRowHeight="15" x14ac:dyDescent="0.25"/>
  <cols>
    <col min="1" max="1" width="7.7109375" bestFit="1" customWidth="1"/>
    <col min="2" max="2" width="5.7109375" bestFit="1" customWidth="1"/>
    <col min="3" max="3" width="11.5703125" bestFit="1" customWidth="1"/>
    <col min="4" max="4" width="21.28515625" customWidth="1"/>
    <col min="5" max="5" width="19.28515625" customWidth="1"/>
    <col min="6" max="7" width="10.7109375" bestFit="1" customWidth="1"/>
    <col min="8" max="8" width="9.5703125" bestFit="1" customWidth="1"/>
    <col min="10" max="11" width="10.7109375" bestFit="1" customWidth="1"/>
    <col min="12" max="12" width="9.5703125" bestFit="1" customWidth="1"/>
  </cols>
  <sheetData>
    <row r="1" spans="1:12" x14ac:dyDescent="0.25">
      <c r="A1" s="39" t="s">
        <v>45</v>
      </c>
      <c r="B1" s="39"/>
      <c r="C1" s="39"/>
      <c r="D1" s="39"/>
      <c r="E1" s="39"/>
      <c r="I1" s="39" t="s">
        <v>38</v>
      </c>
      <c r="J1" s="39"/>
      <c r="K1" s="39"/>
      <c r="L1" s="39"/>
    </row>
    <row r="2" spans="1:12" ht="49.5" customHeight="1" x14ac:dyDescent="0.25">
      <c r="A2" s="27" t="s">
        <v>27</v>
      </c>
      <c r="B2" s="27" t="s">
        <v>36</v>
      </c>
      <c r="C2" s="27" t="s">
        <v>37</v>
      </c>
      <c r="D2" s="28" t="s">
        <v>39</v>
      </c>
      <c r="E2" s="28" t="s">
        <v>40</v>
      </c>
      <c r="I2" s="29">
        <v>10</v>
      </c>
      <c r="J2" s="29">
        <v>20</v>
      </c>
      <c r="K2" s="29">
        <v>30</v>
      </c>
      <c r="L2" s="29">
        <v>31</v>
      </c>
    </row>
    <row r="3" spans="1:12" x14ac:dyDescent="0.25">
      <c r="A3" s="1" t="s">
        <v>28</v>
      </c>
      <c r="B3" s="1">
        <v>172</v>
      </c>
      <c r="C3" s="1">
        <v>30</v>
      </c>
      <c r="D3" s="34">
        <f>C3*B3</f>
        <v>5160</v>
      </c>
      <c r="E3" s="34">
        <f>D3-IF(C3&lt;=$I$2,D3*$I$3)-IF(C3&lt;=$J$2,D3*$J$3)-IF(C3&lt;=$K$2,D3*$K$3)-IF(C3 &gt;=$L$2, D3*$L$3)</f>
        <v>5056.8</v>
      </c>
      <c r="I3" s="3">
        <v>0.01</v>
      </c>
      <c r="J3" s="3">
        <v>1.4999999999999999E-2</v>
      </c>
      <c r="K3" s="3">
        <v>0.02</v>
      </c>
      <c r="L3" s="3">
        <v>2.5000000000000001E-2</v>
      </c>
    </row>
    <row r="4" spans="1:12" x14ac:dyDescent="0.25">
      <c r="A4" s="1" t="s">
        <v>29</v>
      </c>
      <c r="B4" s="1">
        <v>144</v>
      </c>
      <c r="C4" s="1">
        <v>10</v>
      </c>
      <c r="D4" s="34">
        <f t="shared" ref="D4:D10" si="0">C4*B4</f>
        <v>1440</v>
      </c>
      <c r="E4" s="34">
        <f t="shared" ref="E4:E10" si="1">D4-IF(C4&lt;=$I$2,D4*$I$3)-IF(C4&lt;=$J$2,D4*$J$3)-IF(C4&lt;=$K$2,D4*$K$3)-IF(C4 &gt;=$L$2, D4*$L$3)</f>
        <v>1375.2</v>
      </c>
    </row>
    <row r="5" spans="1:12" x14ac:dyDescent="0.25">
      <c r="A5" s="1" t="s">
        <v>30</v>
      </c>
      <c r="B5" s="1">
        <v>56</v>
      </c>
      <c r="C5" s="1">
        <v>20</v>
      </c>
      <c r="D5" s="34">
        <f t="shared" si="0"/>
        <v>1120</v>
      </c>
      <c r="E5" s="34">
        <f t="shared" si="1"/>
        <v>1080.8</v>
      </c>
    </row>
    <row r="6" spans="1:12" x14ac:dyDescent="0.25">
      <c r="A6" s="1" t="s">
        <v>31</v>
      </c>
      <c r="B6" s="1">
        <v>124</v>
      </c>
      <c r="C6" s="1">
        <v>5</v>
      </c>
      <c r="D6" s="34">
        <f t="shared" si="0"/>
        <v>620</v>
      </c>
      <c r="E6" s="34">
        <f t="shared" si="1"/>
        <v>592.1</v>
      </c>
    </row>
    <row r="7" spans="1:12" x14ac:dyDescent="0.25">
      <c r="A7" s="1" t="s">
        <v>32</v>
      </c>
      <c r="B7" s="1">
        <v>112</v>
      </c>
      <c r="C7" s="1">
        <v>4</v>
      </c>
      <c r="D7" s="34">
        <f t="shared" si="0"/>
        <v>448</v>
      </c>
      <c r="E7" s="34">
        <f t="shared" si="1"/>
        <v>427.84</v>
      </c>
    </row>
    <row r="8" spans="1:12" x14ac:dyDescent="0.25">
      <c r="A8" s="1" t="s">
        <v>33</v>
      </c>
      <c r="B8" s="1">
        <v>144</v>
      </c>
      <c r="C8" s="1">
        <v>4</v>
      </c>
      <c r="D8" s="34">
        <f t="shared" si="0"/>
        <v>576</v>
      </c>
      <c r="E8" s="34">
        <f t="shared" si="1"/>
        <v>550.08000000000004</v>
      </c>
    </row>
    <row r="9" spans="1:12" x14ac:dyDescent="0.25">
      <c r="A9" s="1" t="s">
        <v>34</v>
      </c>
      <c r="B9" s="1">
        <v>139</v>
      </c>
      <c r="C9" s="1">
        <v>21</v>
      </c>
      <c r="D9" s="34">
        <f t="shared" si="0"/>
        <v>2919</v>
      </c>
      <c r="E9" s="34">
        <f t="shared" si="1"/>
        <v>2860.62</v>
      </c>
    </row>
    <row r="10" spans="1:12" x14ac:dyDescent="0.25">
      <c r="A10" s="1" t="s">
        <v>35</v>
      </c>
      <c r="B10" s="1">
        <v>144</v>
      </c>
      <c r="C10" s="1">
        <v>70</v>
      </c>
      <c r="D10" s="34">
        <f t="shared" si="0"/>
        <v>10080</v>
      </c>
      <c r="E10" s="34">
        <f t="shared" si="1"/>
        <v>9828</v>
      </c>
    </row>
  </sheetData>
  <mergeCells count="2">
    <mergeCell ref="I1:L1"/>
    <mergeCell ref="A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B11"/>
    </sheetView>
  </sheetViews>
  <sheetFormatPr defaultRowHeight="15" x14ac:dyDescent="0.25"/>
  <cols>
    <col min="1" max="1" width="15" bestFit="1" customWidth="1"/>
    <col min="2" max="8" width="5.7109375" bestFit="1" customWidth="1"/>
    <col min="9" max="9" width="11.140625" bestFit="1" customWidth="1"/>
    <col min="10" max="10" width="8.5703125" bestFit="1" customWidth="1"/>
  </cols>
  <sheetData>
    <row r="1" spans="1:10" ht="45" x14ac:dyDescent="0.25">
      <c r="A1" s="19" t="s">
        <v>12</v>
      </c>
      <c r="B1" s="20">
        <v>43040</v>
      </c>
      <c r="C1" s="20">
        <v>43041</v>
      </c>
      <c r="D1" s="20">
        <v>43042</v>
      </c>
      <c r="E1" s="20">
        <v>43043</v>
      </c>
      <c r="F1" s="20">
        <v>43044</v>
      </c>
      <c r="G1" s="20">
        <v>43045</v>
      </c>
      <c r="H1" s="21">
        <v>43046</v>
      </c>
      <c r="I1" s="24" t="s">
        <v>22</v>
      </c>
      <c r="J1" s="25" t="s">
        <v>23</v>
      </c>
    </row>
    <row r="2" spans="1:10" x14ac:dyDescent="0.25">
      <c r="A2" s="12" t="s">
        <v>13</v>
      </c>
      <c r="B2" s="5">
        <v>8</v>
      </c>
      <c r="C2" s="5">
        <v>4</v>
      </c>
      <c r="D2" s="5">
        <v>8</v>
      </c>
      <c r="E2" s="5">
        <v>4</v>
      </c>
      <c r="F2" s="5">
        <v>8</v>
      </c>
      <c r="G2" s="5">
        <v>8</v>
      </c>
      <c r="H2" s="17">
        <v>8</v>
      </c>
      <c r="I2" s="12">
        <f>COUNTIF(B2:H2,"Б")+COUNTIF(B2:H2,"К")</f>
        <v>0</v>
      </c>
      <c r="J2" s="8">
        <f>SUM(B2:H2)</f>
        <v>48</v>
      </c>
    </row>
    <row r="3" spans="1:10" x14ac:dyDescent="0.25">
      <c r="A3" s="12" t="s">
        <v>14</v>
      </c>
      <c r="B3" s="5" t="s">
        <v>20</v>
      </c>
      <c r="C3" s="5" t="s">
        <v>20</v>
      </c>
      <c r="D3" s="5">
        <v>8</v>
      </c>
      <c r="E3" s="5">
        <v>8</v>
      </c>
      <c r="F3" s="5">
        <v>8</v>
      </c>
      <c r="G3" s="5">
        <v>8</v>
      </c>
      <c r="H3" s="17">
        <v>8</v>
      </c>
      <c r="I3" s="12">
        <f t="shared" ref="I3:I8" si="0">COUNTIF(B3:H3,"Б")+COUNTIF(B3:H3,"К")</f>
        <v>2</v>
      </c>
      <c r="J3" s="8">
        <f t="shared" ref="J3:J8" si="1">SUM(B3:H3)</f>
        <v>40</v>
      </c>
    </row>
    <row r="4" spans="1:10" x14ac:dyDescent="0.25">
      <c r="A4" s="12" t="s">
        <v>15</v>
      </c>
      <c r="B4" s="5" t="s">
        <v>21</v>
      </c>
      <c r="C4" s="5" t="s">
        <v>21</v>
      </c>
      <c r="D4" s="5" t="s">
        <v>21</v>
      </c>
      <c r="E4" s="5">
        <v>8</v>
      </c>
      <c r="F4" s="5">
        <v>8</v>
      </c>
      <c r="G4" s="5" t="s">
        <v>20</v>
      </c>
      <c r="H4" s="17" t="s">
        <v>20</v>
      </c>
      <c r="I4" s="12">
        <f t="shared" si="0"/>
        <v>5</v>
      </c>
      <c r="J4" s="8">
        <f t="shared" si="1"/>
        <v>16</v>
      </c>
    </row>
    <row r="5" spans="1:10" x14ac:dyDescent="0.25">
      <c r="A5" s="12" t="s">
        <v>16</v>
      </c>
      <c r="B5" s="5" t="s">
        <v>21</v>
      </c>
      <c r="C5" s="5" t="s">
        <v>21</v>
      </c>
      <c r="D5" s="5" t="s">
        <v>21</v>
      </c>
      <c r="E5" s="5" t="s">
        <v>21</v>
      </c>
      <c r="F5" s="5" t="s">
        <v>21</v>
      </c>
      <c r="G5" s="5" t="s">
        <v>21</v>
      </c>
      <c r="H5" s="17" t="s">
        <v>21</v>
      </c>
      <c r="I5" s="12">
        <f t="shared" si="0"/>
        <v>7</v>
      </c>
      <c r="J5" s="8">
        <f t="shared" si="1"/>
        <v>0</v>
      </c>
    </row>
    <row r="6" spans="1:10" x14ac:dyDescent="0.25">
      <c r="A6" s="12" t="s">
        <v>17</v>
      </c>
      <c r="B6" s="5">
        <v>8</v>
      </c>
      <c r="C6" s="5">
        <v>8</v>
      </c>
      <c r="D6" s="5">
        <v>8</v>
      </c>
      <c r="E6" s="5">
        <v>8</v>
      </c>
      <c r="F6" s="5" t="s">
        <v>20</v>
      </c>
      <c r="G6" s="5" t="s">
        <v>20</v>
      </c>
      <c r="H6" s="17" t="s">
        <v>20</v>
      </c>
      <c r="I6" s="12">
        <f t="shared" si="0"/>
        <v>3</v>
      </c>
      <c r="J6" s="8">
        <f t="shared" si="1"/>
        <v>32</v>
      </c>
    </row>
    <row r="7" spans="1:10" x14ac:dyDescent="0.25">
      <c r="A7" s="12" t="s">
        <v>18</v>
      </c>
      <c r="B7" s="5">
        <v>4</v>
      </c>
      <c r="C7" s="5">
        <v>4</v>
      </c>
      <c r="D7" s="5">
        <v>4</v>
      </c>
      <c r="E7" s="5">
        <v>4</v>
      </c>
      <c r="F7" s="5">
        <v>4</v>
      </c>
      <c r="G7" s="5">
        <v>4</v>
      </c>
      <c r="H7" s="17">
        <v>4</v>
      </c>
      <c r="I7" s="12">
        <f t="shared" si="0"/>
        <v>0</v>
      </c>
      <c r="J7" s="8">
        <f t="shared" si="1"/>
        <v>28</v>
      </c>
    </row>
    <row r="8" spans="1:10" ht="15.75" thickBot="1" x14ac:dyDescent="0.3">
      <c r="A8" s="14" t="s">
        <v>19</v>
      </c>
      <c r="B8" s="15">
        <v>8</v>
      </c>
      <c r="C8" s="15">
        <v>8</v>
      </c>
      <c r="D8" s="15">
        <v>8</v>
      </c>
      <c r="E8" s="15">
        <v>8</v>
      </c>
      <c r="F8" s="15">
        <v>8</v>
      </c>
      <c r="G8" s="15" t="s">
        <v>21</v>
      </c>
      <c r="H8" s="18" t="s">
        <v>21</v>
      </c>
      <c r="I8" s="14">
        <f t="shared" si="0"/>
        <v>2</v>
      </c>
      <c r="J8" s="11">
        <f t="shared" si="1"/>
        <v>40</v>
      </c>
    </row>
    <row r="9" spans="1:10" x14ac:dyDescent="0.25">
      <c r="A9" s="6" t="s">
        <v>24</v>
      </c>
      <c r="B9" s="22">
        <f>COUNTIF(B2:B8, "К")</f>
        <v>2</v>
      </c>
      <c r="C9" s="22">
        <f t="shared" ref="C9:H9" si="2">COUNTIF(C2:C8, "К")</f>
        <v>2</v>
      </c>
      <c r="D9" s="22">
        <f t="shared" si="2"/>
        <v>2</v>
      </c>
      <c r="E9" s="22">
        <f t="shared" si="2"/>
        <v>1</v>
      </c>
      <c r="F9" s="22">
        <f t="shared" si="2"/>
        <v>1</v>
      </c>
      <c r="G9" s="22">
        <f t="shared" si="2"/>
        <v>2</v>
      </c>
      <c r="H9" s="23">
        <f t="shared" si="2"/>
        <v>2</v>
      </c>
    </row>
    <row r="10" spans="1:10" x14ac:dyDescent="0.25">
      <c r="A10" s="7" t="s">
        <v>25</v>
      </c>
      <c r="B10" s="5">
        <f>COUNTIF(B2:B8, "Б")</f>
        <v>1</v>
      </c>
      <c r="C10" s="5">
        <f t="shared" ref="C10:H10" si="3">COUNTIF(C2:C8, "Б")</f>
        <v>1</v>
      </c>
      <c r="D10" s="5">
        <f t="shared" si="3"/>
        <v>0</v>
      </c>
      <c r="E10" s="5">
        <f t="shared" si="3"/>
        <v>0</v>
      </c>
      <c r="F10" s="5">
        <f t="shared" si="3"/>
        <v>1</v>
      </c>
      <c r="G10" s="5">
        <f t="shared" si="3"/>
        <v>2</v>
      </c>
      <c r="H10" s="13">
        <f t="shared" si="3"/>
        <v>2</v>
      </c>
    </row>
    <row r="11" spans="1:10" ht="15.75" thickBot="1" x14ac:dyDescent="0.3">
      <c r="A11" s="9" t="s">
        <v>26</v>
      </c>
      <c r="B11" s="15">
        <f>COUNTIF(B2:B8, 8) + COUNTIF(B2:B8, 4)</f>
        <v>4</v>
      </c>
      <c r="C11" s="15">
        <f t="shared" ref="C11:H11" si="4">COUNTIF(C2:C8, 8) + COUNTIF(C2:C8, 4)</f>
        <v>4</v>
      </c>
      <c r="D11" s="15">
        <f t="shared" si="4"/>
        <v>5</v>
      </c>
      <c r="E11" s="15">
        <f t="shared" si="4"/>
        <v>6</v>
      </c>
      <c r="F11" s="15">
        <f t="shared" si="4"/>
        <v>5</v>
      </c>
      <c r="G11" s="15">
        <f t="shared" si="4"/>
        <v>3</v>
      </c>
      <c r="H11" s="16">
        <f t="shared" si="4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"/>
    </sheetView>
  </sheetViews>
  <sheetFormatPr defaultRowHeight="15" x14ac:dyDescent="0.25"/>
  <cols>
    <col min="2" max="3" width="10.28515625" bestFit="1" customWidth="1"/>
  </cols>
  <sheetData>
    <row r="1" spans="1:3" x14ac:dyDescent="0.25">
      <c r="A1" s="35" t="s">
        <v>53</v>
      </c>
      <c r="B1" s="22" t="s">
        <v>46</v>
      </c>
      <c r="C1" s="23" t="s">
        <v>47</v>
      </c>
    </row>
    <row r="2" spans="1:3" x14ac:dyDescent="0.25">
      <c r="A2" s="36" t="s">
        <v>48</v>
      </c>
      <c r="B2" s="27" t="s">
        <v>51</v>
      </c>
      <c r="C2" s="37" t="s">
        <v>50</v>
      </c>
    </row>
    <row r="3" spans="1:3" x14ac:dyDescent="0.25">
      <c r="A3" s="12">
        <v>1</v>
      </c>
      <c r="B3" s="1">
        <f>TAN(A3)-A3</f>
        <v>0.55740772465490229</v>
      </c>
      <c r="C3" s="8">
        <f>POWER(A3, 3)/(2*POWER(A3,3) - 3 * A3 + 5)</f>
        <v>0.25</v>
      </c>
    </row>
    <row r="4" spans="1:3" x14ac:dyDescent="0.25">
      <c r="A4" s="12">
        <v>2</v>
      </c>
      <c r="B4" s="1">
        <f t="shared" ref="B4:B22" si="0">TAN(A4)-A4</f>
        <v>-4.1850398632615189</v>
      </c>
      <c r="C4" s="8">
        <f t="shared" ref="C4:C22" si="1">POWER(A4, 3)/(2*POWER(A4,3) - 3 * A4 + 5)</f>
        <v>0.53333333333333333</v>
      </c>
    </row>
    <row r="5" spans="1:3" x14ac:dyDescent="0.25">
      <c r="A5" s="12">
        <v>3</v>
      </c>
      <c r="B5" s="1">
        <f t="shared" si="0"/>
        <v>-3.1425465430742778</v>
      </c>
      <c r="C5" s="8">
        <f t="shared" si="1"/>
        <v>0.54</v>
      </c>
    </row>
    <row r="6" spans="1:3" x14ac:dyDescent="0.25">
      <c r="A6" s="12">
        <v>4</v>
      </c>
      <c r="B6" s="1">
        <f t="shared" si="0"/>
        <v>-2.8421787176504223</v>
      </c>
      <c r="C6" s="8">
        <f t="shared" si="1"/>
        <v>0.52892561983471076</v>
      </c>
    </row>
    <row r="7" spans="1:3" x14ac:dyDescent="0.25">
      <c r="A7" s="12">
        <v>5</v>
      </c>
      <c r="B7" s="1">
        <f t="shared" si="0"/>
        <v>-8.3805150062465863</v>
      </c>
      <c r="C7" s="8">
        <f t="shared" si="1"/>
        <v>0.52083333333333337</v>
      </c>
    </row>
    <row r="8" spans="1:3" x14ac:dyDescent="0.25">
      <c r="A8" s="12">
        <v>6</v>
      </c>
      <c r="B8" s="1">
        <f t="shared" si="0"/>
        <v>-6.2910061913847493</v>
      </c>
      <c r="C8" s="8">
        <f t="shared" si="1"/>
        <v>0.51551312649164682</v>
      </c>
    </row>
    <row r="9" spans="1:3" x14ac:dyDescent="0.25">
      <c r="A9" s="12">
        <v>7</v>
      </c>
      <c r="B9" s="1">
        <f t="shared" si="0"/>
        <v>-6.1285520172756813</v>
      </c>
      <c r="C9" s="8">
        <f t="shared" si="1"/>
        <v>0.5119402985074627</v>
      </c>
    </row>
    <row r="10" spans="1:3" x14ac:dyDescent="0.25">
      <c r="A10" s="12">
        <v>8</v>
      </c>
      <c r="B10" s="1">
        <f t="shared" si="0"/>
        <v>-14.799711455220379</v>
      </c>
      <c r="C10" s="8">
        <f t="shared" si="1"/>
        <v>0.50945273631840793</v>
      </c>
    </row>
    <row r="11" spans="1:3" x14ac:dyDescent="0.25">
      <c r="A11" s="12">
        <v>9</v>
      </c>
      <c r="B11" s="1">
        <f t="shared" si="0"/>
        <v>-9.4523156594418101</v>
      </c>
      <c r="C11" s="8">
        <f t="shared" si="1"/>
        <v>0.50766016713091922</v>
      </c>
    </row>
    <row r="12" spans="1:3" x14ac:dyDescent="0.25">
      <c r="A12" s="12">
        <v>10</v>
      </c>
      <c r="B12" s="1">
        <f t="shared" si="0"/>
        <v>-9.3516391725409136</v>
      </c>
      <c r="C12" s="8">
        <f t="shared" si="1"/>
        <v>0.50632911392405067</v>
      </c>
    </row>
    <row r="13" spans="1:3" x14ac:dyDescent="0.25">
      <c r="A13" s="12">
        <v>11</v>
      </c>
      <c r="B13" s="1">
        <f t="shared" si="0"/>
        <v>-236.95084645419516</v>
      </c>
      <c r="C13" s="8">
        <f t="shared" si="1"/>
        <v>0.50531511009870922</v>
      </c>
    </row>
    <row r="14" spans="1:3" x14ac:dyDescent="0.25">
      <c r="A14" s="12">
        <v>12</v>
      </c>
      <c r="B14" s="1">
        <f t="shared" si="0"/>
        <v>-12.635859928661581</v>
      </c>
      <c r="C14" s="8">
        <f t="shared" si="1"/>
        <v>0.50452554744525546</v>
      </c>
    </row>
    <row r="15" spans="1:3" x14ac:dyDescent="0.25">
      <c r="A15" s="12">
        <v>13</v>
      </c>
      <c r="B15" s="1">
        <f t="shared" si="0"/>
        <v>-12.53697886706351</v>
      </c>
      <c r="C15" s="8">
        <f t="shared" si="1"/>
        <v>0.50389908256880733</v>
      </c>
    </row>
    <row r="16" spans="1:3" x14ac:dyDescent="0.25">
      <c r="A16" s="12">
        <v>14</v>
      </c>
      <c r="B16" s="1">
        <f t="shared" si="0"/>
        <v>-6.7553933839051945</v>
      </c>
      <c r="C16" s="8">
        <f t="shared" si="1"/>
        <v>0.50339387268391123</v>
      </c>
    </row>
    <row r="17" spans="1:3" x14ac:dyDescent="0.25">
      <c r="A17" s="12">
        <v>15</v>
      </c>
      <c r="B17" s="1">
        <f t="shared" si="0"/>
        <v>-15.855993400908519</v>
      </c>
      <c r="C17" s="8">
        <f t="shared" si="1"/>
        <v>0.50298062593144566</v>
      </c>
    </row>
    <row r="18" spans="1:3" x14ac:dyDescent="0.25">
      <c r="A18" s="12">
        <v>16</v>
      </c>
      <c r="B18" s="1">
        <f t="shared" si="0"/>
        <v>-15.699367757976097</v>
      </c>
      <c r="C18" s="8">
        <f t="shared" si="1"/>
        <v>0.50263836053503497</v>
      </c>
    </row>
    <row r="19" spans="1:3" x14ac:dyDescent="0.25">
      <c r="A19" s="12">
        <v>17</v>
      </c>
      <c r="B19" s="1">
        <f t="shared" si="0"/>
        <v>-13.506084354525161</v>
      </c>
      <c r="C19" s="8">
        <f t="shared" si="1"/>
        <v>0.50235173824130874</v>
      </c>
    </row>
    <row r="20" spans="1:3" x14ac:dyDescent="0.25">
      <c r="A20" s="12">
        <v>18</v>
      </c>
      <c r="B20" s="1">
        <f t="shared" si="0"/>
        <v>-19.137313712337686</v>
      </c>
      <c r="C20" s="8">
        <f t="shared" si="1"/>
        <v>0.50210934136891949</v>
      </c>
    </row>
    <row r="21" spans="1:3" x14ac:dyDescent="0.25">
      <c r="A21" s="12">
        <v>19</v>
      </c>
      <c r="B21" s="1">
        <f t="shared" si="0"/>
        <v>-18.8484105293876</v>
      </c>
      <c r="C21" s="8">
        <f t="shared" si="1"/>
        <v>0.50190253183082101</v>
      </c>
    </row>
    <row r="22" spans="1:3" ht="15.75" thickBot="1" x14ac:dyDescent="0.3">
      <c r="A22" s="14">
        <v>20</v>
      </c>
      <c r="B22" s="10">
        <f t="shared" si="0"/>
        <v>-17.76283905577526</v>
      </c>
      <c r="C22" s="11">
        <f t="shared" si="1"/>
        <v>0.50172467858262781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I32" sqref="I32"/>
    </sheetView>
  </sheetViews>
  <sheetFormatPr defaultRowHeight="15" x14ac:dyDescent="0.25"/>
  <sheetData>
    <row r="2" spans="1:3" x14ac:dyDescent="0.25">
      <c r="A2" s="27" t="s">
        <v>48</v>
      </c>
      <c r="B2" s="27" t="s">
        <v>49</v>
      </c>
      <c r="C2" s="27" t="s">
        <v>52</v>
      </c>
    </row>
    <row r="3" spans="1:3" x14ac:dyDescent="0.25">
      <c r="A3" s="1">
        <v>-10</v>
      </c>
      <c r="B3" s="1">
        <v>-10</v>
      </c>
      <c r="C3" s="1">
        <f>POWER(A3/3, 3) + POWER(B3/2,3)</f>
        <v>-162.03703703703704</v>
      </c>
    </row>
    <row r="4" spans="1:3" x14ac:dyDescent="0.25">
      <c r="A4" s="1">
        <v>-9</v>
      </c>
      <c r="B4" s="1">
        <v>-9</v>
      </c>
      <c r="C4" s="1">
        <f t="shared" ref="C4:C23" si="0">POWER(A4/3, 3) + POWER(B4/2,3)</f>
        <v>-118.125</v>
      </c>
    </row>
    <row r="5" spans="1:3" x14ac:dyDescent="0.25">
      <c r="A5" s="1">
        <v>-8</v>
      </c>
      <c r="B5" s="1">
        <v>-8</v>
      </c>
      <c r="C5" s="1">
        <f t="shared" si="0"/>
        <v>-82.962962962962962</v>
      </c>
    </row>
    <row r="6" spans="1:3" x14ac:dyDescent="0.25">
      <c r="A6" s="1">
        <v>-7</v>
      </c>
      <c r="B6" s="1">
        <v>-7</v>
      </c>
      <c r="C6" s="1">
        <f t="shared" si="0"/>
        <v>-55.578703703703709</v>
      </c>
    </row>
    <row r="7" spans="1:3" x14ac:dyDescent="0.25">
      <c r="A7" s="1">
        <v>-6</v>
      </c>
      <c r="B7" s="1">
        <v>-6</v>
      </c>
      <c r="C7" s="1">
        <f t="shared" si="0"/>
        <v>-35</v>
      </c>
    </row>
    <row r="8" spans="1:3" x14ac:dyDescent="0.25">
      <c r="A8" s="1">
        <v>-5</v>
      </c>
      <c r="B8" s="1">
        <v>-5</v>
      </c>
      <c r="C8" s="1">
        <f t="shared" si="0"/>
        <v>-20.25462962962963</v>
      </c>
    </row>
    <row r="9" spans="1:3" x14ac:dyDescent="0.25">
      <c r="A9" s="1">
        <v>-4</v>
      </c>
      <c r="B9" s="1">
        <v>-4</v>
      </c>
      <c r="C9" s="1">
        <f t="shared" si="0"/>
        <v>-10.37037037037037</v>
      </c>
    </row>
    <row r="10" spans="1:3" x14ac:dyDescent="0.25">
      <c r="A10" s="1">
        <v>-3</v>
      </c>
      <c r="B10" s="1">
        <v>-3</v>
      </c>
      <c r="C10" s="1">
        <f t="shared" si="0"/>
        <v>-4.375</v>
      </c>
    </row>
    <row r="11" spans="1:3" x14ac:dyDescent="0.25">
      <c r="A11" s="1">
        <v>-2</v>
      </c>
      <c r="B11" s="1">
        <v>-2</v>
      </c>
      <c r="C11" s="1">
        <f t="shared" si="0"/>
        <v>-1.2962962962962963</v>
      </c>
    </row>
    <row r="12" spans="1:3" x14ac:dyDescent="0.25">
      <c r="A12" s="1">
        <v>-1</v>
      </c>
      <c r="B12" s="1">
        <v>-1</v>
      </c>
      <c r="C12" s="1">
        <f t="shared" si="0"/>
        <v>-0.16203703703703703</v>
      </c>
    </row>
    <row r="13" spans="1:3" x14ac:dyDescent="0.25">
      <c r="A13" s="1">
        <v>0</v>
      </c>
      <c r="B13" s="1">
        <v>0</v>
      </c>
      <c r="C13" s="1">
        <f t="shared" si="0"/>
        <v>0</v>
      </c>
    </row>
    <row r="14" spans="1:3" x14ac:dyDescent="0.25">
      <c r="A14" s="1">
        <v>1</v>
      </c>
      <c r="B14" s="1">
        <v>1</v>
      </c>
      <c r="C14" s="1">
        <f t="shared" si="0"/>
        <v>0.16203703703703703</v>
      </c>
    </row>
    <row r="15" spans="1:3" x14ac:dyDescent="0.25">
      <c r="A15" s="1">
        <v>2</v>
      </c>
      <c r="B15" s="1">
        <v>2</v>
      </c>
      <c r="C15" s="1">
        <f t="shared" si="0"/>
        <v>1.2962962962962963</v>
      </c>
    </row>
    <row r="16" spans="1:3" x14ac:dyDescent="0.25">
      <c r="A16" s="1">
        <v>3</v>
      </c>
      <c r="B16" s="1">
        <v>3</v>
      </c>
      <c r="C16" s="1">
        <f t="shared" si="0"/>
        <v>4.375</v>
      </c>
    </row>
    <row r="17" spans="1:3" x14ac:dyDescent="0.25">
      <c r="A17" s="1">
        <v>4</v>
      </c>
      <c r="B17" s="1">
        <v>4</v>
      </c>
      <c r="C17" s="1">
        <f t="shared" si="0"/>
        <v>10.37037037037037</v>
      </c>
    </row>
    <row r="18" spans="1:3" x14ac:dyDescent="0.25">
      <c r="A18" s="1">
        <v>5</v>
      </c>
      <c r="B18" s="1">
        <v>5</v>
      </c>
      <c r="C18" s="1">
        <f t="shared" si="0"/>
        <v>20.25462962962963</v>
      </c>
    </row>
    <row r="19" spans="1:3" x14ac:dyDescent="0.25">
      <c r="A19" s="1">
        <v>6</v>
      </c>
      <c r="B19" s="1">
        <v>6</v>
      </c>
      <c r="C19" s="1">
        <f t="shared" si="0"/>
        <v>35</v>
      </c>
    </row>
    <row r="20" spans="1:3" x14ac:dyDescent="0.25">
      <c r="A20" s="1">
        <v>7</v>
      </c>
      <c r="B20" s="1">
        <v>7</v>
      </c>
      <c r="C20" s="1">
        <f t="shared" si="0"/>
        <v>55.578703703703709</v>
      </c>
    </row>
    <row r="21" spans="1:3" x14ac:dyDescent="0.25">
      <c r="A21" s="1">
        <v>8</v>
      </c>
      <c r="B21" s="1">
        <v>8</v>
      </c>
      <c r="C21" s="1">
        <f t="shared" si="0"/>
        <v>82.962962962962962</v>
      </c>
    </row>
    <row r="22" spans="1:3" x14ac:dyDescent="0.25">
      <c r="A22" s="1">
        <v>9</v>
      </c>
      <c r="B22" s="1">
        <v>9</v>
      </c>
      <c r="C22" s="1">
        <f t="shared" si="0"/>
        <v>118.125</v>
      </c>
    </row>
    <row r="23" spans="1:3" x14ac:dyDescent="0.25">
      <c r="A23" s="1">
        <v>10</v>
      </c>
      <c r="B23" s="1">
        <v>10</v>
      </c>
      <c r="C23" s="1">
        <f t="shared" si="0"/>
        <v>162.03703703703704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 (Приложение 1)</vt:lpstr>
      <vt:lpstr>Задача 5 (Приложение 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2017-09-29T10:20:46Z</dcterms:modified>
</cp:coreProperties>
</file>