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3720" yWindow="0" windowWidth="24620" windowHeight="16020" tabRatio="500" activeTab="3"/>
  </bookViews>
  <sheets>
    <sheet name="15.1 Mem-Ini. Thread gr " sheetId="1" r:id="rId1"/>
    <sheet name="15.1 Tim-Ini. Thread gr" sheetId="2" r:id="rId2"/>
    <sheet name="Grid Size memory" sheetId="3" r:id="rId3"/>
    <sheet name="Grid Size runtime" sheetId="4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6" i="3" l="1"/>
  <c r="D25" i="3"/>
  <c r="D24" i="3"/>
  <c r="D23" i="3"/>
  <c r="D22" i="3"/>
  <c r="C26" i="3"/>
  <c r="C25" i="3"/>
  <c r="C24" i="3"/>
  <c r="C23" i="3"/>
  <c r="C22" i="3"/>
  <c r="B26" i="3"/>
  <c r="B25" i="3"/>
  <c r="B24" i="3"/>
  <c r="B23" i="3"/>
  <c r="B22" i="3"/>
  <c r="B18" i="3"/>
  <c r="B17" i="3"/>
  <c r="B16" i="3"/>
  <c r="B15" i="3"/>
  <c r="B14" i="3"/>
  <c r="D18" i="3"/>
  <c r="D17" i="3"/>
  <c r="D16" i="3"/>
  <c r="D15" i="3"/>
  <c r="D14" i="3"/>
  <c r="C18" i="3"/>
  <c r="C17" i="3"/>
  <c r="C16" i="3"/>
  <c r="C15" i="3"/>
  <c r="C14" i="3"/>
  <c r="B10" i="3"/>
  <c r="B9" i="3"/>
  <c r="B8" i="3"/>
  <c r="B7" i="3"/>
  <c r="B6" i="3"/>
  <c r="C9" i="3"/>
  <c r="C8" i="3"/>
  <c r="D26" i="4"/>
  <c r="D25" i="4"/>
  <c r="D24" i="4"/>
  <c r="D23" i="4"/>
  <c r="D22" i="4"/>
  <c r="C26" i="4"/>
  <c r="C25" i="4"/>
  <c r="C24" i="4"/>
  <c r="C23" i="4"/>
  <c r="C22" i="4"/>
  <c r="B26" i="4"/>
  <c r="B25" i="4"/>
  <c r="B24" i="4"/>
  <c r="B23" i="4"/>
  <c r="B22" i="4"/>
  <c r="B18" i="4"/>
  <c r="B17" i="4"/>
  <c r="B16" i="4"/>
  <c r="B15" i="4"/>
  <c r="B14" i="4"/>
  <c r="D18" i="4"/>
  <c r="D17" i="4"/>
  <c r="D16" i="4"/>
  <c r="D15" i="4"/>
  <c r="D14" i="4"/>
  <c r="C18" i="4"/>
  <c r="C17" i="4"/>
  <c r="C16" i="4"/>
  <c r="C15" i="4"/>
  <c r="C14" i="4"/>
  <c r="B10" i="4"/>
  <c r="B9" i="4"/>
  <c r="B8" i="4"/>
  <c r="B7" i="4"/>
  <c r="B6" i="4"/>
  <c r="D9" i="3"/>
  <c r="C6" i="3"/>
  <c r="D6" i="3"/>
  <c r="C7" i="3"/>
  <c r="D7" i="3"/>
  <c r="D8" i="3"/>
  <c r="C10" i="3"/>
  <c r="D10" i="3"/>
  <c r="D9" i="4"/>
  <c r="C6" i="4"/>
  <c r="D6" i="4"/>
  <c r="C7" i="4"/>
  <c r="D7" i="4"/>
  <c r="C8" i="4"/>
  <c r="D8" i="4"/>
  <c r="C9" i="4"/>
  <c r="C10" i="4"/>
  <c r="D10" i="4"/>
  <c r="E20" i="1"/>
  <c r="E19" i="1"/>
  <c r="E18" i="1"/>
  <c r="D20" i="1"/>
  <c r="D19" i="1"/>
  <c r="D18" i="1"/>
  <c r="C20" i="1"/>
  <c r="C19" i="1"/>
  <c r="C18" i="1"/>
  <c r="B20" i="1"/>
  <c r="B19" i="1"/>
  <c r="B18" i="1"/>
  <c r="E14" i="1"/>
  <c r="E13" i="1"/>
  <c r="E12" i="1"/>
  <c r="D14" i="1"/>
  <c r="D13" i="1"/>
  <c r="D12" i="1"/>
  <c r="C14" i="1"/>
  <c r="C13" i="1"/>
  <c r="C12" i="1"/>
  <c r="B14" i="1"/>
  <c r="B13" i="1"/>
  <c r="B12" i="1"/>
  <c r="B20" i="2"/>
  <c r="C20" i="2"/>
  <c r="D20" i="2"/>
  <c r="E20" i="2"/>
  <c r="E19" i="2"/>
  <c r="D19" i="2"/>
  <c r="C19" i="2"/>
  <c r="B19" i="2"/>
  <c r="E18" i="2"/>
  <c r="D18" i="2"/>
  <c r="C18" i="2"/>
  <c r="B18" i="2"/>
  <c r="E14" i="2"/>
  <c r="D14" i="2"/>
  <c r="C14" i="2"/>
  <c r="B14" i="2"/>
  <c r="E13" i="2"/>
  <c r="D13" i="2"/>
  <c r="C13" i="2"/>
  <c r="B13" i="2"/>
  <c r="E12" i="2"/>
  <c r="D12" i="2"/>
  <c r="C12" i="2"/>
  <c r="B12" i="2"/>
  <c r="E8" i="2"/>
  <c r="D8" i="2"/>
  <c r="C8" i="2"/>
  <c r="B8" i="2"/>
  <c r="B7" i="2"/>
  <c r="C7" i="2"/>
  <c r="D7" i="2"/>
  <c r="E7" i="2"/>
  <c r="E6" i="2"/>
  <c r="D6" i="2"/>
  <c r="C6" i="2"/>
  <c r="B6" i="2"/>
  <c r="C6" i="1"/>
  <c r="B6" i="1"/>
  <c r="E6" i="1"/>
  <c r="D7" i="1"/>
  <c r="C7" i="1"/>
  <c r="B7" i="1"/>
  <c r="E7" i="1"/>
  <c r="D8" i="1"/>
  <c r="C8" i="1"/>
  <c r="B8" i="1"/>
  <c r="E8" i="1"/>
  <c r="D6" i="1"/>
</calcChain>
</file>

<file path=xl/sharedStrings.xml><?xml version="1.0" encoding="utf-8"?>
<sst xmlns="http://schemas.openxmlformats.org/spreadsheetml/2006/main" count="122" uniqueCount="26">
  <si>
    <t>Initiative</t>
  </si>
  <si>
    <t>GUI</t>
  </si>
  <si>
    <t>Presentation</t>
  </si>
  <si>
    <t>Simulation</t>
  </si>
  <si>
    <t>All in same thread</t>
  </si>
  <si>
    <t>Simulation in Own Thread</t>
  </si>
  <si>
    <t>Presentation in Own Thread</t>
  </si>
  <si>
    <t>Median Values</t>
  </si>
  <si>
    <t>Memory Vs Initiative Vs Threads</t>
  </si>
  <si>
    <t>15° grid, buffer of 10, Simulation step 1 minute, 10 days of simulation time</t>
  </si>
  <si>
    <t>Runtime Vs Initiative Vs Threads</t>
  </si>
  <si>
    <t>Expressed as percentage of minimum</t>
  </si>
  <si>
    <t>Expressed as percentage of maximum</t>
  </si>
  <si>
    <t>Grid Size Impact in Memory</t>
  </si>
  <si>
    <t>Initiative &amp; Threads</t>
  </si>
  <si>
    <t>GUI - All in the same thread</t>
  </si>
  <si>
    <t>GUI - All in separate threads</t>
  </si>
  <si>
    <t>Simulation - Presentation in own thread</t>
  </si>
  <si>
    <t>15° Grid size</t>
  </si>
  <si>
    <t>5° Grid size</t>
  </si>
  <si>
    <t>Grid Size Impact in Runtime</t>
  </si>
  <si>
    <t>Simulation - Simulation in own thread</t>
  </si>
  <si>
    <t>Presentation - Presentation in own thread</t>
  </si>
  <si>
    <t>45° Grid size</t>
  </si>
  <si>
    <t>45°/15°/5° grid, buffer of 10, Simulation step 1 minute, 10 days of simulation time</t>
  </si>
  <si>
    <t>Presentation and 
Simulation in Own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</si>
</sst>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i/>
      <sz val="14"/>
      <color theme="1"/>
      <name val="Calibri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000000"/>
      <name val="Calibri"/>
      <scheme val="minor"/>
    </font>
    <font>
      <i/>
      <sz val="14"/>
      <color rgb="FF000000"/>
      <name val="Calibri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1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ont="1"/>
    <xf numFmtId="0" fontId="2" fillId="2" borderId="1" xfId="0" applyFont="1" applyFill="1" applyBorder="1"/>
    <xf numFmtId="164" fontId="0" fillId="0" borderId="1" xfId="1" applyNumberFormat="1" applyFont="1" applyBorder="1"/>
    <xf numFmtId="10" fontId="0" fillId="0" borderId="1" xfId="2" applyNumberFormat="1" applyFont="1" applyBorder="1"/>
    <xf numFmtId="0" fontId="11" fillId="0" borderId="0" xfId="0" applyFont="1"/>
    <xf numFmtId="0" fontId="13" fillId="3" borderId="1" xfId="0" applyFont="1" applyFill="1" applyBorder="1"/>
    <xf numFmtId="0" fontId="13" fillId="3" borderId="3" xfId="0" applyFont="1" applyFill="1" applyBorder="1"/>
    <xf numFmtId="0" fontId="13" fillId="3" borderId="4" xfId="0" applyFont="1" applyFill="1" applyBorder="1"/>
    <xf numFmtId="164" fontId="0" fillId="4" borderId="1" xfId="1" applyNumberFormat="1" applyFont="1" applyFill="1" applyBorder="1"/>
    <xf numFmtId="10" fontId="11" fillId="5" borderId="3" xfId="2" applyNumberFormat="1" applyFont="1" applyFill="1" applyBorder="1"/>
    <xf numFmtId="10" fontId="0" fillId="4" borderId="1" xfId="2" applyNumberFormat="1" applyFont="1" applyFill="1" applyBorder="1"/>
    <xf numFmtId="0" fontId="2" fillId="2" borderId="1" xfId="0" applyFont="1" applyFill="1" applyBorder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2" fillId="0" borderId="2" xfId="0" applyFont="1" applyBorder="1" applyAlignment="1">
      <alignment horizontal="center"/>
    </xf>
  </cellXfs>
  <cellStyles count="61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  <cellStyle name="Percent" xfId="2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5.xml"/><Relationship Id="rId20" Type="http://schemas.openxmlformats.org/officeDocument/2006/relationships/externalLink" Target="externalLinks/externalLink16.xml"/><Relationship Id="rId21" Type="http://schemas.openxmlformats.org/officeDocument/2006/relationships/externalLink" Target="externalLinks/externalLink17.xml"/><Relationship Id="rId22" Type="http://schemas.openxmlformats.org/officeDocument/2006/relationships/externalLink" Target="externalLinks/externalLink18.xml"/><Relationship Id="rId23" Type="http://schemas.openxmlformats.org/officeDocument/2006/relationships/externalLink" Target="externalLinks/externalLink19.xml"/><Relationship Id="rId24" Type="http://schemas.openxmlformats.org/officeDocument/2006/relationships/externalLink" Target="externalLinks/externalLink20.xml"/><Relationship Id="rId25" Type="http://schemas.openxmlformats.org/officeDocument/2006/relationships/externalLink" Target="externalLinks/externalLink21.xml"/><Relationship Id="rId26" Type="http://schemas.openxmlformats.org/officeDocument/2006/relationships/externalLink" Target="externalLinks/externalLink22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Relationship Id="rId30" Type="http://schemas.openxmlformats.org/officeDocument/2006/relationships/calcChain" Target="calcChain.xml"/><Relationship Id="rId10" Type="http://schemas.openxmlformats.org/officeDocument/2006/relationships/externalLink" Target="externalLinks/externalLink6.xml"/><Relationship Id="rId11" Type="http://schemas.openxmlformats.org/officeDocument/2006/relationships/externalLink" Target="externalLinks/externalLink7.xml"/><Relationship Id="rId12" Type="http://schemas.openxmlformats.org/officeDocument/2006/relationships/externalLink" Target="externalLinks/externalLink8.xml"/><Relationship Id="rId13" Type="http://schemas.openxmlformats.org/officeDocument/2006/relationships/externalLink" Target="externalLinks/externalLink9.xml"/><Relationship Id="rId14" Type="http://schemas.openxmlformats.org/officeDocument/2006/relationships/externalLink" Target="externalLinks/externalLink10.xml"/><Relationship Id="rId15" Type="http://schemas.openxmlformats.org/officeDocument/2006/relationships/externalLink" Target="externalLinks/externalLink11.xml"/><Relationship Id="rId16" Type="http://schemas.openxmlformats.org/officeDocument/2006/relationships/externalLink" Target="externalLinks/externalLink12.xml"/><Relationship Id="rId17" Type="http://schemas.openxmlformats.org/officeDocument/2006/relationships/externalLink" Target="externalLinks/externalLink13.xml"/><Relationship Id="rId18" Type="http://schemas.openxmlformats.org/officeDocument/2006/relationships/externalLink" Target="externalLinks/externalLink14.xml"/><Relationship Id="rId1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schemas.openxmlformats.org/officeDocument/2006/relationships/externalLink" Target="externalLinks/externalLink3.xml"/><Relationship Id="rId8" Type="http://schemas.openxmlformats.org/officeDocument/2006/relationships/externalLink" Target="externalLinks/externalLink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Memory Used,</a:t>
            </a:r>
            <a:r>
              <a:rPr lang="en-US" baseline="0"/>
              <a:t> grouped by initiative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'15.1 Mem-Ini. Thread gr '!$A$6</c:f>
              <c:strCache>
                <c:ptCount val="1"/>
                <c:pt idx="0">
                  <c:v>GUI</c:v>
                </c:pt>
              </c:strCache>
            </c:strRef>
          </c:tx>
          <c:invertIfNegative val="0"/>
          <c:cat>
            <c:strRef>
              <c:f>'15.1 Mem-Ini. Thread gr '!$B$5:$E$5</c:f>
              <c:strCache>
                <c:ptCount val="4"/>
                <c:pt idx="0">
                  <c:v>All in same thread</c:v>
                </c:pt>
                <c:pt idx="1">
                  <c:v>Simulation in Own Thread</c:v>
                </c:pt>
                <c:pt idx="2">
                  <c:v>Presentation in Own Thread</c:v>
                </c:pt>
                <c:pt idx="3">
                  <c:v>Presentation and _x000d_Simulation in Own Threads</c:v>
                </c:pt>
              </c:strCache>
            </c:strRef>
          </c:cat>
          <c:val>
            <c:numRef>
              <c:f>'15.1 Mem-Ini. Thread gr '!$B$6:$E$6</c:f>
              <c:numCache>
                <c:formatCode>_-* #,##0_-;\-* #,##0_-;_-* "-"??_-;_-@_-</c:formatCode>
                <c:ptCount val="4"/>
                <c:pt idx="0">
                  <c:v>5.8969E6</c:v>
                </c:pt>
                <c:pt idx="1">
                  <c:v>9.692412E6</c:v>
                </c:pt>
                <c:pt idx="2">
                  <c:v>9.589824E6</c:v>
                </c:pt>
                <c:pt idx="3">
                  <c:v>6.13872E6</c:v>
                </c:pt>
              </c:numCache>
            </c:numRef>
          </c:val>
        </c:ser>
        <c:ser>
          <c:idx val="1"/>
          <c:order val="1"/>
          <c:tx>
            <c:strRef>
              <c:f>'15.1 Mem-Ini. Thread gr '!$A$7</c:f>
              <c:strCache>
                <c:ptCount val="1"/>
                <c:pt idx="0">
                  <c:v>Presentation</c:v>
                </c:pt>
              </c:strCache>
            </c:strRef>
          </c:tx>
          <c:invertIfNegative val="0"/>
          <c:cat>
            <c:strRef>
              <c:f>'15.1 Mem-Ini. Thread gr '!$B$5:$E$5</c:f>
              <c:strCache>
                <c:ptCount val="4"/>
                <c:pt idx="0">
                  <c:v>All in same thread</c:v>
                </c:pt>
                <c:pt idx="1">
                  <c:v>Simulation in Own Thread</c:v>
                </c:pt>
                <c:pt idx="2">
                  <c:v>Presentation in Own Thread</c:v>
                </c:pt>
                <c:pt idx="3">
                  <c:v>Presentation and _x000d_Simulation in Own Threads</c:v>
                </c:pt>
              </c:strCache>
            </c:strRef>
          </c:cat>
          <c:val>
            <c:numRef>
              <c:f>'15.1 Mem-Ini. Thread gr '!$B$7:$E$7</c:f>
              <c:numCache>
                <c:formatCode>_-* #,##0_-;\-* #,##0_-;_-* "-"??_-;_-@_-</c:formatCode>
                <c:ptCount val="4"/>
                <c:pt idx="0">
                  <c:v>5.713312E6</c:v>
                </c:pt>
                <c:pt idx="1">
                  <c:v>5.567804E6</c:v>
                </c:pt>
                <c:pt idx="2">
                  <c:v>1.1558828E7</c:v>
                </c:pt>
                <c:pt idx="3">
                  <c:v>1.0732036E7</c:v>
                </c:pt>
              </c:numCache>
            </c:numRef>
          </c:val>
        </c:ser>
        <c:ser>
          <c:idx val="2"/>
          <c:order val="2"/>
          <c:tx>
            <c:strRef>
              <c:f>'15.1 Mem-Ini. Thread gr '!$A$8</c:f>
              <c:strCache>
                <c:ptCount val="1"/>
                <c:pt idx="0">
                  <c:v>Simulation</c:v>
                </c:pt>
              </c:strCache>
            </c:strRef>
          </c:tx>
          <c:invertIfNegative val="0"/>
          <c:cat>
            <c:strRef>
              <c:f>'15.1 Mem-Ini. Thread gr '!$B$5:$E$5</c:f>
              <c:strCache>
                <c:ptCount val="4"/>
                <c:pt idx="0">
                  <c:v>All in same thread</c:v>
                </c:pt>
                <c:pt idx="1">
                  <c:v>Simulation in Own Thread</c:v>
                </c:pt>
                <c:pt idx="2">
                  <c:v>Presentation in Own Thread</c:v>
                </c:pt>
                <c:pt idx="3">
                  <c:v>Presentation and _x000d_Simulation in Own Threads</c:v>
                </c:pt>
              </c:strCache>
            </c:strRef>
          </c:cat>
          <c:val>
            <c:numRef>
              <c:f>'15.1 Mem-Ini. Thread gr '!$B$8:$E$8</c:f>
              <c:numCache>
                <c:formatCode>_-* #,##0_-;\-* #,##0_-;_-* "-"??_-;_-@_-</c:formatCode>
                <c:ptCount val="4"/>
                <c:pt idx="0">
                  <c:v>6.449148E6</c:v>
                </c:pt>
                <c:pt idx="1">
                  <c:v>1.1383052E7</c:v>
                </c:pt>
                <c:pt idx="2">
                  <c:v>5.693488E6</c:v>
                </c:pt>
                <c:pt idx="3">
                  <c:v>5.706644E6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6010760"/>
        <c:axId val="2126017592"/>
      </c:barChart>
      <c:catAx>
        <c:axId val="2126010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Threads</a:t>
                </a:r>
              </a:p>
            </c:rich>
          </c:tx>
          <c:overlay val="0"/>
        </c:title>
        <c:majorTickMark val="out"/>
        <c:minorTickMark val="none"/>
        <c:tickLblPos val="nextTo"/>
        <c:crossAx val="2126017592"/>
        <c:crosses val="autoZero"/>
        <c:auto val="1"/>
        <c:lblAlgn val="ctr"/>
        <c:lblOffset val="100"/>
        <c:noMultiLvlLbl val="0"/>
      </c:catAx>
      <c:valAx>
        <c:axId val="21260175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Median Memory Used (in bytes)</a:t>
                </a:r>
              </a:p>
            </c:rich>
          </c:tx>
          <c:overlay val="0"/>
        </c:title>
        <c:numFmt formatCode="_-* #,##0_-;\-* #,##0_-;_-* &quot;-&quot;??_-;_-@_-" sourceLinked="1"/>
        <c:majorTickMark val="out"/>
        <c:minorTickMark val="none"/>
        <c:tickLblPos val="nextTo"/>
        <c:crossAx val="212601076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Runtime,</a:t>
            </a:r>
            <a:r>
              <a:rPr lang="en-US" baseline="0"/>
              <a:t> grouped by initiative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'15.1 Tim-Ini. Thread gr'!$A$6</c:f>
              <c:strCache>
                <c:ptCount val="1"/>
                <c:pt idx="0">
                  <c:v>GUI</c:v>
                </c:pt>
              </c:strCache>
            </c:strRef>
          </c:tx>
          <c:invertIfNegative val="0"/>
          <c:cat>
            <c:strRef>
              <c:f>'15.1 Tim-Ini. Thread gr'!$B$5:$E$5</c:f>
              <c:strCache>
                <c:ptCount val="4"/>
                <c:pt idx="0">
                  <c:v>All in same thread</c:v>
                </c:pt>
                <c:pt idx="1">
                  <c:v>Simulation in Own Thread</c:v>
                </c:pt>
                <c:pt idx="2">
                  <c:v>Presentation in Own Thread</c:v>
                </c:pt>
                <c:pt idx="3">
                  <c:v>Presentation and _x000d_Simulation in Own Threads</c:v>
                </c:pt>
              </c:strCache>
            </c:strRef>
          </c:cat>
          <c:val>
            <c:numRef>
              <c:f>'15.1 Tim-Ini. Thread gr'!$B$6:$E$6</c:f>
              <c:numCache>
                <c:formatCode>_-* #,##0_-;\-* #,##0_-;_-* "-"??_-;_-@_-</c:formatCode>
                <c:ptCount val="4"/>
                <c:pt idx="0">
                  <c:v>2.6765559894E10</c:v>
                </c:pt>
                <c:pt idx="1">
                  <c:v>2.5722042511E10</c:v>
                </c:pt>
                <c:pt idx="2">
                  <c:v>2.59020818345E10</c:v>
                </c:pt>
                <c:pt idx="3">
                  <c:v>2.7227622437E10</c:v>
                </c:pt>
              </c:numCache>
            </c:numRef>
          </c:val>
        </c:ser>
        <c:ser>
          <c:idx val="1"/>
          <c:order val="1"/>
          <c:tx>
            <c:strRef>
              <c:f>'15.1 Tim-Ini. Thread gr'!$A$7</c:f>
              <c:strCache>
                <c:ptCount val="1"/>
                <c:pt idx="0">
                  <c:v>Presentation</c:v>
                </c:pt>
              </c:strCache>
            </c:strRef>
          </c:tx>
          <c:invertIfNegative val="0"/>
          <c:cat>
            <c:strRef>
              <c:f>'15.1 Tim-Ini. Thread gr'!$B$5:$E$5</c:f>
              <c:strCache>
                <c:ptCount val="4"/>
                <c:pt idx="0">
                  <c:v>All in same thread</c:v>
                </c:pt>
                <c:pt idx="1">
                  <c:v>Simulation in Own Thread</c:v>
                </c:pt>
                <c:pt idx="2">
                  <c:v>Presentation in Own Thread</c:v>
                </c:pt>
                <c:pt idx="3">
                  <c:v>Presentation and _x000d_Simulation in Own Threads</c:v>
                </c:pt>
              </c:strCache>
            </c:strRef>
          </c:cat>
          <c:val>
            <c:numRef>
              <c:f>'15.1 Tim-Ini. Thread gr'!$B$7:$E$7</c:f>
              <c:numCache>
                <c:formatCode>_-* #,##0_-;\-* #,##0_-;_-* "-"??_-;_-@_-</c:formatCode>
                <c:ptCount val="4"/>
                <c:pt idx="0">
                  <c:v>2.7156995681E10</c:v>
                </c:pt>
                <c:pt idx="1">
                  <c:v>2.63748713035E10</c:v>
                </c:pt>
                <c:pt idx="2">
                  <c:v>2.6515824938E10</c:v>
                </c:pt>
                <c:pt idx="3">
                  <c:v>2.61689830865E10</c:v>
                </c:pt>
              </c:numCache>
            </c:numRef>
          </c:val>
        </c:ser>
        <c:ser>
          <c:idx val="2"/>
          <c:order val="2"/>
          <c:tx>
            <c:strRef>
              <c:f>'15.1 Tim-Ini. Thread gr'!$A$8</c:f>
              <c:strCache>
                <c:ptCount val="1"/>
                <c:pt idx="0">
                  <c:v>Simulation</c:v>
                </c:pt>
              </c:strCache>
            </c:strRef>
          </c:tx>
          <c:invertIfNegative val="0"/>
          <c:cat>
            <c:strRef>
              <c:f>'15.1 Tim-Ini. Thread gr'!$B$5:$E$5</c:f>
              <c:strCache>
                <c:ptCount val="4"/>
                <c:pt idx="0">
                  <c:v>All in same thread</c:v>
                </c:pt>
                <c:pt idx="1">
                  <c:v>Simulation in Own Thread</c:v>
                </c:pt>
                <c:pt idx="2">
                  <c:v>Presentation in Own Thread</c:v>
                </c:pt>
                <c:pt idx="3">
                  <c:v>Presentation and _x000d_Simulation in Own Threads</c:v>
                </c:pt>
              </c:strCache>
            </c:strRef>
          </c:cat>
          <c:val>
            <c:numRef>
              <c:f>'15.1 Tim-Ini. Thread gr'!$B$8:$E$8</c:f>
              <c:numCache>
                <c:formatCode>_-* #,##0_-;\-* #,##0_-;_-* "-"??_-;_-@_-</c:formatCode>
                <c:ptCount val="4"/>
                <c:pt idx="0">
                  <c:v>2.6925352517E10</c:v>
                </c:pt>
                <c:pt idx="1">
                  <c:v>2.6177029594E10</c:v>
                </c:pt>
                <c:pt idx="2">
                  <c:v>2.66036444065E10</c:v>
                </c:pt>
                <c:pt idx="3">
                  <c:v>2.6888166544E10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5186200"/>
        <c:axId val="2125191672"/>
      </c:barChart>
      <c:catAx>
        <c:axId val="2125186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Threads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125191672"/>
        <c:crosses val="autoZero"/>
        <c:auto val="1"/>
        <c:lblAlgn val="ctr"/>
        <c:lblOffset val="100"/>
        <c:noMultiLvlLbl val="0"/>
      </c:catAx>
      <c:valAx>
        <c:axId val="21251916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Median Runtime (in nanoseconds)</a:t>
                </a:r>
              </a:p>
            </c:rich>
          </c:tx>
          <c:layout/>
          <c:overlay val="0"/>
        </c:title>
        <c:numFmt formatCode="_-* #,##0_-;\-* #,##0_-;_-* &quot;-&quot;??_-;_-@_-" sourceLinked="1"/>
        <c:majorTickMark val="out"/>
        <c:minorTickMark val="none"/>
        <c:tickLblPos val="nextTo"/>
        <c:crossAx val="212518620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Grid Size effect in Memory</a:t>
            </a:r>
            <a:r>
              <a:rPr lang="en-US" baseline="0"/>
              <a:t> Usage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'Grid Size memory'!$A$6</c:f>
              <c:strCache>
                <c:ptCount val="1"/>
                <c:pt idx="0">
                  <c:v>GUI - All in the same thread</c:v>
                </c:pt>
              </c:strCache>
            </c:strRef>
          </c:tx>
          <c:cat>
            <c:strRef>
              <c:f>'Grid Size memory'!$B$5:$D$5</c:f>
              <c:strCache>
                <c:ptCount val="3"/>
                <c:pt idx="0">
                  <c:v>45° Grid size</c:v>
                </c:pt>
                <c:pt idx="1">
                  <c:v>15° Grid size</c:v>
                </c:pt>
                <c:pt idx="2">
                  <c:v>5° Grid size</c:v>
                </c:pt>
              </c:strCache>
            </c:strRef>
          </c:cat>
          <c:val>
            <c:numRef>
              <c:f>'Grid Size memory'!$B$6:$D$6</c:f>
              <c:numCache>
                <c:formatCode>_-* #,##0_-;\-* #,##0_-;_-* "-"??_-;_-@_-</c:formatCode>
                <c:ptCount val="3"/>
                <c:pt idx="0">
                  <c:v>9.04224E6</c:v>
                </c:pt>
                <c:pt idx="1">
                  <c:v>5.8969E6</c:v>
                </c:pt>
                <c:pt idx="2">
                  <c:v>1.3482992E7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'Grid Size memory'!$A$7</c:f>
              <c:strCache>
                <c:ptCount val="1"/>
                <c:pt idx="0">
                  <c:v>GUI - All in separate threads</c:v>
                </c:pt>
              </c:strCache>
            </c:strRef>
          </c:tx>
          <c:cat>
            <c:strRef>
              <c:f>'Grid Size memory'!$B$5:$D$5</c:f>
              <c:strCache>
                <c:ptCount val="3"/>
                <c:pt idx="0">
                  <c:v>45° Grid size</c:v>
                </c:pt>
                <c:pt idx="1">
                  <c:v>15° Grid size</c:v>
                </c:pt>
                <c:pt idx="2">
                  <c:v>5° Grid size</c:v>
                </c:pt>
              </c:strCache>
            </c:strRef>
          </c:cat>
          <c:val>
            <c:numRef>
              <c:f>'Grid Size memory'!$B$7:$D$7</c:f>
              <c:numCache>
                <c:formatCode>_-* #,##0_-;\-* #,##0_-;_-* "-"??_-;_-@_-</c:formatCode>
                <c:ptCount val="3"/>
                <c:pt idx="0">
                  <c:v>5.768144E6</c:v>
                </c:pt>
                <c:pt idx="1">
                  <c:v>6.13872E6</c:v>
                </c:pt>
                <c:pt idx="2">
                  <c:v>5.973184E6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'Grid Size memory'!$A$8</c:f>
              <c:strCache>
                <c:ptCount val="1"/>
                <c:pt idx="0">
                  <c:v>Presentation - Presentation in own thread</c:v>
                </c:pt>
              </c:strCache>
            </c:strRef>
          </c:tx>
          <c:cat>
            <c:strRef>
              <c:f>'Grid Size memory'!$B$5:$D$5</c:f>
              <c:strCache>
                <c:ptCount val="3"/>
                <c:pt idx="0">
                  <c:v>45° Grid size</c:v>
                </c:pt>
                <c:pt idx="1">
                  <c:v>15° Grid size</c:v>
                </c:pt>
                <c:pt idx="2">
                  <c:v>5° Grid size</c:v>
                </c:pt>
              </c:strCache>
            </c:strRef>
          </c:cat>
          <c:val>
            <c:numRef>
              <c:f>'Grid Size memory'!$B$8:$D$8</c:f>
              <c:numCache>
                <c:formatCode>_-* #,##0_-;\-* #,##0_-;_-* "-"??_-;_-@_-</c:formatCode>
                <c:ptCount val="3"/>
                <c:pt idx="0">
                  <c:v>5.763368E6</c:v>
                </c:pt>
                <c:pt idx="1">
                  <c:v>1.1558828E7</c:v>
                </c:pt>
                <c:pt idx="2">
                  <c:v>6.00712E6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'Grid Size memory'!$A$9</c:f>
              <c:strCache>
                <c:ptCount val="1"/>
                <c:pt idx="0">
                  <c:v>Simulation - Simulation in own thread</c:v>
                </c:pt>
              </c:strCache>
            </c:strRef>
          </c:tx>
          <c:cat>
            <c:strRef>
              <c:f>'Grid Size memory'!$B$5:$D$5</c:f>
              <c:strCache>
                <c:ptCount val="3"/>
                <c:pt idx="0">
                  <c:v>45° Grid size</c:v>
                </c:pt>
                <c:pt idx="1">
                  <c:v>15° Grid size</c:v>
                </c:pt>
                <c:pt idx="2">
                  <c:v>5° Grid size</c:v>
                </c:pt>
              </c:strCache>
            </c:strRef>
          </c:cat>
          <c:val>
            <c:numRef>
              <c:f>'Grid Size memory'!$B$9:$D$9</c:f>
              <c:numCache>
                <c:formatCode>_-* #,##0_-;\-* #,##0_-;_-* "-"??_-;_-@_-</c:formatCode>
                <c:ptCount val="3"/>
                <c:pt idx="0">
                  <c:v>1.0456104E7</c:v>
                </c:pt>
                <c:pt idx="1">
                  <c:v>1.1383052E7</c:v>
                </c:pt>
                <c:pt idx="2">
                  <c:v>1.5286016E7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'Grid Size memory'!$A$10</c:f>
              <c:strCache>
                <c:ptCount val="1"/>
                <c:pt idx="0">
                  <c:v>Simulation - Presentation in own thread</c:v>
                </c:pt>
              </c:strCache>
            </c:strRef>
          </c:tx>
          <c:cat>
            <c:strRef>
              <c:f>'Grid Size memory'!$B$5:$D$5</c:f>
              <c:strCache>
                <c:ptCount val="3"/>
                <c:pt idx="0">
                  <c:v>45° Grid size</c:v>
                </c:pt>
                <c:pt idx="1">
                  <c:v>15° Grid size</c:v>
                </c:pt>
                <c:pt idx="2">
                  <c:v>5° Grid size</c:v>
                </c:pt>
              </c:strCache>
            </c:strRef>
          </c:cat>
          <c:val>
            <c:numRef>
              <c:f>'Grid Size memory'!$B$10:$D$10</c:f>
              <c:numCache>
                <c:formatCode>_-* #,##0_-;\-* #,##0_-;_-* "-"??_-;_-@_-</c:formatCode>
                <c:ptCount val="3"/>
                <c:pt idx="0">
                  <c:v>5.763192E6</c:v>
                </c:pt>
                <c:pt idx="1">
                  <c:v>5.693488E6</c:v>
                </c:pt>
                <c:pt idx="2">
                  <c:v>5.143672E6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9613096"/>
        <c:axId val="2059618824"/>
      </c:lineChart>
      <c:catAx>
        <c:axId val="2059613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Threads and initiative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059618824"/>
        <c:crosses val="autoZero"/>
        <c:auto val="1"/>
        <c:lblAlgn val="ctr"/>
        <c:lblOffset val="100"/>
        <c:noMultiLvlLbl val="0"/>
      </c:catAx>
      <c:valAx>
        <c:axId val="2059618824"/>
        <c:scaling>
          <c:orientation val="minMax"/>
          <c:min val="4.5E6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000" b="1" i="0" u="none" strike="noStrike" baseline="0">
                    <a:effectLst/>
                  </a:rPr>
                  <a:t>Median Memory Usage(in bytes)</a:t>
                </a:r>
                <a:endParaRPr lang="en-US"/>
              </a:p>
            </c:rich>
          </c:tx>
          <c:layout/>
          <c:overlay val="0"/>
        </c:title>
        <c:numFmt formatCode="_-* #,##0_-;\-* #,##0_-;_-* &quot;-&quot;??_-;_-@_-" sourceLinked="1"/>
        <c:majorTickMark val="out"/>
        <c:minorTickMark val="none"/>
        <c:tickLblPos val="nextTo"/>
        <c:crossAx val="205961309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Runtime vs Grid Cell Size - Variants by Initiative and</a:t>
            </a:r>
            <a:r>
              <a:rPr lang="en-US" baseline="0"/>
              <a:t> Threads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'Grid Size runtime'!$A$6</c:f>
              <c:strCache>
                <c:ptCount val="1"/>
                <c:pt idx="0">
                  <c:v>GUI - All in the same thread</c:v>
                </c:pt>
              </c:strCache>
            </c:strRef>
          </c:tx>
          <c:cat>
            <c:strRef>
              <c:f>'Grid Size runtime'!$B$5:$D$5</c:f>
              <c:strCache>
                <c:ptCount val="3"/>
                <c:pt idx="0">
                  <c:v>45° Grid size</c:v>
                </c:pt>
                <c:pt idx="1">
                  <c:v>15° Grid size</c:v>
                </c:pt>
                <c:pt idx="2">
                  <c:v>5° Grid size</c:v>
                </c:pt>
              </c:strCache>
            </c:strRef>
          </c:cat>
          <c:val>
            <c:numRef>
              <c:f>'Grid Size runtime'!$B$6:$D$6</c:f>
              <c:numCache>
                <c:formatCode>_-* #,##0_-;\-* #,##0_-;_-* "-"??_-;_-@_-</c:formatCode>
                <c:ptCount val="3"/>
                <c:pt idx="0">
                  <c:v>2.2673987308E10</c:v>
                </c:pt>
                <c:pt idx="1">
                  <c:v>2.6765559894E10</c:v>
                </c:pt>
                <c:pt idx="2">
                  <c:v>5.5334521525E10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'Grid Size runtime'!$A$7</c:f>
              <c:strCache>
                <c:ptCount val="1"/>
                <c:pt idx="0">
                  <c:v>GUI - All in separate threads</c:v>
                </c:pt>
              </c:strCache>
            </c:strRef>
          </c:tx>
          <c:cat>
            <c:strRef>
              <c:f>'Grid Size runtime'!$B$5:$D$5</c:f>
              <c:strCache>
                <c:ptCount val="3"/>
                <c:pt idx="0">
                  <c:v>45° Grid size</c:v>
                </c:pt>
                <c:pt idx="1">
                  <c:v>15° Grid size</c:v>
                </c:pt>
                <c:pt idx="2">
                  <c:v>5° Grid size</c:v>
                </c:pt>
              </c:strCache>
            </c:strRef>
          </c:cat>
          <c:val>
            <c:numRef>
              <c:f>'Grid Size runtime'!$B$7:$D$7</c:f>
              <c:numCache>
                <c:formatCode>_-* #,##0_-;\-* #,##0_-;_-* "-"??_-;_-@_-</c:formatCode>
                <c:ptCount val="3"/>
                <c:pt idx="0">
                  <c:v>2.2665173139E10</c:v>
                </c:pt>
                <c:pt idx="1">
                  <c:v>2.7227622437E10</c:v>
                </c:pt>
                <c:pt idx="2">
                  <c:v>5.5445600928E10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'Grid Size runtime'!$A$10</c:f>
              <c:strCache>
                <c:ptCount val="1"/>
                <c:pt idx="0">
                  <c:v>Simulation - Presentation in own thread</c:v>
                </c:pt>
              </c:strCache>
            </c:strRef>
          </c:tx>
          <c:cat>
            <c:strRef>
              <c:f>'Grid Size runtime'!$B$5:$D$5</c:f>
              <c:strCache>
                <c:ptCount val="3"/>
                <c:pt idx="0">
                  <c:v>45° Grid size</c:v>
                </c:pt>
                <c:pt idx="1">
                  <c:v>15° Grid size</c:v>
                </c:pt>
                <c:pt idx="2">
                  <c:v>5° Grid size</c:v>
                </c:pt>
              </c:strCache>
            </c:strRef>
          </c:cat>
          <c:val>
            <c:numRef>
              <c:f>'Grid Size runtime'!$B$10:$D$10</c:f>
              <c:numCache>
                <c:formatCode>_-* #,##0_-;\-* #,##0_-;_-* "-"??_-;_-@_-</c:formatCode>
                <c:ptCount val="3"/>
                <c:pt idx="0">
                  <c:v>2.29178181235E10</c:v>
                </c:pt>
                <c:pt idx="1">
                  <c:v>2.66036444065E10</c:v>
                </c:pt>
                <c:pt idx="2">
                  <c:v>4.52497987605E10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'Grid Size runtime'!$A$8</c:f>
              <c:strCache>
                <c:ptCount val="1"/>
                <c:pt idx="0">
                  <c:v>Presentation - Presentation in own thread</c:v>
                </c:pt>
              </c:strCache>
            </c:strRef>
          </c:tx>
          <c:cat>
            <c:strRef>
              <c:f>'Grid Size runtime'!$B$5:$D$5</c:f>
              <c:strCache>
                <c:ptCount val="3"/>
                <c:pt idx="0">
                  <c:v>45° Grid size</c:v>
                </c:pt>
                <c:pt idx="1">
                  <c:v>15° Grid size</c:v>
                </c:pt>
                <c:pt idx="2">
                  <c:v>5° Grid size</c:v>
                </c:pt>
              </c:strCache>
            </c:strRef>
          </c:cat>
          <c:val>
            <c:numRef>
              <c:f>'Grid Size runtime'!$B$8:$D$8</c:f>
              <c:numCache>
                <c:formatCode>_-* #,##0_-;\-* #,##0_-;_-* "-"??_-;_-@_-</c:formatCode>
                <c:ptCount val="3"/>
                <c:pt idx="0">
                  <c:v>2.2929457356E10</c:v>
                </c:pt>
                <c:pt idx="1">
                  <c:v>2.6515824938E10</c:v>
                </c:pt>
                <c:pt idx="2">
                  <c:v>5.7895080049E10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'Grid Size runtime'!$A$9</c:f>
              <c:strCache>
                <c:ptCount val="1"/>
                <c:pt idx="0">
                  <c:v>Simulation - Simulation in own thread</c:v>
                </c:pt>
              </c:strCache>
            </c:strRef>
          </c:tx>
          <c:cat>
            <c:strRef>
              <c:f>'Grid Size runtime'!$B$5:$D$5</c:f>
              <c:strCache>
                <c:ptCount val="3"/>
                <c:pt idx="0">
                  <c:v>45° Grid size</c:v>
                </c:pt>
                <c:pt idx="1">
                  <c:v>15° Grid size</c:v>
                </c:pt>
                <c:pt idx="2">
                  <c:v>5° Grid size</c:v>
                </c:pt>
              </c:strCache>
            </c:strRef>
          </c:cat>
          <c:val>
            <c:numRef>
              <c:f>'Grid Size runtime'!$B$9:$D$9</c:f>
              <c:numCache>
                <c:formatCode>_-* #,##0_-;\-* #,##0_-;_-* "-"??_-;_-@_-</c:formatCode>
                <c:ptCount val="3"/>
                <c:pt idx="0">
                  <c:v>2.2475565389E10</c:v>
                </c:pt>
                <c:pt idx="1">
                  <c:v>2.6177029594E10</c:v>
                </c:pt>
                <c:pt idx="2">
                  <c:v>5.9474749577E10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6834072"/>
        <c:axId val="2126839768"/>
      </c:lineChart>
      <c:catAx>
        <c:axId val="2126834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Grid Cell Size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126839768"/>
        <c:crosses val="autoZero"/>
        <c:auto val="1"/>
        <c:lblAlgn val="ctr"/>
        <c:lblOffset val="100"/>
        <c:noMultiLvlLbl val="0"/>
      </c:catAx>
      <c:valAx>
        <c:axId val="2126839768"/>
        <c:scaling>
          <c:orientation val="minMax"/>
          <c:max val="6.0E10"/>
          <c:min val="2.0E1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Runtime (in nanosecods)</a:t>
                </a:r>
              </a:p>
            </c:rich>
          </c:tx>
          <c:layout/>
          <c:overlay val="0"/>
        </c:title>
        <c:numFmt formatCode="_-* #,##0_-;\-* #,##0_-;_-* &quot;-&quot;??_-;_-@_-" sourceLinked="1"/>
        <c:majorTickMark val="out"/>
        <c:minorTickMark val="none"/>
        <c:tickLblPos val="nextTo"/>
        <c:crossAx val="212683407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</xdr:row>
      <xdr:rowOff>0</xdr:rowOff>
    </xdr:from>
    <xdr:to>
      <xdr:col>5</xdr:col>
      <xdr:colOff>0</xdr:colOff>
      <xdr:row>47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</xdr:row>
      <xdr:rowOff>0</xdr:rowOff>
    </xdr:from>
    <xdr:to>
      <xdr:col>5</xdr:col>
      <xdr:colOff>0</xdr:colOff>
      <xdr:row>47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0</xdr:rowOff>
    </xdr:from>
    <xdr:to>
      <xdr:col>4</xdr:col>
      <xdr:colOff>0</xdr:colOff>
      <xdr:row>55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29</xdr:row>
      <xdr:rowOff>0</xdr:rowOff>
    </xdr:from>
    <xdr:to>
      <xdr:col>4</xdr:col>
      <xdr:colOff>0</xdr:colOff>
      <xdr:row>55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%20Results/Grid%20Spacing_15%20Time%20Step_1/results_GUI1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est%20Results/Grid%20Spacing_15%20Time%20Step_1/results_GUI_SE2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Test%20Results/Grid%20Spacing_15%20Time%20Step_1/results_GUI_P2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Test%20Results/Grid%20Spacing_15%20Time%20Step_1/results_GUI3.csv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Test%20Results/Grid%20Spacing_15%20Time%20Step_1/results_P1.csv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Test%20Results/Grid%20Spacing_15%20Time%20Step_1/results_P_SE2.csv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Test%20Results/Grid%20Spacing_15%20Time%20Step_1/results_P_P2.csv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Test%20Results/Grid%20Spacing_15%20Time%20Step_1/results_P3.csv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Test%20Results/Grid%20Spacing_15%20Time%20Step_1/results_SE1.csv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Test%20Results/Grid%20Spacing_15%20Time%20Step_1/results_SE_SE2.csv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%20Results/Grid%20Spacing_15%20Time%20Step_1/results_SE_P2.csv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Test%20Results/Grid%20Spacing_15%20Time%20Step_1/results_SE3.csv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Test%20Results/Grid%20Spacing_45%20Time%20Step_1/results_GUI1.csv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Test%20Results/Grid%20Spacing_5%20Time%20Step_1/results_GUI1.csv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Test%20Results/Grid%20Spacing_45%20Time%20Step_1/results_GUI3.csv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Test%20Results/Grid%20Spacing_5%20Time%20Step_1/results_GUI3.csv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Test%20Results/Grid%20Spacing_45%20Time%20Step_1/results_P_P2.csv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Test%20Results/Grid%20Spacing_5%20Time%20Step_1/results_P_P2.csv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Test%20Results/Grid%20Spacing_45%20Time%20Step_1/results_SE_SE2%20.csv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Test%20Results/Grid%20Spacing_5%20Time%20Step_1/results_SE_SE2.csv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%20Results/Grid%20Spacing_45%20Time%20Step_1/results_SE_P2.csv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Test%20Results/Grid%20Spacing_5%20Time%20Step_1/results_SE_P2.csv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sults_GUI1.csv"/>
    </sheetNames>
    <sheetDataSet>
      <sheetData sheetId="0" refreshError="1">
        <row r="2">
          <cell r="E2">
            <v>4609824</v>
          </cell>
          <cell r="F2">
            <v>27827427691</v>
          </cell>
        </row>
        <row r="3">
          <cell r="E3">
            <v>5894304</v>
          </cell>
          <cell r="F3">
            <v>27909082176</v>
          </cell>
        </row>
        <row r="4">
          <cell r="E4">
            <v>5903648</v>
          </cell>
          <cell r="F4">
            <v>28880012461</v>
          </cell>
        </row>
        <row r="5">
          <cell r="E5">
            <v>29901520</v>
          </cell>
          <cell r="F5">
            <v>27895709345</v>
          </cell>
        </row>
        <row r="6">
          <cell r="E6">
            <v>6449040</v>
          </cell>
          <cell r="F6">
            <v>26662183915</v>
          </cell>
        </row>
        <row r="7">
          <cell r="E7">
            <v>6664544</v>
          </cell>
          <cell r="F7">
            <v>26569480243</v>
          </cell>
        </row>
        <row r="8">
          <cell r="E8">
            <v>6923672</v>
          </cell>
          <cell r="F8">
            <v>26610610591</v>
          </cell>
        </row>
        <row r="9">
          <cell r="E9">
            <v>7127600</v>
          </cell>
          <cell r="F9">
            <v>26219917188</v>
          </cell>
        </row>
        <row r="10">
          <cell r="E10">
            <v>7349720</v>
          </cell>
          <cell r="F10">
            <v>26276627675</v>
          </cell>
        </row>
        <row r="11">
          <cell r="E11">
            <v>7549408</v>
          </cell>
          <cell r="F11">
            <v>26230890225</v>
          </cell>
        </row>
        <row r="12">
          <cell r="E12">
            <v>7748576</v>
          </cell>
          <cell r="F12">
            <v>26473194802</v>
          </cell>
        </row>
        <row r="13">
          <cell r="E13">
            <v>30865776</v>
          </cell>
          <cell r="F13">
            <v>26246934329</v>
          </cell>
        </row>
        <row r="14">
          <cell r="E14">
            <v>5830008</v>
          </cell>
          <cell r="F14">
            <v>27816613088</v>
          </cell>
        </row>
        <row r="15">
          <cell r="E15">
            <v>6021192</v>
          </cell>
          <cell r="F15">
            <v>26230250928</v>
          </cell>
        </row>
        <row r="16">
          <cell r="E16">
            <v>6188976</v>
          </cell>
          <cell r="F16">
            <v>26058837306</v>
          </cell>
        </row>
        <row r="17">
          <cell r="E17">
            <v>4597504</v>
          </cell>
          <cell r="F17">
            <v>28758236157</v>
          </cell>
        </row>
        <row r="18">
          <cell r="E18">
            <v>4830968</v>
          </cell>
          <cell r="F18">
            <v>26924032607</v>
          </cell>
        </row>
        <row r="19">
          <cell r="E19">
            <v>5055280</v>
          </cell>
          <cell r="F19">
            <v>26588841597</v>
          </cell>
        </row>
        <row r="20">
          <cell r="E20">
            <v>6531968</v>
          </cell>
          <cell r="F20">
            <v>26553791604</v>
          </cell>
        </row>
        <row r="21">
          <cell r="E21">
            <v>6739960</v>
          </cell>
          <cell r="F21">
            <v>26547479581</v>
          </cell>
        </row>
        <row r="22">
          <cell r="E22">
            <v>7000720</v>
          </cell>
          <cell r="F22">
            <v>26998233555</v>
          </cell>
        </row>
        <row r="23">
          <cell r="E23">
            <v>7190048</v>
          </cell>
          <cell r="F23">
            <v>26512362528</v>
          </cell>
        </row>
        <row r="24">
          <cell r="E24">
            <v>22406512</v>
          </cell>
          <cell r="F24">
            <v>28714277410</v>
          </cell>
        </row>
        <row r="25">
          <cell r="E25">
            <v>5683832</v>
          </cell>
          <cell r="F25">
            <v>27364821877</v>
          </cell>
        </row>
        <row r="26">
          <cell r="E26">
            <v>5752088</v>
          </cell>
          <cell r="F26">
            <v>27811419092</v>
          </cell>
        </row>
        <row r="27">
          <cell r="E27">
            <v>5899496</v>
          </cell>
          <cell r="F27">
            <v>28511316663</v>
          </cell>
        </row>
        <row r="28">
          <cell r="E28">
            <v>4623560</v>
          </cell>
          <cell r="F28">
            <v>28113212941</v>
          </cell>
        </row>
        <row r="29">
          <cell r="E29">
            <v>42268072</v>
          </cell>
          <cell r="F29">
            <v>28008457723</v>
          </cell>
        </row>
        <row r="30">
          <cell r="E30">
            <v>5671304</v>
          </cell>
          <cell r="F30">
            <v>29473341084</v>
          </cell>
        </row>
        <row r="31">
          <cell r="E31">
            <v>25840064</v>
          </cell>
          <cell r="F31">
            <v>27914024514</v>
          </cell>
        </row>
        <row r="32">
          <cell r="E32">
            <v>6146440</v>
          </cell>
          <cell r="F32">
            <v>26981961067</v>
          </cell>
        </row>
        <row r="33">
          <cell r="E33">
            <v>6387040</v>
          </cell>
          <cell r="F33">
            <v>26863537115</v>
          </cell>
        </row>
        <row r="34">
          <cell r="E34">
            <v>26980416</v>
          </cell>
          <cell r="F34">
            <v>26628337539</v>
          </cell>
        </row>
        <row r="35">
          <cell r="E35">
            <v>6817344</v>
          </cell>
          <cell r="F35">
            <v>26593066088</v>
          </cell>
        </row>
        <row r="36">
          <cell r="E36">
            <v>4403848</v>
          </cell>
          <cell r="F36">
            <v>27862404711</v>
          </cell>
        </row>
        <row r="37">
          <cell r="E37">
            <v>5687288</v>
          </cell>
          <cell r="F37">
            <v>26628110483</v>
          </cell>
        </row>
        <row r="38">
          <cell r="E38">
            <v>4404848</v>
          </cell>
          <cell r="F38">
            <v>26757810058</v>
          </cell>
        </row>
        <row r="39">
          <cell r="E39">
            <v>4406992</v>
          </cell>
          <cell r="F39">
            <v>26657769780</v>
          </cell>
        </row>
        <row r="40">
          <cell r="E40">
            <v>5692320</v>
          </cell>
          <cell r="F40">
            <v>27297035356</v>
          </cell>
        </row>
        <row r="41">
          <cell r="E41">
            <v>4409600</v>
          </cell>
          <cell r="F41">
            <v>26773309730</v>
          </cell>
        </row>
        <row r="42">
          <cell r="E42">
            <v>23554856</v>
          </cell>
          <cell r="F42">
            <v>27657963325</v>
          </cell>
        </row>
        <row r="43">
          <cell r="E43">
            <v>5696440</v>
          </cell>
          <cell r="F43">
            <v>27578709115</v>
          </cell>
        </row>
        <row r="44">
          <cell r="E44">
            <v>5696064</v>
          </cell>
          <cell r="F44">
            <v>28100798779</v>
          </cell>
        </row>
        <row r="45">
          <cell r="E45">
            <v>4414584</v>
          </cell>
          <cell r="F45">
            <v>26559788015</v>
          </cell>
        </row>
        <row r="46">
          <cell r="E46">
            <v>5698224</v>
          </cell>
          <cell r="F46">
            <v>26490154620</v>
          </cell>
        </row>
        <row r="47">
          <cell r="E47">
            <v>5699600</v>
          </cell>
          <cell r="F47">
            <v>26239954288</v>
          </cell>
        </row>
        <row r="48">
          <cell r="E48">
            <v>5695760</v>
          </cell>
          <cell r="F48">
            <v>26136911633</v>
          </cell>
        </row>
        <row r="49">
          <cell r="E49">
            <v>5705960</v>
          </cell>
          <cell r="F49">
            <v>26147764652</v>
          </cell>
        </row>
        <row r="50">
          <cell r="E50">
            <v>5694088</v>
          </cell>
          <cell r="F50">
            <v>27121345544</v>
          </cell>
        </row>
        <row r="51">
          <cell r="E51">
            <v>5691416</v>
          </cell>
          <cell r="F51">
            <v>26199104995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results_GUI_SE2.csv"/>
    </sheetNames>
    <sheetDataSet>
      <sheetData sheetId="0" refreshError="1">
        <row r="2">
          <cell r="E2">
            <v>5696352</v>
          </cell>
          <cell r="F2">
            <v>28001556675</v>
          </cell>
        </row>
        <row r="3">
          <cell r="E3">
            <v>5833848</v>
          </cell>
          <cell r="F3">
            <v>28447364022</v>
          </cell>
        </row>
        <row r="4">
          <cell r="E4">
            <v>6011112</v>
          </cell>
          <cell r="F4">
            <v>26675514003</v>
          </cell>
        </row>
        <row r="5">
          <cell r="E5">
            <v>4897216</v>
          </cell>
          <cell r="F5">
            <v>25979465357</v>
          </cell>
        </row>
        <row r="6">
          <cell r="E6">
            <v>6365696</v>
          </cell>
          <cell r="F6">
            <v>25715242540</v>
          </cell>
        </row>
        <row r="7">
          <cell r="E7">
            <v>5258520</v>
          </cell>
          <cell r="F7">
            <v>25842358886</v>
          </cell>
        </row>
        <row r="8">
          <cell r="E8">
            <v>5416144</v>
          </cell>
          <cell r="F8">
            <v>25751406591</v>
          </cell>
        </row>
        <row r="9">
          <cell r="E9">
            <v>6902960</v>
          </cell>
          <cell r="F9">
            <v>25803083383</v>
          </cell>
        </row>
        <row r="10">
          <cell r="E10">
            <v>8360168</v>
          </cell>
          <cell r="F10">
            <v>25808842429</v>
          </cell>
        </row>
        <row r="11">
          <cell r="E11">
            <v>7229800</v>
          </cell>
          <cell r="F11">
            <v>25629706011</v>
          </cell>
        </row>
        <row r="12">
          <cell r="E12">
            <v>7393704</v>
          </cell>
          <cell r="F12">
            <v>25727269338</v>
          </cell>
        </row>
        <row r="13">
          <cell r="E13">
            <v>7553856</v>
          </cell>
          <cell r="F13">
            <v>25702964712</v>
          </cell>
        </row>
        <row r="14">
          <cell r="E14">
            <v>7715208</v>
          </cell>
          <cell r="F14">
            <v>25764831881</v>
          </cell>
        </row>
        <row r="15">
          <cell r="E15">
            <v>6595704</v>
          </cell>
          <cell r="F15">
            <v>25640501378</v>
          </cell>
        </row>
        <row r="16">
          <cell r="E16">
            <v>8133752</v>
          </cell>
          <cell r="F16">
            <v>25746669086</v>
          </cell>
        </row>
        <row r="17">
          <cell r="E17">
            <v>8312704</v>
          </cell>
          <cell r="F17">
            <v>25615316830</v>
          </cell>
        </row>
        <row r="18">
          <cell r="E18">
            <v>7200840</v>
          </cell>
          <cell r="F18">
            <v>25675474956</v>
          </cell>
        </row>
        <row r="19">
          <cell r="E19">
            <v>8624792</v>
          </cell>
          <cell r="F19">
            <v>25790208456</v>
          </cell>
        </row>
        <row r="20">
          <cell r="E20">
            <v>8784480</v>
          </cell>
          <cell r="F20">
            <v>25695820456</v>
          </cell>
        </row>
        <row r="21">
          <cell r="E21">
            <v>7669232</v>
          </cell>
          <cell r="F21">
            <v>25698437458</v>
          </cell>
        </row>
        <row r="22">
          <cell r="E22">
            <v>9111888</v>
          </cell>
          <cell r="F22">
            <v>25639690582</v>
          </cell>
        </row>
        <row r="23">
          <cell r="E23">
            <v>9277696</v>
          </cell>
          <cell r="F23">
            <v>25688255361</v>
          </cell>
        </row>
        <row r="24">
          <cell r="E24">
            <v>9460720</v>
          </cell>
          <cell r="F24">
            <v>25766119995</v>
          </cell>
        </row>
        <row r="25">
          <cell r="E25">
            <v>9615912</v>
          </cell>
          <cell r="F25">
            <v>25663018083</v>
          </cell>
        </row>
        <row r="26">
          <cell r="E26">
            <v>9768912</v>
          </cell>
          <cell r="F26">
            <v>25716815684</v>
          </cell>
        </row>
        <row r="27">
          <cell r="E27">
            <v>8660808</v>
          </cell>
          <cell r="F27">
            <v>25644932896</v>
          </cell>
        </row>
        <row r="28">
          <cell r="E28">
            <v>10093296</v>
          </cell>
          <cell r="F28">
            <v>26072719207</v>
          </cell>
        </row>
        <row r="29">
          <cell r="E29">
            <v>10460680</v>
          </cell>
          <cell r="F29">
            <v>25686027194</v>
          </cell>
        </row>
        <row r="30">
          <cell r="E30">
            <v>10618216</v>
          </cell>
          <cell r="F30">
            <v>25558522683</v>
          </cell>
        </row>
        <row r="31">
          <cell r="E31">
            <v>10781496</v>
          </cell>
          <cell r="F31">
            <v>25405178732</v>
          </cell>
        </row>
        <row r="32">
          <cell r="E32">
            <v>10946232</v>
          </cell>
          <cell r="F32">
            <v>25431471545</v>
          </cell>
        </row>
        <row r="33">
          <cell r="E33">
            <v>11111592</v>
          </cell>
          <cell r="F33">
            <v>25441330310</v>
          </cell>
        </row>
        <row r="34">
          <cell r="E34">
            <v>11275336</v>
          </cell>
          <cell r="F34">
            <v>25462864874</v>
          </cell>
        </row>
        <row r="35">
          <cell r="E35">
            <v>11441648</v>
          </cell>
          <cell r="F35">
            <v>25556951501</v>
          </cell>
        </row>
        <row r="36">
          <cell r="E36">
            <v>11607264</v>
          </cell>
          <cell r="F36">
            <v>25524478208</v>
          </cell>
        </row>
        <row r="37">
          <cell r="E37">
            <v>10493008</v>
          </cell>
          <cell r="F37">
            <v>25447820144</v>
          </cell>
        </row>
        <row r="38">
          <cell r="E38">
            <v>10660192</v>
          </cell>
          <cell r="F38">
            <v>25495616910</v>
          </cell>
        </row>
        <row r="39">
          <cell r="E39">
            <v>11868752</v>
          </cell>
          <cell r="F39">
            <v>25404189320</v>
          </cell>
        </row>
        <row r="40">
          <cell r="E40">
            <v>12020720</v>
          </cell>
          <cell r="F40">
            <v>25399786249</v>
          </cell>
        </row>
        <row r="41">
          <cell r="E41">
            <v>12193608</v>
          </cell>
          <cell r="F41">
            <v>26617849692</v>
          </cell>
        </row>
        <row r="42">
          <cell r="E42">
            <v>12360424</v>
          </cell>
          <cell r="F42">
            <v>26426863969</v>
          </cell>
        </row>
        <row r="43">
          <cell r="E43">
            <v>12529480</v>
          </cell>
          <cell r="F43">
            <v>26298575435</v>
          </cell>
        </row>
        <row r="44">
          <cell r="E44">
            <v>12679064</v>
          </cell>
          <cell r="F44">
            <v>27664846609</v>
          </cell>
        </row>
        <row r="45">
          <cell r="E45">
            <v>12846680</v>
          </cell>
          <cell r="F45">
            <v>26294813442</v>
          </cell>
        </row>
        <row r="46">
          <cell r="E46">
            <v>11741816</v>
          </cell>
          <cell r="F46">
            <v>26330054689</v>
          </cell>
        </row>
        <row r="47">
          <cell r="E47">
            <v>13186072</v>
          </cell>
          <cell r="F47">
            <v>26462397060</v>
          </cell>
        </row>
        <row r="48">
          <cell r="E48">
            <v>13355568</v>
          </cell>
          <cell r="F48">
            <v>26407220466</v>
          </cell>
        </row>
        <row r="49">
          <cell r="E49">
            <v>13523720</v>
          </cell>
          <cell r="F49">
            <v>26325950840</v>
          </cell>
        </row>
        <row r="50">
          <cell r="E50">
            <v>12412912</v>
          </cell>
          <cell r="F50">
            <v>26256974718</v>
          </cell>
        </row>
        <row r="51">
          <cell r="E51">
            <v>13863032</v>
          </cell>
          <cell r="F51">
            <v>26231331181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results_GUI_P2.csv"/>
    </sheetNames>
    <sheetDataSet>
      <sheetData sheetId="0" refreshError="1">
        <row r="2">
          <cell r="E2">
            <v>4629592</v>
          </cell>
          <cell r="F2">
            <v>28709563886</v>
          </cell>
        </row>
        <row r="3">
          <cell r="E3">
            <v>5808008</v>
          </cell>
          <cell r="F3">
            <v>28306901412</v>
          </cell>
        </row>
        <row r="4">
          <cell r="E4">
            <v>4714432</v>
          </cell>
          <cell r="F4">
            <v>26669731904</v>
          </cell>
        </row>
        <row r="5">
          <cell r="E5">
            <v>4874872</v>
          </cell>
          <cell r="F5">
            <v>26047148187</v>
          </cell>
        </row>
        <row r="6">
          <cell r="E6">
            <v>6333472</v>
          </cell>
          <cell r="F6">
            <v>26037393761</v>
          </cell>
        </row>
        <row r="7">
          <cell r="E7">
            <v>5207376</v>
          </cell>
          <cell r="F7">
            <v>26179666724</v>
          </cell>
        </row>
        <row r="8">
          <cell r="E8">
            <v>5366664</v>
          </cell>
          <cell r="F8">
            <v>25866729424</v>
          </cell>
        </row>
        <row r="9">
          <cell r="E9">
            <v>6805616</v>
          </cell>
          <cell r="F9">
            <v>25835180463</v>
          </cell>
        </row>
        <row r="10">
          <cell r="E10">
            <v>5734880</v>
          </cell>
          <cell r="F10">
            <v>25997805129</v>
          </cell>
        </row>
        <row r="11">
          <cell r="E11">
            <v>5888736</v>
          </cell>
          <cell r="F11">
            <v>25680490141</v>
          </cell>
        </row>
        <row r="12">
          <cell r="E12">
            <v>7329888</v>
          </cell>
          <cell r="F12">
            <v>25940500050</v>
          </cell>
        </row>
        <row r="13">
          <cell r="E13">
            <v>7480144</v>
          </cell>
          <cell r="F13">
            <v>26030424372</v>
          </cell>
        </row>
        <row r="14">
          <cell r="E14">
            <v>7638656</v>
          </cell>
          <cell r="F14">
            <v>25939700678</v>
          </cell>
        </row>
        <row r="15">
          <cell r="E15">
            <v>7795888</v>
          </cell>
          <cell r="F15">
            <v>26054895853</v>
          </cell>
        </row>
        <row r="16">
          <cell r="E16">
            <v>7955944</v>
          </cell>
          <cell r="F16">
            <v>26072396954</v>
          </cell>
        </row>
        <row r="17">
          <cell r="E17">
            <v>8215040</v>
          </cell>
          <cell r="F17">
            <v>25997143762</v>
          </cell>
        </row>
        <row r="18">
          <cell r="E18">
            <v>8376512</v>
          </cell>
          <cell r="F18">
            <v>26007866848</v>
          </cell>
        </row>
        <row r="19">
          <cell r="E19">
            <v>8533824</v>
          </cell>
          <cell r="F19">
            <v>25957179611</v>
          </cell>
        </row>
        <row r="20">
          <cell r="E20">
            <v>8694456</v>
          </cell>
          <cell r="F20">
            <v>25939933221</v>
          </cell>
        </row>
        <row r="21">
          <cell r="E21">
            <v>8851376</v>
          </cell>
          <cell r="F21">
            <v>25949574967</v>
          </cell>
        </row>
        <row r="22">
          <cell r="E22">
            <v>9011600</v>
          </cell>
          <cell r="F22">
            <v>25986932554</v>
          </cell>
        </row>
        <row r="23">
          <cell r="E23">
            <v>9172752</v>
          </cell>
          <cell r="F23">
            <v>25937434245</v>
          </cell>
        </row>
        <row r="24">
          <cell r="E24">
            <v>9330536</v>
          </cell>
          <cell r="F24">
            <v>25847987490</v>
          </cell>
        </row>
        <row r="25">
          <cell r="E25">
            <v>9491928</v>
          </cell>
          <cell r="F25">
            <v>26006361951</v>
          </cell>
        </row>
        <row r="26">
          <cell r="E26">
            <v>8372744</v>
          </cell>
          <cell r="F26">
            <v>25977331337</v>
          </cell>
        </row>
        <row r="27">
          <cell r="E27">
            <v>9811560</v>
          </cell>
          <cell r="F27">
            <v>27024642884</v>
          </cell>
        </row>
        <row r="28">
          <cell r="E28">
            <v>9970904</v>
          </cell>
          <cell r="F28">
            <v>25418850945</v>
          </cell>
        </row>
        <row r="29">
          <cell r="E29">
            <v>10135320</v>
          </cell>
          <cell r="F29">
            <v>25225201410</v>
          </cell>
        </row>
        <row r="30">
          <cell r="E30">
            <v>10486376</v>
          </cell>
          <cell r="F30">
            <v>25291674420</v>
          </cell>
        </row>
        <row r="31">
          <cell r="E31">
            <v>10646888</v>
          </cell>
          <cell r="F31">
            <v>25215568218</v>
          </cell>
        </row>
        <row r="32">
          <cell r="E32">
            <v>10816072</v>
          </cell>
          <cell r="F32">
            <v>25163084146</v>
          </cell>
        </row>
        <row r="33">
          <cell r="E33">
            <v>9687720</v>
          </cell>
          <cell r="F33">
            <v>25132878707</v>
          </cell>
        </row>
        <row r="34">
          <cell r="E34">
            <v>11133712</v>
          </cell>
          <cell r="F34">
            <v>25201076497</v>
          </cell>
        </row>
        <row r="35">
          <cell r="E35">
            <v>11294448</v>
          </cell>
          <cell r="F35">
            <v>25299109446</v>
          </cell>
        </row>
        <row r="36">
          <cell r="E36">
            <v>10178712</v>
          </cell>
          <cell r="F36">
            <v>25165057791</v>
          </cell>
        </row>
        <row r="37">
          <cell r="E37">
            <v>11607752</v>
          </cell>
          <cell r="F37">
            <v>25173478809</v>
          </cell>
        </row>
        <row r="38">
          <cell r="E38">
            <v>11769096</v>
          </cell>
          <cell r="F38">
            <v>25254555131</v>
          </cell>
        </row>
        <row r="39">
          <cell r="E39">
            <v>11693416</v>
          </cell>
          <cell r="F39">
            <v>25252475684</v>
          </cell>
        </row>
        <row r="40">
          <cell r="E40">
            <v>11854816</v>
          </cell>
          <cell r="F40">
            <v>25162766562</v>
          </cell>
        </row>
        <row r="41">
          <cell r="E41">
            <v>12003560</v>
          </cell>
          <cell r="F41">
            <v>25231772461</v>
          </cell>
        </row>
        <row r="42">
          <cell r="E42">
            <v>10886664</v>
          </cell>
          <cell r="F42">
            <v>25193446486</v>
          </cell>
        </row>
        <row r="43">
          <cell r="E43">
            <v>12323336</v>
          </cell>
          <cell r="F43">
            <v>25110453512</v>
          </cell>
        </row>
        <row r="44">
          <cell r="E44">
            <v>12488744</v>
          </cell>
          <cell r="F44">
            <v>25218113283</v>
          </cell>
        </row>
        <row r="45">
          <cell r="E45">
            <v>12644976</v>
          </cell>
          <cell r="F45">
            <v>25329373443</v>
          </cell>
        </row>
        <row r="46">
          <cell r="E46">
            <v>12804256</v>
          </cell>
          <cell r="F46">
            <v>25219862608</v>
          </cell>
        </row>
        <row r="47">
          <cell r="E47">
            <v>12964704</v>
          </cell>
          <cell r="F47">
            <v>25129375444</v>
          </cell>
        </row>
        <row r="48">
          <cell r="E48">
            <v>11849224</v>
          </cell>
          <cell r="F48">
            <v>25517054913</v>
          </cell>
        </row>
        <row r="49">
          <cell r="E49">
            <v>12003712</v>
          </cell>
          <cell r="F49">
            <v>26790590047</v>
          </cell>
        </row>
        <row r="50">
          <cell r="E50">
            <v>13422072</v>
          </cell>
          <cell r="F50">
            <v>27452464408</v>
          </cell>
        </row>
        <row r="51">
          <cell r="E51">
            <v>12280696</v>
          </cell>
          <cell r="F51">
            <v>27800281491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results_GUI3.csv"/>
    </sheetNames>
    <sheetDataSet>
      <sheetData sheetId="0" refreshError="1">
        <row r="2">
          <cell r="E2">
            <v>5903960</v>
          </cell>
          <cell r="F2">
            <v>28185990612</v>
          </cell>
        </row>
        <row r="3">
          <cell r="E3">
            <v>6135192</v>
          </cell>
          <cell r="F3">
            <v>27116016515</v>
          </cell>
        </row>
        <row r="4">
          <cell r="E4">
            <v>6359200</v>
          </cell>
          <cell r="F4">
            <v>27685511688</v>
          </cell>
        </row>
        <row r="5">
          <cell r="E5">
            <v>5278344</v>
          </cell>
          <cell r="F5">
            <v>27007474362</v>
          </cell>
        </row>
        <row r="6">
          <cell r="E6">
            <v>6774856</v>
          </cell>
          <cell r="F6">
            <v>28041549994</v>
          </cell>
        </row>
        <row r="7">
          <cell r="E7">
            <v>7027288</v>
          </cell>
          <cell r="F7">
            <v>26662351104</v>
          </cell>
        </row>
        <row r="8">
          <cell r="E8">
            <v>5894280</v>
          </cell>
          <cell r="F8">
            <v>28666790623</v>
          </cell>
        </row>
        <row r="9">
          <cell r="E9">
            <v>6119520</v>
          </cell>
          <cell r="F9">
            <v>26984271480</v>
          </cell>
        </row>
        <row r="10">
          <cell r="E10">
            <v>6347344</v>
          </cell>
          <cell r="F10">
            <v>27180640274</v>
          </cell>
        </row>
        <row r="11">
          <cell r="E11">
            <v>6548648</v>
          </cell>
          <cell r="F11">
            <v>26776971077</v>
          </cell>
        </row>
        <row r="12">
          <cell r="E12">
            <v>6748656</v>
          </cell>
          <cell r="F12">
            <v>26982143837</v>
          </cell>
        </row>
        <row r="13">
          <cell r="E13">
            <v>6994000</v>
          </cell>
          <cell r="F13">
            <v>26584987738</v>
          </cell>
        </row>
        <row r="14">
          <cell r="E14">
            <v>7193744</v>
          </cell>
          <cell r="F14">
            <v>26462306170</v>
          </cell>
        </row>
        <row r="15">
          <cell r="E15">
            <v>7385392</v>
          </cell>
          <cell r="F15">
            <v>26608161632</v>
          </cell>
        </row>
        <row r="16">
          <cell r="E16">
            <v>6304152</v>
          </cell>
          <cell r="F16">
            <v>25943289372</v>
          </cell>
        </row>
        <row r="17">
          <cell r="E17">
            <v>5705120</v>
          </cell>
          <cell r="F17">
            <v>27870329711</v>
          </cell>
        </row>
        <row r="18">
          <cell r="E18">
            <v>5833552</v>
          </cell>
          <cell r="F18">
            <v>29078760211</v>
          </cell>
        </row>
        <row r="19">
          <cell r="E19">
            <v>5989432</v>
          </cell>
          <cell r="F19">
            <v>27916127757</v>
          </cell>
        </row>
        <row r="20">
          <cell r="E20">
            <v>6142248</v>
          </cell>
          <cell r="F20">
            <v>27491796272</v>
          </cell>
        </row>
        <row r="21">
          <cell r="E21">
            <v>6299512</v>
          </cell>
          <cell r="F21">
            <v>27118824034</v>
          </cell>
        </row>
        <row r="22">
          <cell r="E22">
            <v>5158584</v>
          </cell>
          <cell r="F22">
            <v>27363172883</v>
          </cell>
        </row>
        <row r="23">
          <cell r="E23">
            <v>6578472</v>
          </cell>
          <cell r="F23">
            <v>27690460602</v>
          </cell>
        </row>
        <row r="24">
          <cell r="E24">
            <v>6730272</v>
          </cell>
          <cell r="F24">
            <v>27100768642</v>
          </cell>
        </row>
        <row r="25">
          <cell r="E25">
            <v>6946560</v>
          </cell>
          <cell r="F25">
            <v>26726540265</v>
          </cell>
        </row>
        <row r="26">
          <cell r="E26">
            <v>7083720</v>
          </cell>
          <cell r="F26">
            <v>27937649095</v>
          </cell>
        </row>
        <row r="27">
          <cell r="E27">
            <v>7229408</v>
          </cell>
          <cell r="F27">
            <v>27034389084</v>
          </cell>
        </row>
        <row r="28">
          <cell r="E28">
            <v>5697544</v>
          </cell>
          <cell r="F28">
            <v>28342141310</v>
          </cell>
        </row>
        <row r="29">
          <cell r="E29">
            <v>5682024</v>
          </cell>
          <cell r="F29">
            <v>26966828573</v>
          </cell>
        </row>
        <row r="30">
          <cell r="E30">
            <v>5693680</v>
          </cell>
          <cell r="F30">
            <v>26907743765</v>
          </cell>
        </row>
        <row r="31">
          <cell r="E31">
            <v>5690096</v>
          </cell>
          <cell r="F31">
            <v>27259188197</v>
          </cell>
        </row>
        <row r="32">
          <cell r="E32">
            <v>5694104</v>
          </cell>
          <cell r="F32">
            <v>27348227849</v>
          </cell>
        </row>
        <row r="33">
          <cell r="E33">
            <v>5692248</v>
          </cell>
          <cell r="F33">
            <v>28539303224</v>
          </cell>
        </row>
        <row r="34">
          <cell r="E34">
            <v>5695032</v>
          </cell>
          <cell r="F34">
            <v>27720572175</v>
          </cell>
        </row>
        <row r="35">
          <cell r="E35">
            <v>5697336</v>
          </cell>
          <cell r="F35">
            <v>27594618350</v>
          </cell>
        </row>
        <row r="36">
          <cell r="E36">
            <v>5696920</v>
          </cell>
          <cell r="F36">
            <v>27056811053</v>
          </cell>
        </row>
        <row r="37">
          <cell r="E37">
            <v>5703184</v>
          </cell>
          <cell r="F37">
            <v>26292513738</v>
          </cell>
        </row>
        <row r="38">
          <cell r="E38">
            <v>5698184</v>
          </cell>
          <cell r="F38">
            <v>26507075411</v>
          </cell>
        </row>
        <row r="39">
          <cell r="E39">
            <v>4618232</v>
          </cell>
          <cell r="F39">
            <v>29399504539</v>
          </cell>
        </row>
        <row r="40">
          <cell r="E40">
            <v>6149720</v>
          </cell>
          <cell r="F40">
            <v>26839513529</v>
          </cell>
        </row>
        <row r="41">
          <cell r="E41">
            <v>27619304</v>
          </cell>
          <cell r="F41">
            <v>26703719110</v>
          </cell>
        </row>
        <row r="42">
          <cell r="E42">
            <v>6610232</v>
          </cell>
          <cell r="F42">
            <v>27413838690</v>
          </cell>
        </row>
        <row r="43">
          <cell r="E43">
            <v>6804808</v>
          </cell>
          <cell r="F43">
            <v>27962634024</v>
          </cell>
        </row>
        <row r="44">
          <cell r="E44">
            <v>5762112</v>
          </cell>
          <cell r="F44">
            <v>27404551788</v>
          </cell>
        </row>
        <row r="45">
          <cell r="E45">
            <v>5965832</v>
          </cell>
          <cell r="F45">
            <v>26987755313</v>
          </cell>
        </row>
        <row r="46">
          <cell r="E46">
            <v>38559800</v>
          </cell>
          <cell r="F46">
            <v>27565332711</v>
          </cell>
        </row>
        <row r="47">
          <cell r="E47">
            <v>7646144</v>
          </cell>
          <cell r="F47">
            <v>27196056677</v>
          </cell>
        </row>
        <row r="48">
          <cell r="E48">
            <v>7845248</v>
          </cell>
          <cell r="F48">
            <v>26154341672</v>
          </cell>
        </row>
        <row r="49">
          <cell r="E49">
            <v>5877488</v>
          </cell>
          <cell r="F49">
            <v>36719306466</v>
          </cell>
        </row>
        <row r="50">
          <cell r="E50">
            <v>6109168</v>
          </cell>
          <cell r="F50">
            <v>28330070910</v>
          </cell>
        </row>
        <row r="51">
          <cell r="E51">
            <v>6308064</v>
          </cell>
          <cell r="F51">
            <v>28833066940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results_P1.csv"/>
    </sheetNames>
    <sheetDataSet>
      <sheetData sheetId="0" refreshError="1">
        <row r="2">
          <cell r="E2">
            <v>5680168</v>
          </cell>
          <cell r="F2">
            <v>29097527454</v>
          </cell>
        </row>
        <row r="3">
          <cell r="E3">
            <v>4641016</v>
          </cell>
          <cell r="F3">
            <v>28573086605</v>
          </cell>
        </row>
        <row r="4">
          <cell r="E4">
            <v>4853224</v>
          </cell>
          <cell r="F4">
            <v>27135477326</v>
          </cell>
        </row>
        <row r="5">
          <cell r="E5">
            <v>5579368</v>
          </cell>
          <cell r="F5">
            <v>27178514036</v>
          </cell>
        </row>
        <row r="6">
          <cell r="E6">
            <v>7112808</v>
          </cell>
          <cell r="F6">
            <v>27013760975</v>
          </cell>
        </row>
        <row r="7">
          <cell r="E7">
            <v>7320208</v>
          </cell>
          <cell r="F7">
            <v>26576697983</v>
          </cell>
        </row>
        <row r="8">
          <cell r="E8">
            <v>7511616</v>
          </cell>
          <cell r="F8">
            <v>27284405538</v>
          </cell>
        </row>
        <row r="9">
          <cell r="E9">
            <v>7535056</v>
          </cell>
          <cell r="F9">
            <v>27038009197</v>
          </cell>
        </row>
        <row r="10">
          <cell r="E10">
            <v>7740648</v>
          </cell>
          <cell r="F10">
            <v>27016237190</v>
          </cell>
        </row>
        <row r="11">
          <cell r="E11">
            <v>41974464</v>
          </cell>
          <cell r="F11">
            <v>26626492390</v>
          </cell>
        </row>
        <row r="12">
          <cell r="E12">
            <v>6959112</v>
          </cell>
          <cell r="F12">
            <v>26393631819</v>
          </cell>
        </row>
        <row r="13">
          <cell r="E13">
            <v>5704688</v>
          </cell>
          <cell r="F13">
            <v>28911162967</v>
          </cell>
        </row>
        <row r="14">
          <cell r="E14">
            <v>5746056</v>
          </cell>
          <cell r="F14">
            <v>27264477140</v>
          </cell>
        </row>
        <row r="15">
          <cell r="E15">
            <v>4406208</v>
          </cell>
          <cell r="F15">
            <v>28340013285</v>
          </cell>
        </row>
        <row r="16">
          <cell r="E16">
            <v>5681240</v>
          </cell>
          <cell r="F16">
            <v>27798491982</v>
          </cell>
        </row>
        <row r="17">
          <cell r="E17">
            <v>5824344</v>
          </cell>
          <cell r="F17">
            <v>27943257595</v>
          </cell>
        </row>
        <row r="18">
          <cell r="E18">
            <v>6029968</v>
          </cell>
          <cell r="F18">
            <v>26490461774</v>
          </cell>
        </row>
        <row r="19">
          <cell r="E19">
            <v>6164024</v>
          </cell>
          <cell r="F19">
            <v>26999303526</v>
          </cell>
        </row>
        <row r="20">
          <cell r="E20">
            <v>6343168</v>
          </cell>
          <cell r="F20">
            <v>27754845312</v>
          </cell>
        </row>
        <row r="21">
          <cell r="E21">
            <v>7024288</v>
          </cell>
          <cell r="F21">
            <v>25856250811</v>
          </cell>
        </row>
        <row r="22">
          <cell r="E22">
            <v>7116976</v>
          </cell>
          <cell r="F22">
            <v>26576055452</v>
          </cell>
        </row>
        <row r="23">
          <cell r="E23">
            <v>7252328</v>
          </cell>
          <cell r="F23">
            <v>26579315010</v>
          </cell>
        </row>
        <row r="24">
          <cell r="E24">
            <v>7388368</v>
          </cell>
          <cell r="F24">
            <v>26615705314</v>
          </cell>
        </row>
        <row r="25">
          <cell r="E25">
            <v>6255168</v>
          </cell>
          <cell r="F25">
            <v>26271496716</v>
          </cell>
        </row>
        <row r="26">
          <cell r="E26">
            <v>7694824</v>
          </cell>
          <cell r="F26">
            <v>25624362752</v>
          </cell>
        </row>
        <row r="27">
          <cell r="E27">
            <v>5671280</v>
          </cell>
          <cell r="F27">
            <v>28969890675</v>
          </cell>
        </row>
        <row r="28">
          <cell r="E28">
            <v>5681520</v>
          </cell>
          <cell r="F28">
            <v>27410027156</v>
          </cell>
        </row>
        <row r="29">
          <cell r="E29">
            <v>5683400</v>
          </cell>
          <cell r="F29">
            <v>27616875391</v>
          </cell>
        </row>
        <row r="30">
          <cell r="E30">
            <v>5691176</v>
          </cell>
          <cell r="F30">
            <v>27613396717</v>
          </cell>
        </row>
        <row r="31">
          <cell r="E31">
            <v>5687984</v>
          </cell>
          <cell r="F31">
            <v>27869747220</v>
          </cell>
        </row>
        <row r="32">
          <cell r="E32">
            <v>5688416</v>
          </cell>
          <cell r="F32">
            <v>27389927621</v>
          </cell>
        </row>
        <row r="33">
          <cell r="E33">
            <v>5684952</v>
          </cell>
          <cell r="F33">
            <v>27509083148</v>
          </cell>
        </row>
        <row r="34">
          <cell r="E34">
            <v>5881984</v>
          </cell>
          <cell r="F34">
            <v>28780152897</v>
          </cell>
        </row>
        <row r="35">
          <cell r="E35">
            <v>6109208</v>
          </cell>
          <cell r="F35">
            <v>27539834662</v>
          </cell>
        </row>
        <row r="36">
          <cell r="E36">
            <v>6333024</v>
          </cell>
          <cell r="F36">
            <v>26966255079</v>
          </cell>
        </row>
        <row r="37">
          <cell r="E37">
            <v>6520536</v>
          </cell>
          <cell r="F37">
            <v>27342170366</v>
          </cell>
        </row>
        <row r="38">
          <cell r="E38">
            <v>5421832</v>
          </cell>
          <cell r="F38">
            <v>27339846303</v>
          </cell>
        </row>
        <row r="39">
          <cell r="E39">
            <v>4415688</v>
          </cell>
          <cell r="F39">
            <v>27570517377</v>
          </cell>
        </row>
        <row r="40">
          <cell r="E40">
            <v>5692064</v>
          </cell>
          <cell r="F40">
            <v>26491532229</v>
          </cell>
        </row>
        <row r="41">
          <cell r="E41">
            <v>5721880</v>
          </cell>
          <cell r="F41">
            <v>26186893578</v>
          </cell>
        </row>
        <row r="42">
          <cell r="E42">
            <v>5685944</v>
          </cell>
          <cell r="F42">
            <v>26143699550</v>
          </cell>
        </row>
        <row r="43">
          <cell r="E43">
            <v>5710128</v>
          </cell>
          <cell r="F43">
            <v>26194619344</v>
          </cell>
        </row>
        <row r="44">
          <cell r="E44">
            <v>5716496</v>
          </cell>
          <cell r="F44">
            <v>26173671032</v>
          </cell>
        </row>
        <row r="45">
          <cell r="E45">
            <v>4409304</v>
          </cell>
          <cell r="F45">
            <v>27341474908</v>
          </cell>
        </row>
        <row r="46">
          <cell r="E46">
            <v>4411248</v>
          </cell>
          <cell r="F46">
            <v>27307715753</v>
          </cell>
        </row>
        <row r="47">
          <cell r="E47">
            <v>5691432</v>
          </cell>
          <cell r="F47">
            <v>27678115822</v>
          </cell>
        </row>
        <row r="48">
          <cell r="E48">
            <v>5691432</v>
          </cell>
          <cell r="F48">
            <v>26725028755</v>
          </cell>
        </row>
        <row r="49">
          <cell r="E49">
            <v>43436928</v>
          </cell>
          <cell r="F49">
            <v>27116801778</v>
          </cell>
        </row>
        <row r="50">
          <cell r="E50">
            <v>4414328</v>
          </cell>
          <cell r="F50">
            <v>26663922273</v>
          </cell>
        </row>
        <row r="51">
          <cell r="E51">
            <v>5705088</v>
          </cell>
          <cell r="F51">
            <v>26965493175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results_P_SE2.csv"/>
    </sheetNames>
    <sheetDataSet>
      <sheetData sheetId="0" refreshError="1">
        <row r="2">
          <cell r="E2">
            <v>4389360</v>
          </cell>
          <cell r="F2">
            <v>26901045501</v>
          </cell>
        </row>
        <row r="3">
          <cell r="E3">
            <v>4390064</v>
          </cell>
          <cell r="F3">
            <v>29141876309</v>
          </cell>
        </row>
        <row r="4">
          <cell r="E4">
            <v>32831256</v>
          </cell>
          <cell r="F4">
            <v>27701883874</v>
          </cell>
        </row>
        <row r="5">
          <cell r="E5">
            <v>5682440</v>
          </cell>
          <cell r="F5">
            <v>27561679732</v>
          </cell>
        </row>
        <row r="6">
          <cell r="E6">
            <v>4406680</v>
          </cell>
          <cell r="F6">
            <v>27254970765</v>
          </cell>
        </row>
        <row r="7">
          <cell r="E7">
            <v>5697392</v>
          </cell>
          <cell r="F7">
            <v>27433828716</v>
          </cell>
        </row>
        <row r="8">
          <cell r="E8">
            <v>4413896</v>
          </cell>
          <cell r="F8">
            <v>27461766645</v>
          </cell>
        </row>
        <row r="9">
          <cell r="E9">
            <v>4413648</v>
          </cell>
          <cell r="F9">
            <v>27288943157</v>
          </cell>
        </row>
        <row r="10">
          <cell r="E10">
            <v>5700440</v>
          </cell>
          <cell r="F10">
            <v>26834720560</v>
          </cell>
        </row>
        <row r="11">
          <cell r="E11">
            <v>4410952</v>
          </cell>
          <cell r="F11">
            <v>26618536506</v>
          </cell>
        </row>
        <row r="12">
          <cell r="E12">
            <v>5694776</v>
          </cell>
          <cell r="F12">
            <v>26756449026</v>
          </cell>
        </row>
        <row r="13">
          <cell r="E13">
            <v>5689384</v>
          </cell>
          <cell r="F13">
            <v>26652413987</v>
          </cell>
        </row>
        <row r="14">
          <cell r="E14">
            <v>4417808</v>
          </cell>
          <cell r="F14">
            <v>26619784158</v>
          </cell>
        </row>
        <row r="15">
          <cell r="E15">
            <v>5708128</v>
          </cell>
          <cell r="F15">
            <v>26728159906</v>
          </cell>
        </row>
        <row r="16">
          <cell r="E16">
            <v>5696192</v>
          </cell>
          <cell r="F16">
            <v>26395612530</v>
          </cell>
        </row>
        <row r="17">
          <cell r="E17">
            <v>5699112</v>
          </cell>
          <cell r="F17">
            <v>26518710895</v>
          </cell>
        </row>
        <row r="18">
          <cell r="E18">
            <v>5696024</v>
          </cell>
          <cell r="F18">
            <v>26519604196</v>
          </cell>
        </row>
        <row r="19">
          <cell r="E19">
            <v>5690888</v>
          </cell>
          <cell r="F19">
            <v>26465707668</v>
          </cell>
        </row>
        <row r="20">
          <cell r="E20">
            <v>4436264</v>
          </cell>
          <cell r="F20">
            <v>26381414572</v>
          </cell>
        </row>
        <row r="21">
          <cell r="E21">
            <v>5695520</v>
          </cell>
          <cell r="F21">
            <v>26603926592</v>
          </cell>
        </row>
        <row r="22">
          <cell r="E22">
            <v>5694720</v>
          </cell>
          <cell r="F22">
            <v>26597418596</v>
          </cell>
        </row>
        <row r="23">
          <cell r="E23">
            <v>16970504</v>
          </cell>
          <cell r="F23">
            <v>26545394600</v>
          </cell>
        </row>
        <row r="24">
          <cell r="E24">
            <v>5692576</v>
          </cell>
          <cell r="F24">
            <v>26396059656</v>
          </cell>
        </row>
        <row r="25">
          <cell r="E25">
            <v>5694464</v>
          </cell>
          <cell r="F25">
            <v>26491155942</v>
          </cell>
        </row>
        <row r="26">
          <cell r="E26">
            <v>4416336</v>
          </cell>
          <cell r="F26">
            <v>26508115963</v>
          </cell>
        </row>
        <row r="27">
          <cell r="E27">
            <v>4413168</v>
          </cell>
          <cell r="F27">
            <v>26368328035</v>
          </cell>
        </row>
        <row r="28">
          <cell r="E28">
            <v>5692544</v>
          </cell>
          <cell r="F28">
            <v>26119891376</v>
          </cell>
        </row>
        <row r="29">
          <cell r="E29">
            <v>4418000</v>
          </cell>
          <cell r="F29">
            <v>25770708865</v>
          </cell>
        </row>
        <row r="30">
          <cell r="E30">
            <v>5694496</v>
          </cell>
          <cell r="F30">
            <v>25762315543</v>
          </cell>
        </row>
        <row r="31">
          <cell r="E31">
            <v>5700280</v>
          </cell>
          <cell r="F31">
            <v>25691579585</v>
          </cell>
        </row>
        <row r="32">
          <cell r="E32">
            <v>4410008</v>
          </cell>
          <cell r="F32">
            <v>25842350442</v>
          </cell>
        </row>
        <row r="33">
          <cell r="E33">
            <v>5706696</v>
          </cell>
          <cell r="F33">
            <v>25687911276</v>
          </cell>
        </row>
        <row r="34">
          <cell r="E34">
            <v>5697680</v>
          </cell>
          <cell r="F34">
            <v>25456374295</v>
          </cell>
        </row>
        <row r="35">
          <cell r="E35">
            <v>4418488</v>
          </cell>
          <cell r="F35">
            <v>25645667342</v>
          </cell>
        </row>
        <row r="36">
          <cell r="E36">
            <v>5698080</v>
          </cell>
          <cell r="F36">
            <v>25550076444</v>
          </cell>
        </row>
        <row r="37">
          <cell r="E37">
            <v>5696776</v>
          </cell>
          <cell r="F37">
            <v>25592833431</v>
          </cell>
        </row>
        <row r="38">
          <cell r="E38">
            <v>5692800</v>
          </cell>
          <cell r="F38">
            <v>25752175849</v>
          </cell>
        </row>
        <row r="39">
          <cell r="E39">
            <v>5446704</v>
          </cell>
          <cell r="F39">
            <v>25452333119</v>
          </cell>
        </row>
        <row r="40">
          <cell r="E40">
            <v>5440504</v>
          </cell>
          <cell r="F40">
            <v>25707453436</v>
          </cell>
        </row>
        <row r="41">
          <cell r="E41">
            <v>5442632</v>
          </cell>
          <cell r="F41">
            <v>25690737769</v>
          </cell>
        </row>
        <row r="42">
          <cell r="E42">
            <v>4175992</v>
          </cell>
          <cell r="F42">
            <v>25595566252</v>
          </cell>
        </row>
        <row r="43">
          <cell r="E43">
            <v>5441776</v>
          </cell>
          <cell r="F43">
            <v>25797743244</v>
          </cell>
        </row>
        <row r="44">
          <cell r="E44">
            <v>5443568</v>
          </cell>
          <cell r="F44">
            <v>25631254444</v>
          </cell>
        </row>
        <row r="45">
          <cell r="E45">
            <v>4169144</v>
          </cell>
          <cell r="F45">
            <v>25617094007</v>
          </cell>
        </row>
        <row r="46">
          <cell r="E46">
            <v>5448464</v>
          </cell>
          <cell r="F46">
            <v>25626919946</v>
          </cell>
        </row>
        <row r="47">
          <cell r="E47">
            <v>5443504</v>
          </cell>
          <cell r="F47">
            <v>25698252685</v>
          </cell>
        </row>
        <row r="48">
          <cell r="E48">
            <v>5453168</v>
          </cell>
          <cell r="F48">
            <v>25791429878</v>
          </cell>
        </row>
        <row r="49">
          <cell r="E49">
            <v>5441528</v>
          </cell>
          <cell r="F49">
            <v>25730981937</v>
          </cell>
        </row>
        <row r="50">
          <cell r="E50">
            <v>5443168</v>
          </cell>
          <cell r="F50">
            <v>25574116111</v>
          </cell>
        </row>
        <row r="51">
          <cell r="E51">
            <v>20230200</v>
          </cell>
          <cell r="F51">
            <v>25691326290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results_P_P2.csv"/>
    </sheetNames>
    <sheetDataSet>
      <sheetData sheetId="0" refreshError="1">
        <row r="2">
          <cell r="E2">
            <v>5691328</v>
          </cell>
          <cell r="F2">
            <v>28504565253</v>
          </cell>
        </row>
        <row r="3">
          <cell r="E3">
            <v>5873344</v>
          </cell>
          <cell r="F3">
            <v>29559801675</v>
          </cell>
        </row>
        <row r="4">
          <cell r="E4">
            <v>6120320</v>
          </cell>
          <cell r="F4">
            <v>27738569342</v>
          </cell>
        </row>
        <row r="5">
          <cell r="E5">
            <v>5069288</v>
          </cell>
          <cell r="F5">
            <v>27612458998</v>
          </cell>
        </row>
        <row r="6">
          <cell r="E6">
            <v>20385240</v>
          </cell>
          <cell r="F6">
            <v>27103318822</v>
          </cell>
        </row>
        <row r="7">
          <cell r="E7">
            <v>6770544</v>
          </cell>
          <cell r="F7">
            <v>27481931072</v>
          </cell>
        </row>
        <row r="8">
          <cell r="E8">
            <v>5744840</v>
          </cell>
          <cell r="F8">
            <v>27537790262</v>
          </cell>
        </row>
        <row r="9">
          <cell r="E9">
            <v>45108096</v>
          </cell>
          <cell r="F9">
            <v>27381118113</v>
          </cell>
        </row>
        <row r="10">
          <cell r="E10">
            <v>7443080</v>
          </cell>
          <cell r="F10">
            <v>27364128022</v>
          </cell>
        </row>
        <row r="11">
          <cell r="E11">
            <v>7657120</v>
          </cell>
          <cell r="F11">
            <v>27353604036</v>
          </cell>
        </row>
        <row r="12">
          <cell r="E12">
            <v>7859912</v>
          </cell>
          <cell r="F12">
            <v>27074279415</v>
          </cell>
        </row>
        <row r="13">
          <cell r="E13">
            <v>30729760</v>
          </cell>
          <cell r="F13">
            <v>26729614196</v>
          </cell>
        </row>
        <row r="14">
          <cell r="E14">
            <v>7090008</v>
          </cell>
          <cell r="F14">
            <v>26786577964</v>
          </cell>
        </row>
        <row r="15">
          <cell r="E15">
            <v>8579216</v>
          </cell>
          <cell r="F15">
            <v>26998591231</v>
          </cell>
        </row>
        <row r="16">
          <cell r="E16">
            <v>8784936</v>
          </cell>
          <cell r="F16">
            <v>26828048099</v>
          </cell>
        </row>
        <row r="17">
          <cell r="E17">
            <v>8990576</v>
          </cell>
          <cell r="F17">
            <v>26618326227</v>
          </cell>
        </row>
        <row r="18">
          <cell r="E18">
            <v>9192424</v>
          </cell>
          <cell r="F18">
            <v>26720330180</v>
          </cell>
        </row>
        <row r="19">
          <cell r="E19">
            <v>8118128</v>
          </cell>
          <cell r="F19">
            <v>26511892448</v>
          </cell>
        </row>
        <row r="20">
          <cell r="E20">
            <v>9610344</v>
          </cell>
          <cell r="F20">
            <v>26672971054</v>
          </cell>
        </row>
        <row r="21">
          <cell r="E21">
            <v>8532032</v>
          </cell>
          <cell r="F21">
            <v>26637266142</v>
          </cell>
        </row>
        <row r="22">
          <cell r="E22">
            <v>8740432</v>
          </cell>
          <cell r="F22">
            <v>26534496178</v>
          </cell>
        </row>
        <row r="23">
          <cell r="E23">
            <v>10431992</v>
          </cell>
          <cell r="F23">
            <v>26590208987</v>
          </cell>
        </row>
        <row r="24">
          <cell r="E24">
            <v>10636512</v>
          </cell>
          <cell r="F24">
            <v>26534686379</v>
          </cell>
        </row>
        <row r="25">
          <cell r="E25">
            <v>10839552</v>
          </cell>
          <cell r="F25">
            <v>26604552194</v>
          </cell>
        </row>
        <row r="26">
          <cell r="E26">
            <v>9766800</v>
          </cell>
          <cell r="F26">
            <v>26519577173</v>
          </cell>
        </row>
        <row r="27">
          <cell r="E27">
            <v>11257856</v>
          </cell>
          <cell r="F27">
            <v>26113648187</v>
          </cell>
        </row>
        <row r="28">
          <cell r="E28">
            <v>11456136</v>
          </cell>
          <cell r="F28">
            <v>25557346902</v>
          </cell>
        </row>
        <row r="29">
          <cell r="E29">
            <v>11661520</v>
          </cell>
          <cell r="F29">
            <v>25620076825</v>
          </cell>
        </row>
        <row r="30">
          <cell r="E30">
            <v>11870200</v>
          </cell>
          <cell r="F30">
            <v>25824518404</v>
          </cell>
        </row>
        <row r="31">
          <cell r="E31">
            <v>12074296</v>
          </cell>
          <cell r="F31">
            <v>26275950551</v>
          </cell>
        </row>
        <row r="32">
          <cell r="E32">
            <v>12256248</v>
          </cell>
          <cell r="F32">
            <v>27404438351</v>
          </cell>
        </row>
        <row r="33">
          <cell r="E33">
            <v>11173968</v>
          </cell>
          <cell r="F33">
            <v>26508537541</v>
          </cell>
        </row>
        <row r="34">
          <cell r="E34">
            <v>12662704</v>
          </cell>
          <cell r="F34">
            <v>26350069782</v>
          </cell>
        </row>
        <row r="35">
          <cell r="E35">
            <v>12869008</v>
          </cell>
          <cell r="F35">
            <v>26456179103</v>
          </cell>
        </row>
        <row r="36">
          <cell r="E36">
            <v>13084512</v>
          </cell>
          <cell r="F36">
            <v>26444255239</v>
          </cell>
        </row>
        <row r="37">
          <cell r="E37">
            <v>13290672</v>
          </cell>
          <cell r="F37">
            <v>26500935441</v>
          </cell>
        </row>
        <row r="38">
          <cell r="E38">
            <v>13263960</v>
          </cell>
          <cell r="F38">
            <v>26283445951</v>
          </cell>
        </row>
        <row r="39">
          <cell r="E39">
            <v>13468744</v>
          </cell>
          <cell r="F39">
            <v>26512072703</v>
          </cell>
        </row>
        <row r="40">
          <cell r="E40">
            <v>13678352</v>
          </cell>
          <cell r="F40">
            <v>26108971942</v>
          </cell>
        </row>
        <row r="41">
          <cell r="E41">
            <v>13884864</v>
          </cell>
          <cell r="F41">
            <v>26301335146</v>
          </cell>
        </row>
        <row r="42">
          <cell r="E42">
            <v>14093288</v>
          </cell>
          <cell r="F42">
            <v>26353989053</v>
          </cell>
        </row>
        <row r="43">
          <cell r="E43">
            <v>14297272</v>
          </cell>
          <cell r="F43">
            <v>26464046879</v>
          </cell>
        </row>
        <row r="44">
          <cell r="E44">
            <v>14898296</v>
          </cell>
          <cell r="F44">
            <v>26239661433</v>
          </cell>
        </row>
        <row r="45">
          <cell r="E45">
            <v>13822064</v>
          </cell>
          <cell r="F45">
            <v>26254666514</v>
          </cell>
        </row>
        <row r="46">
          <cell r="E46">
            <v>15311968</v>
          </cell>
          <cell r="F46">
            <v>26424000615</v>
          </cell>
        </row>
        <row r="47">
          <cell r="E47">
            <v>15530584</v>
          </cell>
          <cell r="F47">
            <v>26427513761</v>
          </cell>
        </row>
        <row r="48">
          <cell r="E48">
            <v>15731744</v>
          </cell>
          <cell r="F48">
            <v>26295679180</v>
          </cell>
        </row>
        <row r="49">
          <cell r="E49">
            <v>15937976</v>
          </cell>
          <cell r="F49">
            <v>26045746590</v>
          </cell>
        </row>
        <row r="50">
          <cell r="E50">
            <v>16158424</v>
          </cell>
          <cell r="F50">
            <v>26307933989</v>
          </cell>
        </row>
        <row r="51">
          <cell r="E51">
            <v>16370800</v>
          </cell>
          <cell r="F51">
            <v>26253624634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results_P3.csv"/>
    </sheetNames>
    <sheetDataSet>
      <sheetData sheetId="0" refreshError="1">
        <row r="2">
          <cell r="E2">
            <v>5891328</v>
          </cell>
          <cell r="F2">
            <v>27999970914</v>
          </cell>
        </row>
        <row r="3">
          <cell r="E3">
            <v>5908512</v>
          </cell>
          <cell r="F3">
            <v>27751880677</v>
          </cell>
        </row>
        <row r="4">
          <cell r="E4">
            <v>4841904</v>
          </cell>
          <cell r="F4">
            <v>26525379250</v>
          </cell>
        </row>
        <row r="5">
          <cell r="E5">
            <v>6339456</v>
          </cell>
          <cell r="F5">
            <v>26470454027</v>
          </cell>
        </row>
        <row r="6">
          <cell r="E6">
            <v>5265520</v>
          </cell>
          <cell r="F6">
            <v>26351686556</v>
          </cell>
        </row>
        <row r="7">
          <cell r="E7">
            <v>6736096</v>
          </cell>
          <cell r="F7">
            <v>26244025662</v>
          </cell>
        </row>
        <row r="8">
          <cell r="E8">
            <v>6990992</v>
          </cell>
          <cell r="F8">
            <v>26416411366</v>
          </cell>
        </row>
        <row r="9">
          <cell r="E9">
            <v>7189272</v>
          </cell>
          <cell r="F9">
            <v>26202870368</v>
          </cell>
        </row>
        <row r="10">
          <cell r="E10">
            <v>7378144</v>
          </cell>
          <cell r="F10">
            <v>26276125168</v>
          </cell>
        </row>
        <row r="11">
          <cell r="E11">
            <v>7583264</v>
          </cell>
          <cell r="F11">
            <v>26282536920</v>
          </cell>
        </row>
        <row r="12">
          <cell r="E12">
            <v>7768880</v>
          </cell>
          <cell r="F12">
            <v>26148964730</v>
          </cell>
        </row>
        <row r="13">
          <cell r="E13">
            <v>8066472</v>
          </cell>
          <cell r="F13">
            <v>26326284266</v>
          </cell>
        </row>
        <row r="14">
          <cell r="E14">
            <v>8266312</v>
          </cell>
          <cell r="F14">
            <v>26189001443</v>
          </cell>
        </row>
        <row r="15">
          <cell r="E15">
            <v>8472760</v>
          </cell>
          <cell r="F15">
            <v>26194191178</v>
          </cell>
        </row>
        <row r="16">
          <cell r="E16">
            <v>7405968</v>
          </cell>
          <cell r="F16">
            <v>26122504648</v>
          </cell>
        </row>
        <row r="17">
          <cell r="E17">
            <v>7584928</v>
          </cell>
          <cell r="F17">
            <v>26108045367</v>
          </cell>
        </row>
        <row r="18">
          <cell r="E18">
            <v>7786048</v>
          </cell>
          <cell r="F18">
            <v>26019053308</v>
          </cell>
        </row>
        <row r="19">
          <cell r="E19">
            <v>7986584</v>
          </cell>
          <cell r="F19">
            <v>26067983822</v>
          </cell>
        </row>
        <row r="20">
          <cell r="E20">
            <v>9464296</v>
          </cell>
          <cell r="F20">
            <v>26207632796</v>
          </cell>
        </row>
        <row r="21">
          <cell r="E21">
            <v>9661528</v>
          </cell>
          <cell r="F21">
            <v>26074349067</v>
          </cell>
        </row>
        <row r="22">
          <cell r="E22">
            <v>9869208</v>
          </cell>
          <cell r="F22">
            <v>26189639970</v>
          </cell>
        </row>
        <row r="23">
          <cell r="E23">
            <v>10066360</v>
          </cell>
          <cell r="F23">
            <v>26126562389</v>
          </cell>
        </row>
        <row r="24">
          <cell r="E24">
            <v>10457464</v>
          </cell>
          <cell r="F24">
            <v>26128519515</v>
          </cell>
        </row>
        <row r="25">
          <cell r="E25">
            <v>10661256</v>
          </cell>
          <cell r="F25">
            <v>26002226415</v>
          </cell>
        </row>
        <row r="26">
          <cell r="E26">
            <v>9583248</v>
          </cell>
          <cell r="F26">
            <v>26219100928</v>
          </cell>
        </row>
        <row r="27">
          <cell r="E27">
            <v>11055528</v>
          </cell>
          <cell r="F27">
            <v>26269482247</v>
          </cell>
        </row>
        <row r="28">
          <cell r="E28">
            <v>11256208</v>
          </cell>
          <cell r="F28">
            <v>27439193379</v>
          </cell>
        </row>
        <row r="29">
          <cell r="E29">
            <v>11463680</v>
          </cell>
          <cell r="F29">
            <v>26428860602</v>
          </cell>
        </row>
        <row r="30">
          <cell r="E30">
            <v>11677128</v>
          </cell>
          <cell r="F30">
            <v>26090689135</v>
          </cell>
        </row>
        <row r="31">
          <cell r="E31">
            <v>35176024</v>
          </cell>
          <cell r="F31">
            <v>26124648672</v>
          </cell>
        </row>
        <row r="32">
          <cell r="E32">
            <v>10802816</v>
          </cell>
          <cell r="F32">
            <v>26020127027</v>
          </cell>
        </row>
        <row r="33">
          <cell r="E33">
            <v>11014552</v>
          </cell>
          <cell r="F33">
            <v>26090313708</v>
          </cell>
        </row>
        <row r="34">
          <cell r="E34">
            <v>11221048</v>
          </cell>
          <cell r="F34">
            <v>25957346280</v>
          </cell>
        </row>
        <row r="35">
          <cell r="E35">
            <v>11433032</v>
          </cell>
          <cell r="F35">
            <v>25991992686</v>
          </cell>
        </row>
        <row r="36">
          <cell r="E36">
            <v>12921880</v>
          </cell>
          <cell r="F36">
            <v>26197426952</v>
          </cell>
        </row>
        <row r="37">
          <cell r="E37">
            <v>13128136</v>
          </cell>
          <cell r="F37">
            <v>26018578701</v>
          </cell>
        </row>
        <row r="38">
          <cell r="E38">
            <v>12054800</v>
          </cell>
          <cell r="F38">
            <v>26018377911</v>
          </cell>
        </row>
        <row r="39">
          <cell r="E39">
            <v>11999568</v>
          </cell>
          <cell r="F39">
            <v>25881587899</v>
          </cell>
        </row>
        <row r="40">
          <cell r="E40">
            <v>12207624</v>
          </cell>
          <cell r="F40">
            <v>25992541082</v>
          </cell>
        </row>
        <row r="41">
          <cell r="E41">
            <v>13693360</v>
          </cell>
          <cell r="F41">
            <v>25861336550</v>
          </cell>
        </row>
        <row r="42">
          <cell r="E42">
            <v>13893400</v>
          </cell>
          <cell r="F42">
            <v>26074746754</v>
          </cell>
        </row>
        <row r="43">
          <cell r="E43">
            <v>14100712</v>
          </cell>
          <cell r="F43">
            <v>26130416484</v>
          </cell>
        </row>
        <row r="44">
          <cell r="E44">
            <v>14306480</v>
          </cell>
          <cell r="F44">
            <v>25776481776</v>
          </cell>
        </row>
        <row r="45">
          <cell r="E45">
            <v>14920968</v>
          </cell>
          <cell r="F45">
            <v>25959940839</v>
          </cell>
        </row>
        <row r="46">
          <cell r="E46">
            <v>15123776</v>
          </cell>
          <cell r="F46">
            <v>25917988834</v>
          </cell>
        </row>
        <row r="47">
          <cell r="E47">
            <v>15339664</v>
          </cell>
          <cell r="F47">
            <v>26220722977</v>
          </cell>
        </row>
        <row r="48">
          <cell r="E48">
            <v>15510560</v>
          </cell>
          <cell r="F48">
            <v>27218524670</v>
          </cell>
        </row>
        <row r="49">
          <cell r="E49">
            <v>15679464</v>
          </cell>
          <cell r="F49">
            <v>27460660325</v>
          </cell>
        </row>
        <row r="50">
          <cell r="E50">
            <v>15868792</v>
          </cell>
          <cell r="F50">
            <v>27056015493</v>
          </cell>
        </row>
        <row r="51">
          <cell r="E51">
            <v>16048048</v>
          </cell>
          <cell r="F51">
            <v>26998263564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results_SE1.csv"/>
    </sheetNames>
    <sheetDataSet>
      <sheetData sheetId="0" refreshError="1">
        <row r="2">
          <cell r="E2">
            <v>5700064</v>
          </cell>
          <cell r="F2">
            <v>27909397901</v>
          </cell>
        </row>
        <row r="3">
          <cell r="E3">
            <v>5699896</v>
          </cell>
          <cell r="F3">
            <v>29439205973</v>
          </cell>
        </row>
        <row r="4">
          <cell r="E4">
            <v>21215808</v>
          </cell>
          <cell r="F4">
            <v>28566400454</v>
          </cell>
        </row>
        <row r="5">
          <cell r="E5">
            <v>4417208</v>
          </cell>
          <cell r="F5">
            <v>27956706210</v>
          </cell>
        </row>
        <row r="6">
          <cell r="E6">
            <v>5701496</v>
          </cell>
          <cell r="F6">
            <v>26423606225</v>
          </cell>
        </row>
        <row r="7">
          <cell r="E7">
            <v>5709072</v>
          </cell>
          <cell r="F7">
            <v>26153215672</v>
          </cell>
        </row>
        <row r="8">
          <cell r="E8">
            <v>5711528</v>
          </cell>
          <cell r="F8">
            <v>26617413683</v>
          </cell>
        </row>
        <row r="9">
          <cell r="E9">
            <v>4428240</v>
          </cell>
          <cell r="F9">
            <v>27163930286</v>
          </cell>
        </row>
        <row r="10">
          <cell r="E10">
            <v>5558088</v>
          </cell>
          <cell r="F10">
            <v>26252481156</v>
          </cell>
        </row>
        <row r="11">
          <cell r="E11">
            <v>5911848</v>
          </cell>
          <cell r="F11">
            <v>28150363944</v>
          </cell>
        </row>
        <row r="12">
          <cell r="E12">
            <v>6150440</v>
          </cell>
          <cell r="F12">
            <v>27754785968</v>
          </cell>
        </row>
        <row r="13">
          <cell r="E13">
            <v>4621880</v>
          </cell>
          <cell r="F13">
            <v>28464092551</v>
          </cell>
        </row>
        <row r="14">
          <cell r="E14">
            <v>6132912</v>
          </cell>
          <cell r="F14">
            <v>27245524006</v>
          </cell>
        </row>
        <row r="15">
          <cell r="E15">
            <v>6352552</v>
          </cell>
          <cell r="F15">
            <v>26765347210</v>
          </cell>
        </row>
        <row r="16">
          <cell r="E16">
            <v>5275192</v>
          </cell>
          <cell r="F16">
            <v>26480987723</v>
          </cell>
        </row>
        <row r="17">
          <cell r="E17">
            <v>6773080</v>
          </cell>
          <cell r="F17">
            <v>26519755309</v>
          </cell>
        </row>
        <row r="18">
          <cell r="E18">
            <v>5740328</v>
          </cell>
          <cell r="F18">
            <v>26325856192</v>
          </cell>
        </row>
        <row r="19">
          <cell r="E19">
            <v>5917704</v>
          </cell>
          <cell r="F19">
            <v>27031535048</v>
          </cell>
        </row>
        <row r="20">
          <cell r="E20">
            <v>7400400</v>
          </cell>
          <cell r="F20">
            <v>26661506898</v>
          </cell>
        </row>
        <row r="21">
          <cell r="E21">
            <v>7595488</v>
          </cell>
          <cell r="F21">
            <v>26235947508</v>
          </cell>
        </row>
        <row r="22">
          <cell r="E22">
            <v>28494768</v>
          </cell>
          <cell r="F22">
            <v>26875682747</v>
          </cell>
        </row>
        <row r="23">
          <cell r="E23">
            <v>8082672</v>
          </cell>
          <cell r="F23">
            <v>26391922861</v>
          </cell>
        </row>
        <row r="24">
          <cell r="E24">
            <v>42958784</v>
          </cell>
          <cell r="F24">
            <v>27206347013</v>
          </cell>
        </row>
        <row r="25">
          <cell r="E25">
            <v>8466152</v>
          </cell>
          <cell r="F25">
            <v>27044126281</v>
          </cell>
        </row>
        <row r="26">
          <cell r="E26">
            <v>7358808</v>
          </cell>
          <cell r="F26">
            <v>26762629766</v>
          </cell>
        </row>
        <row r="27">
          <cell r="E27">
            <v>8837168</v>
          </cell>
          <cell r="F27">
            <v>26480969626</v>
          </cell>
        </row>
        <row r="28">
          <cell r="E28">
            <v>9040176</v>
          </cell>
          <cell r="F28">
            <v>26979409631</v>
          </cell>
        </row>
        <row r="29">
          <cell r="E29">
            <v>5902048</v>
          </cell>
          <cell r="F29">
            <v>28372394976</v>
          </cell>
        </row>
        <row r="30">
          <cell r="E30">
            <v>6131312</v>
          </cell>
          <cell r="F30">
            <v>27179893160</v>
          </cell>
        </row>
        <row r="31">
          <cell r="E31">
            <v>26663936</v>
          </cell>
          <cell r="F31">
            <v>27477000135</v>
          </cell>
        </row>
        <row r="32">
          <cell r="E32">
            <v>6647360</v>
          </cell>
          <cell r="F32">
            <v>27221212820</v>
          </cell>
        </row>
        <row r="33">
          <cell r="E33">
            <v>6901160</v>
          </cell>
          <cell r="F33">
            <v>26439206730</v>
          </cell>
        </row>
        <row r="34">
          <cell r="E34">
            <v>7093648</v>
          </cell>
          <cell r="F34">
            <v>27894122934</v>
          </cell>
        </row>
        <row r="35">
          <cell r="E35">
            <v>7264672</v>
          </cell>
          <cell r="F35">
            <v>29254781536</v>
          </cell>
        </row>
        <row r="36">
          <cell r="E36">
            <v>7468560</v>
          </cell>
          <cell r="F36">
            <v>26235858440</v>
          </cell>
        </row>
        <row r="37">
          <cell r="E37">
            <v>7779680</v>
          </cell>
          <cell r="F37">
            <v>27228087019</v>
          </cell>
        </row>
        <row r="38">
          <cell r="E38">
            <v>7976392</v>
          </cell>
          <cell r="F38">
            <v>26321939666</v>
          </cell>
        </row>
        <row r="39">
          <cell r="E39">
            <v>6998624</v>
          </cell>
          <cell r="F39">
            <v>26037448871</v>
          </cell>
        </row>
        <row r="40">
          <cell r="E40">
            <v>4549800</v>
          </cell>
          <cell r="F40">
            <v>27815189043</v>
          </cell>
        </row>
        <row r="41">
          <cell r="E41">
            <v>6018112</v>
          </cell>
          <cell r="F41">
            <v>27476669891</v>
          </cell>
        </row>
        <row r="42">
          <cell r="E42">
            <v>4904096</v>
          </cell>
          <cell r="F42">
            <v>26975022287</v>
          </cell>
        </row>
        <row r="43">
          <cell r="E43">
            <v>6369520</v>
          </cell>
          <cell r="F43">
            <v>26819156356</v>
          </cell>
        </row>
        <row r="44">
          <cell r="E44">
            <v>6528776</v>
          </cell>
          <cell r="F44">
            <v>26003543764</v>
          </cell>
        </row>
        <row r="45">
          <cell r="E45">
            <v>6692896</v>
          </cell>
          <cell r="F45">
            <v>26095256054</v>
          </cell>
        </row>
        <row r="46">
          <cell r="E46">
            <v>5622280</v>
          </cell>
          <cell r="F46">
            <v>26821285942</v>
          </cell>
        </row>
        <row r="47">
          <cell r="E47">
            <v>5773208</v>
          </cell>
          <cell r="F47">
            <v>26814019699</v>
          </cell>
        </row>
        <row r="48">
          <cell r="E48">
            <v>7223480</v>
          </cell>
          <cell r="F48">
            <v>26490082300</v>
          </cell>
        </row>
        <row r="49">
          <cell r="E49">
            <v>7208784</v>
          </cell>
          <cell r="F49">
            <v>26615927078</v>
          </cell>
        </row>
        <row r="50">
          <cell r="E50">
            <v>7359232</v>
          </cell>
          <cell r="F50">
            <v>27229921480</v>
          </cell>
        </row>
        <row r="51">
          <cell r="E51">
            <v>5904984</v>
          </cell>
          <cell r="F51">
            <v>28713940764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results_SE_SE2.csv"/>
    </sheetNames>
    <sheetDataSet>
      <sheetData sheetId="0" refreshError="1">
        <row r="2">
          <cell r="E2">
            <v>5906488</v>
          </cell>
          <cell r="F2">
            <v>27896595518</v>
          </cell>
        </row>
        <row r="3">
          <cell r="E3">
            <v>5888440</v>
          </cell>
          <cell r="F3">
            <v>29118526141</v>
          </cell>
        </row>
        <row r="4">
          <cell r="E4">
            <v>4834240</v>
          </cell>
          <cell r="F4">
            <v>27690887320</v>
          </cell>
        </row>
        <row r="5">
          <cell r="E5">
            <v>6359640</v>
          </cell>
          <cell r="F5">
            <v>27248951935</v>
          </cell>
        </row>
        <row r="6">
          <cell r="E6">
            <v>5288752</v>
          </cell>
          <cell r="F6">
            <v>27236876824</v>
          </cell>
        </row>
        <row r="7">
          <cell r="E7">
            <v>6776856</v>
          </cell>
          <cell r="F7">
            <v>27450207235</v>
          </cell>
        </row>
        <row r="8">
          <cell r="E8">
            <v>7046416</v>
          </cell>
          <cell r="F8">
            <v>27462525342</v>
          </cell>
        </row>
        <row r="9">
          <cell r="E9">
            <v>23379992</v>
          </cell>
          <cell r="F9">
            <v>27283963789</v>
          </cell>
        </row>
        <row r="10">
          <cell r="E10">
            <v>7460608</v>
          </cell>
          <cell r="F10">
            <v>26746166059</v>
          </cell>
        </row>
        <row r="11">
          <cell r="E11">
            <v>7668040</v>
          </cell>
          <cell r="F11">
            <v>26646685613</v>
          </cell>
        </row>
        <row r="12">
          <cell r="E12">
            <v>7876752</v>
          </cell>
          <cell r="F12">
            <v>26601018425</v>
          </cell>
        </row>
        <row r="13">
          <cell r="E13">
            <v>8190664</v>
          </cell>
          <cell r="F13">
            <v>26626208251</v>
          </cell>
        </row>
        <row r="14">
          <cell r="E14">
            <v>8387328</v>
          </cell>
          <cell r="F14">
            <v>26327429851</v>
          </cell>
        </row>
        <row r="15">
          <cell r="E15">
            <v>7312936</v>
          </cell>
          <cell r="F15">
            <v>26513127588</v>
          </cell>
        </row>
        <row r="16">
          <cell r="E16">
            <v>7527832</v>
          </cell>
          <cell r="F16">
            <v>26532803848</v>
          </cell>
        </row>
        <row r="17">
          <cell r="E17">
            <v>9015840</v>
          </cell>
          <cell r="F17">
            <v>26577246227</v>
          </cell>
        </row>
        <row r="18">
          <cell r="E18">
            <v>9232920</v>
          </cell>
          <cell r="F18">
            <v>26469402207</v>
          </cell>
        </row>
        <row r="19">
          <cell r="E19">
            <v>9433232</v>
          </cell>
          <cell r="F19">
            <v>26495956926</v>
          </cell>
        </row>
        <row r="20">
          <cell r="E20">
            <v>8360136</v>
          </cell>
          <cell r="F20">
            <v>26445537874</v>
          </cell>
        </row>
        <row r="21">
          <cell r="E21">
            <v>9853304</v>
          </cell>
          <cell r="F21">
            <v>26160852094</v>
          </cell>
        </row>
        <row r="22">
          <cell r="E22">
            <v>10053008</v>
          </cell>
          <cell r="F22">
            <v>26307962627</v>
          </cell>
        </row>
        <row r="23">
          <cell r="E23">
            <v>10456240</v>
          </cell>
          <cell r="F23">
            <v>26325413942</v>
          </cell>
        </row>
        <row r="24">
          <cell r="E24">
            <v>9396840</v>
          </cell>
          <cell r="F24">
            <v>26610940791</v>
          </cell>
        </row>
        <row r="25">
          <cell r="E25">
            <v>9595472</v>
          </cell>
          <cell r="F25">
            <v>26503013581</v>
          </cell>
        </row>
        <row r="26">
          <cell r="E26">
            <v>11079888</v>
          </cell>
          <cell r="F26">
            <v>26193207094</v>
          </cell>
        </row>
        <row r="27">
          <cell r="E27">
            <v>11280848</v>
          </cell>
          <cell r="F27">
            <v>26117034633</v>
          </cell>
        </row>
        <row r="28">
          <cell r="E28">
            <v>11485256</v>
          </cell>
          <cell r="F28">
            <v>25561704376</v>
          </cell>
        </row>
        <row r="29">
          <cell r="E29">
            <v>11690536</v>
          </cell>
          <cell r="F29">
            <v>25532297513</v>
          </cell>
        </row>
        <row r="30">
          <cell r="E30">
            <v>11897256</v>
          </cell>
          <cell r="F30">
            <v>25743683330</v>
          </cell>
        </row>
        <row r="31">
          <cell r="E31">
            <v>12111496</v>
          </cell>
          <cell r="F31">
            <v>25709702002</v>
          </cell>
        </row>
        <row r="32">
          <cell r="E32">
            <v>12313472</v>
          </cell>
          <cell r="F32">
            <v>25537122432</v>
          </cell>
        </row>
        <row r="33">
          <cell r="E33">
            <v>12518224</v>
          </cell>
          <cell r="F33">
            <v>25706782230</v>
          </cell>
        </row>
        <row r="34">
          <cell r="E34">
            <v>12724944</v>
          </cell>
          <cell r="F34">
            <v>25600607558</v>
          </cell>
        </row>
        <row r="35">
          <cell r="E35">
            <v>12937640</v>
          </cell>
          <cell r="F35">
            <v>25609296951</v>
          </cell>
        </row>
        <row r="36">
          <cell r="E36">
            <v>13137552</v>
          </cell>
          <cell r="F36">
            <v>25620256786</v>
          </cell>
        </row>
        <row r="37">
          <cell r="E37">
            <v>13342592</v>
          </cell>
          <cell r="F37">
            <v>25543697957</v>
          </cell>
        </row>
        <row r="38">
          <cell r="E38">
            <v>13330400</v>
          </cell>
          <cell r="F38">
            <v>25479107218</v>
          </cell>
        </row>
        <row r="39">
          <cell r="E39">
            <v>13551472</v>
          </cell>
          <cell r="F39">
            <v>25344935278</v>
          </cell>
        </row>
        <row r="40">
          <cell r="E40">
            <v>13716344</v>
          </cell>
          <cell r="F40">
            <v>25280025271</v>
          </cell>
        </row>
        <row r="41">
          <cell r="E41">
            <v>13926168</v>
          </cell>
          <cell r="F41">
            <v>25760042205</v>
          </cell>
        </row>
        <row r="42">
          <cell r="E42">
            <v>12852968</v>
          </cell>
          <cell r="F42">
            <v>25558730141</v>
          </cell>
        </row>
        <row r="43">
          <cell r="E43">
            <v>14349976</v>
          </cell>
          <cell r="F43">
            <v>25558885844</v>
          </cell>
        </row>
        <row r="44">
          <cell r="E44">
            <v>14942776</v>
          </cell>
          <cell r="F44">
            <v>25684269003</v>
          </cell>
        </row>
        <row r="45">
          <cell r="E45">
            <v>15150072</v>
          </cell>
          <cell r="F45">
            <v>25456906195</v>
          </cell>
        </row>
        <row r="46">
          <cell r="E46">
            <v>15353864</v>
          </cell>
          <cell r="F46">
            <v>25407309059</v>
          </cell>
        </row>
        <row r="47">
          <cell r="E47">
            <v>14282832</v>
          </cell>
          <cell r="F47">
            <v>25560018468</v>
          </cell>
        </row>
        <row r="48">
          <cell r="E48">
            <v>15793688</v>
          </cell>
          <cell r="F48">
            <v>25599935049</v>
          </cell>
        </row>
        <row r="49">
          <cell r="E49">
            <v>16013744</v>
          </cell>
          <cell r="F49">
            <v>25216828079</v>
          </cell>
        </row>
        <row r="50">
          <cell r="E50">
            <v>16181312</v>
          </cell>
          <cell r="F50">
            <v>25629142991</v>
          </cell>
        </row>
        <row r="51">
          <cell r="E51">
            <v>16384072</v>
          </cell>
          <cell r="F51">
            <v>27360283253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results_SE_P2.csv"/>
    </sheetNames>
    <sheetDataSet>
      <sheetData sheetId="0" refreshError="1">
        <row r="2">
          <cell r="E2">
            <v>5666136</v>
          </cell>
          <cell r="F2">
            <v>29902376997</v>
          </cell>
        </row>
        <row r="3">
          <cell r="E3">
            <v>5680504</v>
          </cell>
          <cell r="F3">
            <v>29350123727</v>
          </cell>
        </row>
        <row r="4">
          <cell r="E4">
            <v>5685520</v>
          </cell>
          <cell r="F4">
            <v>27808007752</v>
          </cell>
        </row>
        <row r="5">
          <cell r="E5">
            <v>5708200</v>
          </cell>
          <cell r="F5">
            <v>27005009062</v>
          </cell>
        </row>
        <row r="6">
          <cell r="E6">
            <v>27020520</v>
          </cell>
          <cell r="F6">
            <v>26696110937</v>
          </cell>
        </row>
        <row r="7">
          <cell r="E7">
            <v>20103872</v>
          </cell>
          <cell r="F7">
            <v>26678378140</v>
          </cell>
        </row>
        <row r="8">
          <cell r="E8">
            <v>5686440</v>
          </cell>
          <cell r="F8">
            <v>26363337241</v>
          </cell>
        </row>
        <row r="9">
          <cell r="E9">
            <v>5685768</v>
          </cell>
          <cell r="F9">
            <v>27555171400</v>
          </cell>
        </row>
        <row r="10">
          <cell r="E10">
            <v>5685880</v>
          </cell>
          <cell r="F10">
            <v>26627397829</v>
          </cell>
        </row>
        <row r="11">
          <cell r="E11">
            <v>5695800</v>
          </cell>
          <cell r="F11">
            <v>27233707723</v>
          </cell>
        </row>
        <row r="12">
          <cell r="E12">
            <v>5697688</v>
          </cell>
          <cell r="F12">
            <v>26947873460</v>
          </cell>
        </row>
        <row r="13">
          <cell r="E13">
            <v>5698296</v>
          </cell>
          <cell r="F13">
            <v>26692090483</v>
          </cell>
        </row>
        <row r="14">
          <cell r="E14">
            <v>5699608</v>
          </cell>
          <cell r="F14">
            <v>26824904757</v>
          </cell>
        </row>
        <row r="15">
          <cell r="E15">
            <v>5696296</v>
          </cell>
          <cell r="F15">
            <v>26690860663</v>
          </cell>
        </row>
        <row r="16">
          <cell r="E16">
            <v>5692920</v>
          </cell>
          <cell r="F16">
            <v>26588011589</v>
          </cell>
        </row>
        <row r="17">
          <cell r="E17">
            <v>5700168</v>
          </cell>
          <cell r="F17">
            <v>26790470208</v>
          </cell>
        </row>
        <row r="18">
          <cell r="E18">
            <v>5699328</v>
          </cell>
          <cell r="F18">
            <v>26602161935</v>
          </cell>
        </row>
        <row r="19">
          <cell r="E19">
            <v>4411640</v>
          </cell>
          <cell r="F19">
            <v>26535079682</v>
          </cell>
        </row>
        <row r="20">
          <cell r="E20">
            <v>5700280</v>
          </cell>
          <cell r="F20">
            <v>26727103337</v>
          </cell>
        </row>
        <row r="21">
          <cell r="E21">
            <v>5693088</v>
          </cell>
          <cell r="F21">
            <v>26855978001</v>
          </cell>
        </row>
        <row r="22">
          <cell r="E22">
            <v>5695200</v>
          </cell>
          <cell r="F22">
            <v>26623387464</v>
          </cell>
        </row>
        <row r="23">
          <cell r="E23">
            <v>5696880</v>
          </cell>
          <cell r="F23">
            <v>26647719084</v>
          </cell>
        </row>
        <row r="24">
          <cell r="E24">
            <v>5698696</v>
          </cell>
          <cell r="F24">
            <v>26651661986</v>
          </cell>
        </row>
        <row r="25">
          <cell r="E25">
            <v>5706320</v>
          </cell>
          <cell r="F25">
            <v>26768298516</v>
          </cell>
        </row>
        <row r="26">
          <cell r="E26">
            <v>5704232</v>
          </cell>
          <cell r="F26">
            <v>26793460487</v>
          </cell>
        </row>
        <row r="27">
          <cell r="E27">
            <v>5695728</v>
          </cell>
          <cell r="F27">
            <v>26521416769</v>
          </cell>
        </row>
        <row r="28">
          <cell r="E28">
            <v>5704664</v>
          </cell>
          <cell r="F28">
            <v>26605126878</v>
          </cell>
        </row>
        <row r="29">
          <cell r="E29">
            <v>5699256</v>
          </cell>
          <cell r="F29">
            <v>26624498372</v>
          </cell>
        </row>
        <row r="30">
          <cell r="E30">
            <v>5705736</v>
          </cell>
          <cell r="F30">
            <v>26599001997</v>
          </cell>
        </row>
        <row r="31">
          <cell r="E31">
            <v>5694880</v>
          </cell>
          <cell r="F31">
            <v>26717477679</v>
          </cell>
        </row>
        <row r="32">
          <cell r="E32">
            <v>5700464</v>
          </cell>
          <cell r="F32">
            <v>26621823665</v>
          </cell>
        </row>
        <row r="33">
          <cell r="E33">
            <v>5697936</v>
          </cell>
          <cell r="F33">
            <v>26513071737</v>
          </cell>
        </row>
        <row r="34">
          <cell r="E34">
            <v>4413168</v>
          </cell>
          <cell r="F34">
            <v>26311375763</v>
          </cell>
        </row>
        <row r="35">
          <cell r="E35">
            <v>5709256</v>
          </cell>
          <cell r="F35">
            <v>25982842616</v>
          </cell>
        </row>
        <row r="36">
          <cell r="E36">
            <v>5693232</v>
          </cell>
          <cell r="F36">
            <v>25896541926</v>
          </cell>
        </row>
        <row r="37">
          <cell r="E37">
            <v>5693744</v>
          </cell>
          <cell r="F37">
            <v>25853235539</v>
          </cell>
        </row>
        <row r="38">
          <cell r="E38">
            <v>5443136</v>
          </cell>
          <cell r="F38">
            <v>25985245003</v>
          </cell>
        </row>
        <row r="39">
          <cell r="E39">
            <v>5441624</v>
          </cell>
          <cell r="F39">
            <v>25723323612</v>
          </cell>
        </row>
        <row r="40">
          <cell r="E40">
            <v>5444632</v>
          </cell>
          <cell r="F40">
            <v>25932251912</v>
          </cell>
        </row>
        <row r="41">
          <cell r="E41">
            <v>5442920</v>
          </cell>
          <cell r="F41">
            <v>25779497845</v>
          </cell>
        </row>
        <row r="42">
          <cell r="E42">
            <v>5446288</v>
          </cell>
          <cell r="F42">
            <v>25808174861</v>
          </cell>
        </row>
        <row r="43">
          <cell r="E43">
            <v>5450128</v>
          </cell>
          <cell r="F43">
            <v>25776752180</v>
          </cell>
        </row>
        <row r="44">
          <cell r="E44">
            <v>5450184</v>
          </cell>
          <cell r="F44">
            <v>25984131684</v>
          </cell>
        </row>
        <row r="45">
          <cell r="E45">
            <v>5449640</v>
          </cell>
          <cell r="F45">
            <v>25854125425</v>
          </cell>
        </row>
        <row r="46">
          <cell r="E46">
            <v>5445784</v>
          </cell>
          <cell r="F46">
            <v>25723767669</v>
          </cell>
        </row>
        <row r="47">
          <cell r="E47">
            <v>5449168</v>
          </cell>
          <cell r="F47">
            <v>25765500166</v>
          </cell>
        </row>
        <row r="48">
          <cell r="E48">
            <v>5453320</v>
          </cell>
          <cell r="F48">
            <v>25581847907</v>
          </cell>
        </row>
        <row r="49">
          <cell r="E49">
            <v>5444416</v>
          </cell>
          <cell r="F49">
            <v>25867471216</v>
          </cell>
        </row>
        <row r="50">
          <cell r="E50">
            <v>5442816</v>
          </cell>
          <cell r="F50">
            <v>25516150751</v>
          </cell>
        </row>
        <row r="51">
          <cell r="E51">
            <v>5449184</v>
          </cell>
          <cell r="F51">
            <v>25652467043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results_SE3.csv"/>
    </sheetNames>
    <sheetDataSet>
      <sheetData sheetId="0" refreshError="1">
        <row r="2">
          <cell r="E2">
            <v>4393776</v>
          </cell>
          <cell r="F2">
            <v>29858778297</v>
          </cell>
        </row>
        <row r="3">
          <cell r="E3">
            <v>4420408</v>
          </cell>
          <cell r="F3">
            <v>28123163311</v>
          </cell>
        </row>
        <row r="4">
          <cell r="E4">
            <v>4415096</v>
          </cell>
          <cell r="F4">
            <v>27386803383</v>
          </cell>
        </row>
        <row r="5">
          <cell r="E5">
            <v>6978480</v>
          </cell>
          <cell r="F5">
            <v>26814415590</v>
          </cell>
        </row>
        <row r="6">
          <cell r="E6">
            <v>5690880</v>
          </cell>
          <cell r="F6">
            <v>26850269218</v>
          </cell>
        </row>
        <row r="7">
          <cell r="E7">
            <v>5699632</v>
          </cell>
          <cell r="F7">
            <v>27610371485</v>
          </cell>
        </row>
        <row r="8">
          <cell r="E8">
            <v>5703152</v>
          </cell>
          <cell r="F8">
            <v>26978059888</v>
          </cell>
        </row>
        <row r="9">
          <cell r="E9">
            <v>5705552</v>
          </cell>
          <cell r="F9">
            <v>26842955464</v>
          </cell>
        </row>
        <row r="10">
          <cell r="E10">
            <v>5675576</v>
          </cell>
          <cell r="F10">
            <v>29219184930</v>
          </cell>
        </row>
        <row r="11">
          <cell r="E11">
            <v>4400096</v>
          </cell>
          <cell r="F11">
            <v>28416044204</v>
          </cell>
        </row>
        <row r="12">
          <cell r="E12">
            <v>5685360</v>
          </cell>
          <cell r="F12">
            <v>28247291622</v>
          </cell>
        </row>
        <row r="13">
          <cell r="E13">
            <v>5696856</v>
          </cell>
          <cell r="F13">
            <v>27470536382</v>
          </cell>
        </row>
        <row r="14">
          <cell r="E14">
            <v>5697728</v>
          </cell>
          <cell r="F14">
            <v>27345982632</v>
          </cell>
        </row>
        <row r="15">
          <cell r="E15">
            <v>5699224</v>
          </cell>
          <cell r="F15">
            <v>26711490058</v>
          </cell>
        </row>
        <row r="16">
          <cell r="E16">
            <v>5700728</v>
          </cell>
          <cell r="F16">
            <v>26778019987</v>
          </cell>
        </row>
        <row r="17">
          <cell r="E17">
            <v>5696384</v>
          </cell>
          <cell r="F17">
            <v>26690052130</v>
          </cell>
        </row>
        <row r="18">
          <cell r="E18">
            <v>27360032</v>
          </cell>
          <cell r="F18">
            <v>28678139450</v>
          </cell>
        </row>
        <row r="19">
          <cell r="E19">
            <v>5706936</v>
          </cell>
          <cell r="F19">
            <v>28100276552</v>
          </cell>
        </row>
        <row r="20">
          <cell r="E20">
            <v>33463000</v>
          </cell>
          <cell r="F20">
            <v>27137980078</v>
          </cell>
        </row>
        <row r="21">
          <cell r="E21">
            <v>5696472</v>
          </cell>
          <cell r="F21">
            <v>27264380404</v>
          </cell>
        </row>
        <row r="22">
          <cell r="E22">
            <v>5699088</v>
          </cell>
          <cell r="F22">
            <v>27435731470</v>
          </cell>
        </row>
        <row r="23">
          <cell r="E23">
            <v>4421720</v>
          </cell>
          <cell r="F23">
            <v>26832254393</v>
          </cell>
        </row>
        <row r="24">
          <cell r="E24">
            <v>5704568</v>
          </cell>
          <cell r="F24">
            <v>26769753987</v>
          </cell>
        </row>
        <row r="25">
          <cell r="E25">
            <v>5706352</v>
          </cell>
          <cell r="F25">
            <v>26618255537</v>
          </cell>
        </row>
        <row r="26">
          <cell r="E26">
            <v>6996896</v>
          </cell>
          <cell r="F26">
            <v>26693300618</v>
          </cell>
        </row>
        <row r="27">
          <cell r="E27">
            <v>5704480</v>
          </cell>
          <cell r="F27">
            <v>26887792892</v>
          </cell>
        </row>
        <row r="28">
          <cell r="E28">
            <v>5699664</v>
          </cell>
          <cell r="F28">
            <v>26573663924</v>
          </cell>
        </row>
        <row r="29">
          <cell r="E29">
            <v>5700432</v>
          </cell>
          <cell r="F29">
            <v>26247817705</v>
          </cell>
        </row>
        <row r="30">
          <cell r="E30">
            <v>5709200</v>
          </cell>
          <cell r="F30">
            <v>26499125950</v>
          </cell>
        </row>
        <row r="31">
          <cell r="E31">
            <v>5711448</v>
          </cell>
          <cell r="F31">
            <v>25920919864</v>
          </cell>
        </row>
        <row r="32">
          <cell r="E32">
            <v>7204928</v>
          </cell>
          <cell r="F32">
            <v>27878598261</v>
          </cell>
        </row>
        <row r="33">
          <cell r="E33">
            <v>6143152</v>
          </cell>
          <cell r="F33">
            <v>27341776733</v>
          </cell>
        </row>
        <row r="34">
          <cell r="E34">
            <v>6378600</v>
          </cell>
          <cell r="F34">
            <v>26922532057</v>
          </cell>
        </row>
        <row r="35">
          <cell r="E35">
            <v>5293344</v>
          </cell>
          <cell r="F35">
            <v>26888540196</v>
          </cell>
        </row>
        <row r="36">
          <cell r="E36">
            <v>5489736</v>
          </cell>
          <cell r="F36">
            <v>28123402138</v>
          </cell>
        </row>
        <row r="37">
          <cell r="E37">
            <v>7019640</v>
          </cell>
          <cell r="F37">
            <v>26768930066</v>
          </cell>
        </row>
        <row r="38">
          <cell r="E38">
            <v>7202952</v>
          </cell>
          <cell r="F38">
            <v>27660500976</v>
          </cell>
        </row>
        <row r="39">
          <cell r="E39">
            <v>6121488</v>
          </cell>
          <cell r="F39">
            <v>26628898731</v>
          </cell>
        </row>
        <row r="40">
          <cell r="E40">
            <v>7431280</v>
          </cell>
          <cell r="F40">
            <v>26912104083</v>
          </cell>
        </row>
        <row r="41">
          <cell r="E41">
            <v>7624656</v>
          </cell>
          <cell r="F41">
            <v>26626457385</v>
          </cell>
        </row>
        <row r="42">
          <cell r="E42">
            <v>7931000</v>
          </cell>
          <cell r="F42">
            <v>26991519372</v>
          </cell>
        </row>
        <row r="43">
          <cell r="E43">
            <v>8140712</v>
          </cell>
          <cell r="F43">
            <v>26176724440</v>
          </cell>
        </row>
        <row r="44">
          <cell r="E44">
            <v>8341568</v>
          </cell>
          <cell r="F44">
            <v>26160912216</v>
          </cell>
        </row>
        <row r="45">
          <cell r="E45">
            <v>8536024</v>
          </cell>
          <cell r="F45">
            <v>26170216747</v>
          </cell>
        </row>
        <row r="46">
          <cell r="E46">
            <v>8993152</v>
          </cell>
          <cell r="F46">
            <v>27324928936</v>
          </cell>
        </row>
        <row r="47">
          <cell r="E47">
            <v>7932184</v>
          </cell>
          <cell r="F47">
            <v>26448753039</v>
          </cell>
        </row>
        <row r="48">
          <cell r="E48">
            <v>9422976</v>
          </cell>
          <cell r="F48">
            <v>26226644389</v>
          </cell>
        </row>
        <row r="49">
          <cell r="E49">
            <v>9627776</v>
          </cell>
          <cell r="F49">
            <v>26573670373</v>
          </cell>
        </row>
        <row r="50">
          <cell r="E50">
            <v>9833536</v>
          </cell>
          <cell r="F50">
            <v>26205163674</v>
          </cell>
        </row>
        <row r="51">
          <cell r="E51">
            <v>10032216</v>
          </cell>
          <cell r="F51">
            <v>27028233290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results_GUI1.csv"/>
    </sheetNames>
    <sheetDataSet>
      <sheetData sheetId="0">
        <row r="2">
          <cell r="E2">
            <v>5896296</v>
          </cell>
          <cell r="F2">
            <v>24676780014</v>
          </cell>
        </row>
        <row r="3">
          <cell r="E3">
            <v>6061296</v>
          </cell>
          <cell r="F3">
            <v>24141489507</v>
          </cell>
        </row>
        <row r="4">
          <cell r="E4">
            <v>6170312</v>
          </cell>
          <cell r="F4">
            <v>23590330618</v>
          </cell>
        </row>
        <row r="5">
          <cell r="E5">
            <v>6289856</v>
          </cell>
          <cell r="F5">
            <v>23843430321</v>
          </cell>
        </row>
        <row r="6">
          <cell r="E6">
            <v>6447328</v>
          </cell>
          <cell r="F6">
            <v>23377129436</v>
          </cell>
        </row>
        <row r="7">
          <cell r="E7">
            <v>6587264</v>
          </cell>
          <cell r="F7">
            <v>23103680343</v>
          </cell>
        </row>
        <row r="8">
          <cell r="E8">
            <v>5448008</v>
          </cell>
          <cell r="F8">
            <v>23319355741</v>
          </cell>
        </row>
        <row r="9">
          <cell r="E9">
            <v>6872976</v>
          </cell>
          <cell r="F9">
            <v>22974488600</v>
          </cell>
        </row>
        <row r="10">
          <cell r="E10">
            <v>5790304</v>
          </cell>
          <cell r="F10">
            <v>23148902019</v>
          </cell>
        </row>
        <row r="11">
          <cell r="E11">
            <v>7207776</v>
          </cell>
          <cell r="F11">
            <v>23027539477</v>
          </cell>
        </row>
        <row r="12">
          <cell r="E12">
            <v>7329472</v>
          </cell>
          <cell r="F12">
            <v>23152890753</v>
          </cell>
        </row>
        <row r="13">
          <cell r="E13">
            <v>7452368</v>
          </cell>
          <cell r="F13">
            <v>23319181225</v>
          </cell>
        </row>
        <row r="14">
          <cell r="E14">
            <v>7574552</v>
          </cell>
          <cell r="F14">
            <v>23199764885</v>
          </cell>
        </row>
        <row r="15">
          <cell r="E15">
            <v>7702944</v>
          </cell>
          <cell r="F15">
            <v>23319827911</v>
          </cell>
        </row>
        <row r="16">
          <cell r="E16">
            <v>7823768</v>
          </cell>
          <cell r="F16">
            <v>23259720448</v>
          </cell>
        </row>
        <row r="17">
          <cell r="E17">
            <v>7945448</v>
          </cell>
          <cell r="F17">
            <v>23411932094</v>
          </cell>
        </row>
        <row r="18">
          <cell r="E18">
            <v>8170488</v>
          </cell>
          <cell r="F18">
            <v>23261358106</v>
          </cell>
        </row>
        <row r="19">
          <cell r="E19">
            <v>8302600</v>
          </cell>
          <cell r="F19">
            <v>22998082869</v>
          </cell>
        </row>
        <row r="20">
          <cell r="E20">
            <v>8437728</v>
          </cell>
          <cell r="F20">
            <v>23011444644</v>
          </cell>
        </row>
        <row r="21">
          <cell r="E21">
            <v>8574896</v>
          </cell>
          <cell r="F21">
            <v>23055447500</v>
          </cell>
        </row>
        <row r="22">
          <cell r="E22">
            <v>7430736</v>
          </cell>
          <cell r="F22">
            <v>23024248806</v>
          </cell>
        </row>
        <row r="23">
          <cell r="E23">
            <v>8843904</v>
          </cell>
          <cell r="F23">
            <v>22592996297</v>
          </cell>
        </row>
        <row r="24">
          <cell r="E24">
            <v>8975792</v>
          </cell>
          <cell r="F24">
            <v>22808608870</v>
          </cell>
        </row>
        <row r="25">
          <cell r="E25">
            <v>9108688</v>
          </cell>
          <cell r="F25">
            <v>22649601156</v>
          </cell>
        </row>
        <row r="26">
          <cell r="E26">
            <v>9241816</v>
          </cell>
          <cell r="F26">
            <v>22542132592</v>
          </cell>
        </row>
        <row r="27">
          <cell r="E27">
            <v>9393864</v>
          </cell>
          <cell r="F27">
            <v>22648269530</v>
          </cell>
        </row>
        <row r="28">
          <cell r="E28">
            <v>8244288</v>
          </cell>
          <cell r="F28">
            <v>23310615985</v>
          </cell>
        </row>
        <row r="29">
          <cell r="E29">
            <v>8376136</v>
          </cell>
          <cell r="F29">
            <v>22685684899</v>
          </cell>
        </row>
        <row r="30">
          <cell r="E30">
            <v>9831600</v>
          </cell>
          <cell r="F30">
            <v>22580127076</v>
          </cell>
        </row>
        <row r="31">
          <cell r="E31">
            <v>9963904</v>
          </cell>
          <cell r="F31">
            <v>22599665038</v>
          </cell>
        </row>
        <row r="32">
          <cell r="E32">
            <v>10144456</v>
          </cell>
          <cell r="F32">
            <v>22758306966</v>
          </cell>
        </row>
        <row r="33">
          <cell r="E33">
            <v>10466168</v>
          </cell>
          <cell r="F33">
            <v>22662289717</v>
          </cell>
        </row>
        <row r="34">
          <cell r="E34">
            <v>10614984</v>
          </cell>
          <cell r="F34">
            <v>22579885825</v>
          </cell>
        </row>
        <row r="35">
          <cell r="E35">
            <v>10763328</v>
          </cell>
          <cell r="F35">
            <v>22408634635</v>
          </cell>
        </row>
        <row r="36">
          <cell r="E36">
            <v>10911480</v>
          </cell>
          <cell r="F36">
            <v>22399392273</v>
          </cell>
        </row>
        <row r="37">
          <cell r="E37">
            <v>9809968</v>
          </cell>
          <cell r="F37">
            <v>22351466300</v>
          </cell>
        </row>
        <row r="38">
          <cell r="E38">
            <v>11206608</v>
          </cell>
          <cell r="F38">
            <v>22378700831</v>
          </cell>
        </row>
        <row r="39">
          <cell r="E39">
            <v>10075088</v>
          </cell>
          <cell r="F39">
            <v>22432324400</v>
          </cell>
        </row>
        <row r="40">
          <cell r="E40">
            <v>11502240</v>
          </cell>
          <cell r="F40">
            <v>22553797514</v>
          </cell>
        </row>
        <row r="41">
          <cell r="E41">
            <v>11651152</v>
          </cell>
          <cell r="F41">
            <v>22410426983</v>
          </cell>
        </row>
        <row r="42">
          <cell r="E42">
            <v>11801488</v>
          </cell>
          <cell r="F42">
            <v>22324160566</v>
          </cell>
        </row>
        <row r="43">
          <cell r="E43">
            <v>11694256</v>
          </cell>
          <cell r="F43">
            <v>22396665079</v>
          </cell>
        </row>
        <row r="44">
          <cell r="E44">
            <v>11841784</v>
          </cell>
          <cell r="F44">
            <v>22329025789</v>
          </cell>
        </row>
        <row r="45">
          <cell r="E45">
            <v>11989088</v>
          </cell>
          <cell r="F45">
            <v>22431947446</v>
          </cell>
        </row>
        <row r="46">
          <cell r="E46">
            <v>12137360</v>
          </cell>
          <cell r="F46">
            <v>22281197545</v>
          </cell>
        </row>
        <row r="47">
          <cell r="E47">
            <v>12284624</v>
          </cell>
          <cell r="F47">
            <v>22270191036</v>
          </cell>
        </row>
        <row r="48">
          <cell r="E48">
            <v>12472648</v>
          </cell>
          <cell r="F48">
            <v>22394389391</v>
          </cell>
        </row>
        <row r="49">
          <cell r="E49">
            <v>11299920</v>
          </cell>
          <cell r="F49">
            <v>22400099272</v>
          </cell>
        </row>
        <row r="50">
          <cell r="E50">
            <v>12726976</v>
          </cell>
          <cell r="F50">
            <v>22348707832</v>
          </cell>
        </row>
        <row r="51">
          <cell r="E51">
            <v>12875192</v>
          </cell>
          <cell r="F51">
            <v>22376556659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results_GUI1.csv"/>
    </sheetNames>
    <sheetDataSet>
      <sheetData sheetId="0" refreshError="1">
        <row r="2">
          <cell r="E2">
            <v>6481232</v>
          </cell>
          <cell r="F2">
            <v>56979375435</v>
          </cell>
        </row>
        <row r="3">
          <cell r="E3">
            <v>27597704</v>
          </cell>
          <cell r="F3">
            <v>55639696998</v>
          </cell>
        </row>
        <row r="4">
          <cell r="E4">
            <v>7067184</v>
          </cell>
          <cell r="F4">
            <v>56040942584</v>
          </cell>
        </row>
        <row r="5">
          <cell r="E5">
            <v>7399104</v>
          </cell>
          <cell r="F5">
            <v>55786315716</v>
          </cell>
        </row>
        <row r="6">
          <cell r="E6">
            <v>7677688</v>
          </cell>
          <cell r="F6">
            <v>55932296732</v>
          </cell>
        </row>
        <row r="7">
          <cell r="E7">
            <v>7955336</v>
          </cell>
          <cell r="F7">
            <v>55418699822</v>
          </cell>
        </row>
        <row r="8">
          <cell r="E8">
            <v>6959176</v>
          </cell>
          <cell r="F8">
            <v>55449961666</v>
          </cell>
        </row>
        <row r="9">
          <cell r="E9">
            <v>7372992</v>
          </cell>
          <cell r="F9">
            <v>55498798600</v>
          </cell>
        </row>
        <row r="10">
          <cell r="E10">
            <v>8887280</v>
          </cell>
          <cell r="F10">
            <v>57088593039</v>
          </cell>
        </row>
        <row r="11">
          <cell r="E11">
            <v>9171376</v>
          </cell>
          <cell r="F11">
            <v>56036287892</v>
          </cell>
        </row>
        <row r="12">
          <cell r="E12">
            <v>9458352</v>
          </cell>
          <cell r="F12">
            <v>55669074070</v>
          </cell>
        </row>
        <row r="13">
          <cell r="E13">
            <v>9740184</v>
          </cell>
          <cell r="F13">
            <v>55455506012</v>
          </cell>
        </row>
        <row r="14">
          <cell r="E14">
            <v>10028704</v>
          </cell>
          <cell r="F14">
            <v>55492855358</v>
          </cell>
        </row>
        <row r="15">
          <cell r="E15">
            <v>10312520</v>
          </cell>
          <cell r="F15">
            <v>55245818822</v>
          </cell>
        </row>
        <row r="16">
          <cell r="E16">
            <v>10637936</v>
          </cell>
          <cell r="F16">
            <v>55132360526</v>
          </cell>
        </row>
        <row r="17">
          <cell r="E17">
            <v>11077600</v>
          </cell>
          <cell r="F17">
            <v>55238667815</v>
          </cell>
        </row>
        <row r="18">
          <cell r="E18">
            <v>11365392</v>
          </cell>
          <cell r="F18">
            <v>55273815139</v>
          </cell>
        </row>
        <row r="19">
          <cell r="E19">
            <v>11397920</v>
          </cell>
          <cell r="F19">
            <v>55289820850</v>
          </cell>
        </row>
        <row r="20">
          <cell r="E20">
            <v>11723816</v>
          </cell>
          <cell r="F20">
            <v>55340131124</v>
          </cell>
        </row>
        <row r="21">
          <cell r="E21">
            <v>11963088</v>
          </cell>
          <cell r="F21">
            <v>55383738510</v>
          </cell>
        </row>
        <row r="22">
          <cell r="E22">
            <v>12281392</v>
          </cell>
          <cell r="F22">
            <v>53835898800</v>
          </cell>
        </row>
        <row r="23">
          <cell r="E23">
            <v>12529504</v>
          </cell>
          <cell r="F23">
            <v>53497116535</v>
          </cell>
        </row>
        <row r="24">
          <cell r="E24">
            <v>12813192</v>
          </cell>
          <cell r="F24">
            <v>53154144272</v>
          </cell>
        </row>
        <row r="25">
          <cell r="E25">
            <v>13094312</v>
          </cell>
          <cell r="F25">
            <v>53028767371</v>
          </cell>
        </row>
        <row r="26">
          <cell r="E26">
            <v>13422168</v>
          </cell>
          <cell r="F26">
            <v>53313620055</v>
          </cell>
        </row>
        <row r="27">
          <cell r="E27">
            <v>13638584</v>
          </cell>
          <cell r="F27">
            <v>53193522667</v>
          </cell>
        </row>
        <row r="28">
          <cell r="E28">
            <v>13920576</v>
          </cell>
          <cell r="F28">
            <v>52849571889</v>
          </cell>
        </row>
        <row r="29">
          <cell r="E29">
            <v>14195160</v>
          </cell>
          <cell r="F29">
            <v>53084545398</v>
          </cell>
        </row>
        <row r="30">
          <cell r="E30">
            <v>14478712</v>
          </cell>
          <cell r="F30">
            <v>52863936625</v>
          </cell>
        </row>
        <row r="31">
          <cell r="E31">
            <v>13482992</v>
          </cell>
          <cell r="F31">
            <v>53081618022</v>
          </cell>
        </row>
        <row r="32">
          <cell r="E32">
            <v>15038008</v>
          </cell>
          <cell r="F32">
            <v>52753376435</v>
          </cell>
        </row>
        <row r="33">
          <cell r="E33">
            <v>15715432</v>
          </cell>
          <cell r="F33">
            <v>53063165451</v>
          </cell>
        </row>
        <row r="34">
          <cell r="E34">
            <v>16004168</v>
          </cell>
          <cell r="F34">
            <v>56032314643</v>
          </cell>
        </row>
        <row r="35">
          <cell r="E35">
            <v>16326032</v>
          </cell>
          <cell r="F35">
            <v>55456568286</v>
          </cell>
        </row>
        <row r="36">
          <cell r="E36">
            <v>16584576</v>
          </cell>
          <cell r="F36">
            <v>55222606537</v>
          </cell>
        </row>
        <row r="37">
          <cell r="E37">
            <v>16861536</v>
          </cell>
          <cell r="F37">
            <v>55334521525</v>
          </cell>
        </row>
        <row r="38">
          <cell r="E38">
            <v>83532144</v>
          </cell>
          <cell r="F38">
            <v>55275338344</v>
          </cell>
        </row>
        <row r="39">
          <cell r="E39">
            <v>17427136</v>
          </cell>
          <cell r="F39">
            <v>55465497322</v>
          </cell>
        </row>
        <row r="40">
          <cell r="E40">
            <v>17707520</v>
          </cell>
          <cell r="F40">
            <v>55458510008</v>
          </cell>
        </row>
        <row r="41">
          <cell r="E41">
            <v>17995360</v>
          </cell>
          <cell r="F41">
            <v>55566816282</v>
          </cell>
        </row>
        <row r="42">
          <cell r="E42">
            <v>18284456</v>
          </cell>
          <cell r="F42">
            <v>55360478716</v>
          </cell>
        </row>
        <row r="43">
          <cell r="E43">
            <v>18573392</v>
          </cell>
          <cell r="F43">
            <v>55353095961</v>
          </cell>
        </row>
        <row r="44">
          <cell r="E44">
            <v>18856896</v>
          </cell>
          <cell r="F44">
            <v>55187920149</v>
          </cell>
        </row>
        <row r="45">
          <cell r="E45">
            <v>19143072</v>
          </cell>
          <cell r="F45">
            <v>55084622890</v>
          </cell>
        </row>
        <row r="46">
          <cell r="E46">
            <v>18147736</v>
          </cell>
          <cell r="F46">
            <v>53602046203</v>
          </cell>
        </row>
        <row r="47">
          <cell r="E47">
            <v>18413080</v>
          </cell>
          <cell r="F47">
            <v>57438649241</v>
          </cell>
        </row>
        <row r="48">
          <cell r="E48">
            <v>18784760</v>
          </cell>
          <cell r="F48">
            <v>55765186262</v>
          </cell>
        </row>
        <row r="49">
          <cell r="E49">
            <v>20263152</v>
          </cell>
          <cell r="F49">
            <v>55032822256</v>
          </cell>
        </row>
        <row r="50">
          <cell r="E50">
            <v>19269136</v>
          </cell>
          <cell r="F50">
            <v>55241005858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results_GUI3.csv"/>
    </sheetNames>
    <sheetDataSet>
      <sheetData sheetId="0">
        <row r="2">
          <cell r="E2">
            <v>5736656</v>
          </cell>
          <cell r="F2">
            <v>25763054895</v>
          </cell>
        </row>
        <row r="3">
          <cell r="E3">
            <v>5751752</v>
          </cell>
          <cell r="F3">
            <v>24053886158</v>
          </cell>
        </row>
        <row r="4">
          <cell r="E4">
            <v>5758616</v>
          </cell>
          <cell r="F4">
            <v>23135419619</v>
          </cell>
        </row>
        <row r="5">
          <cell r="E5">
            <v>5765640</v>
          </cell>
          <cell r="F5">
            <v>23250483951</v>
          </cell>
        </row>
        <row r="6">
          <cell r="E6">
            <v>5769912</v>
          </cell>
          <cell r="F6">
            <v>23166228236</v>
          </cell>
        </row>
        <row r="7">
          <cell r="E7">
            <v>5767424</v>
          </cell>
          <cell r="F7">
            <v>23214014317</v>
          </cell>
        </row>
        <row r="8">
          <cell r="E8">
            <v>5767288</v>
          </cell>
          <cell r="F8">
            <v>23103971575</v>
          </cell>
        </row>
        <row r="9">
          <cell r="E9">
            <v>5758968</v>
          </cell>
          <cell r="F9">
            <v>23189411486</v>
          </cell>
        </row>
        <row r="10">
          <cell r="E10">
            <v>5761008</v>
          </cell>
          <cell r="F10">
            <v>23052172465</v>
          </cell>
        </row>
        <row r="11">
          <cell r="E11">
            <v>4482480</v>
          </cell>
          <cell r="F11">
            <v>23127667483</v>
          </cell>
        </row>
        <row r="12">
          <cell r="E12">
            <v>5775840</v>
          </cell>
          <cell r="F12">
            <v>23076358414</v>
          </cell>
        </row>
        <row r="13">
          <cell r="E13">
            <v>5761408</v>
          </cell>
          <cell r="F13">
            <v>23030057532</v>
          </cell>
        </row>
        <row r="14">
          <cell r="E14">
            <v>5759768</v>
          </cell>
          <cell r="F14">
            <v>23914673294</v>
          </cell>
        </row>
        <row r="15">
          <cell r="E15">
            <v>5763912</v>
          </cell>
          <cell r="F15">
            <v>23602433644</v>
          </cell>
        </row>
        <row r="16">
          <cell r="E16">
            <v>5756464</v>
          </cell>
          <cell r="F16">
            <v>23059177115</v>
          </cell>
        </row>
        <row r="17">
          <cell r="E17">
            <v>5772760</v>
          </cell>
          <cell r="F17">
            <v>22963963756</v>
          </cell>
        </row>
        <row r="18">
          <cell r="E18">
            <v>5770768</v>
          </cell>
          <cell r="F18">
            <v>22827297706</v>
          </cell>
        </row>
        <row r="19">
          <cell r="E19">
            <v>5775872</v>
          </cell>
          <cell r="F19">
            <v>22917583853</v>
          </cell>
        </row>
        <row r="20">
          <cell r="E20">
            <v>5779208</v>
          </cell>
          <cell r="F20">
            <v>22883420063</v>
          </cell>
        </row>
        <row r="21">
          <cell r="E21">
            <v>5768864</v>
          </cell>
          <cell r="F21">
            <v>22919644258</v>
          </cell>
        </row>
        <row r="22">
          <cell r="E22">
            <v>5772992</v>
          </cell>
          <cell r="F22">
            <v>22950392841</v>
          </cell>
        </row>
        <row r="23">
          <cell r="E23">
            <v>5784048</v>
          </cell>
          <cell r="F23">
            <v>22587562850</v>
          </cell>
        </row>
        <row r="24">
          <cell r="E24">
            <v>111388120</v>
          </cell>
          <cell r="F24">
            <v>22739988661</v>
          </cell>
        </row>
        <row r="25">
          <cell r="E25">
            <v>4507496</v>
          </cell>
          <cell r="F25">
            <v>22531354491</v>
          </cell>
        </row>
        <row r="26">
          <cell r="E26">
            <v>5779320</v>
          </cell>
          <cell r="F26">
            <v>22643170594</v>
          </cell>
        </row>
        <row r="27">
          <cell r="E27">
            <v>5788960</v>
          </cell>
          <cell r="F27">
            <v>22687175684</v>
          </cell>
        </row>
        <row r="28">
          <cell r="E28">
            <v>4511752</v>
          </cell>
          <cell r="F28">
            <v>22621908415</v>
          </cell>
        </row>
        <row r="29">
          <cell r="E29">
            <v>5783848</v>
          </cell>
          <cell r="F29">
            <v>22601689422</v>
          </cell>
        </row>
        <row r="30">
          <cell r="E30">
            <v>4515880</v>
          </cell>
          <cell r="F30">
            <v>22605990890</v>
          </cell>
        </row>
        <row r="31">
          <cell r="E31">
            <v>5819168</v>
          </cell>
          <cell r="F31">
            <v>22599907126</v>
          </cell>
        </row>
        <row r="32">
          <cell r="E32">
            <v>5789864</v>
          </cell>
          <cell r="F32">
            <v>22494348186</v>
          </cell>
        </row>
        <row r="33">
          <cell r="E33">
            <v>5800392</v>
          </cell>
          <cell r="F33">
            <v>22451119063</v>
          </cell>
        </row>
        <row r="34">
          <cell r="E34">
            <v>5790992</v>
          </cell>
          <cell r="F34">
            <v>22718044893</v>
          </cell>
        </row>
        <row r="35">
          <cell r="E35">
            <v>5796016</v>
          </cell>
          <cell r="F35">
            <v>22342817571</v>
          </cell>
        </row>
        <row r="36">
          <cell r="E36">
            <v>5792432</v>
          </cell>
          <cell r="F36">
            <v>22460570007</v>
          </cell>
        </row>
        <row r="37">
          <cell r="E37">
            <v>5804864</v>
          </cell>
          <cell r="F37">
            <v>22325277746</v>
          </cell>
        </row>
        <row r="38">
          <cell r="E38">
            <v>5801984</v>
          </cell>
          <cell r="F38">
            <v>22278669437</v>
          </cell>
        </row>
        <row r="39">
          <cell r="E39">
            <v>7113480</v>
          </cell>
          <cell r="F39">
            <v>22390672343</v>
          </cell>
        </row>
        <row r="40">
          <cell r="E40">
            <v>4516352</v>
          </cell>
          <cell r="F40">
            <v>22302359761</v>
          </cell>
        </row>
        <row r="41">
          <cell r="E41">
            <v>5793472</v>
          </cell>
          <cell r="F41">
            <v>22230629261</v>
          </cell>
        </row>
        <row r="42">
          <cell r="E42">
            <v>5808560</v>
          </cell>
          <cell r="F42">
            <v>22365761524</v>
          </cell>
        </row>
        <row r="43">
          <cell r="E43">
            <v>5553872</v>
          </cell>
          <cell r="F43">
            <v>22373331326</v>
          </cell>
        </row>
        <row r="44">
          <cell r="E44">
            <v>5551720</v>
          </cell>
          <cell r="F44">
            <v>22369667330</v>
          </cell>
        </row>
        <row r="45">
          <cell r="E45">
            <v>5548704</v>
          </cell>
          <cell r="F45">
            <v>22431542011</v>
          </cell>
        </row>
        <row r="46">
          <cell r="E46">
            <v>4269376</v>
          </cell>
          <cell r="F46">
            <v>22330832657</v>
          </cell>
        </row>
        <row r="47">
          <cell r="E47">
            <v>5546424</v>
          </cell>
          <cell r="F47">
            <v>22223306015</v>
          </cell>
        </row>
        <row r="48">
          <cell r="E48">
            <v>5583688</v>
          </cell>
          <cell r="F48">
            <v>22255494565</v>
          </cell>
        </row>
        <row r="49">
          <cell r="E49">
            <v>4263152</v>
          </cell>
          <cell r="F49">
            <v>22354047459</v>
          </cell>
        </row>
        <row r="50">
          <cell r="E50">
            <v>5539760</v>
          </cell>
          <cell r="F50">
            <v>22330366071</v>
          </cell>
        </row>
        <row r="51">
          <cell r="E51">
            <v>192006240</v>
          </cell>
          <cell r="F51">
            <v>23149029624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results_GUI3.csv"/>
    </sheetNames>
    <sheetDataSet>
      <sheetData sheetId="0" refreshError="1">
        <row r="2">
          <cell r="E2">
            <v>37026200</v>
          </cell>
          <cell r="F2">
            <v>59860456741</v>
          </cell>
        </row>
        <row r="3">
          <cell r="E3">
            <v>7501744</v>
          </cell>
          <cell r="F3">
            <v>58686164479</v>
          </cell>
        </row>
        <row r="4">
          <cell r="E4">
            <v>6243840</v>
          </cell>
          <cell r="F4">
            <v>58214527130</v>
          </cell>
        </row>
        <row r="5">
          <cell r="E5">
            <v>6189808</v>
          </cell>
          <cell r="F5">
            <v>57939572902</v>
          </cell>
        </row>
        <row r="6">
          <cell r="E6">
            <v>6225760</v>
          </cell>
          <cell r="F6">
            <v>58459876884</v>
          </cell>
        </row>
        <row r="7">
          <cell r="E7">
            <v>4917760</v>
          </cell>
          <cell r="F7">
            <v>58140639198</v>
          </cell>
        </row>
        <row r="8">
          <cell r="E8">
            <v>6226768</v>
          </cell>
          <cell r="F8">
            <v>57776140313</v>
          </cell>
        </row>
        <row r="9">
          <cell r="E9">
            <v>6195888</v>
          </cell>
          <cell r="F9">
            <v>57754661752</v>
          </cell>
        </row>
        <row r="10">
          <cell r="E10">
            <v>6214152</v>
          </cell>
          <cell r="F10">
            <v>58138670640</v>
          </cell>
        </row>
        <row r="11">
          <cell r="E11">
            <v>6238576</v>
          </cell>
          <cell r="F11">
            <v>57606654733</v>
          </cell>
        </row>
        <row r="12">
          <cell r="E12">
            <v>6235240</v>
          </cell>
          <cell r="F12">
            <v>57218962379</v>
          </cell>
        </row>
        <row r="13">
          <cell r="E13">
            <v>6234920</v>
          </cell>
          <cell r="F13">
            <v>55445600928</v>
          </cell>
        </row>
        <row r="14">
          <cell r="E14">
            <v>4936568</v>
          </cell>
          <cell r="F14">
            <v>55379516188</v>
          </cell>
        </row>
        <row r="15">
          <cell r="E15">
            <v>6204360</v>
          </cell>
          <cell r="F15">
            <v>55297603264</v>
          </cell>
        </row>
        <row r="16">
          <cell r="E16">
            <v>4919288</v>
          </cell>
          <cell r="F16">
            <v>55358263504</v>
          </cell>
        </row>
        <row r="17">
          <cell r="E17">
            <v>67270056</v>
          </cell>
          <cell r="F17">
            <v>55105214727</v>
          </cell>
        </row>
        <row r="18">
          <cell r="E18">
            <v>5981512</v>
          </cell>
          <cell r="F18">
            <v>55164709454</v>
          </cell>
        </row>
        <row r="19">
          <cell r="E19">
            <v>58138600</v>
          </cell>
          <cell r="F19">
            <v>55361550581</v>
          </cell>
        </row>
        <row r="20">
          <cell r="E20">
            <v>4713360</v>
          </cell>
          <cell r="F20">
            <v>55232409593</v>
          </cell>
        </row>
        <row r="21">
          <cell r="E21">
            <v>4675424</v>
          </cell>
          <cell r="F21">
            <v>55291513435</v>
          </cell>
        </row>
        <row r="22">
          <cell r="E22">
            <v>6029016</v>
          </cell>
          <cell r="F22">
            <v>55156555491</v>
          </cell>
        </row>
        <row r="23">
          <cell r="E23">
            <v>5992240</v>
          </cell>
          <cell r="F23">
            <v>54925703008</v>
          </cell>
        </row>
        <row r="24">
          <cell r="E24">
            <v>5933312</v>
          </cell>
          <cell r="F24">
            <v>54908227519</v>
          </cell>
        </row>
        <row r="25">
          <cell r="E25">
            <v>4650704</v>
          </cell>
          <cell r="F25">
            <v>55186352977</v>
          </cell>
        </row>
        <row r="26">
          <cell r="E26">
            <v>4682264</v>
          </cell>
          <cell r="F26">
            <v>55151717485</v>
          </cell>
        </row>
        <row r="27">
          <cell r="E27">
            <v>4651888</v>
          </cell>
          <cell r="F27">
            <v>54813260315</v>
          </cell>
        </row>
        <row r="28">
          <cell r="E28">
            <v>5932400</v>
          </cell>
          <cell r="F28">
            <v>54833155598</v>
          </cell>
        </row>
        <row r="29">
          <cell r="E29">
            <v>5931632</v>
          </cell>
          <cell r="F29">
            <v>55113347061</v>
          </cell>
        </row>
        <row r="30">
          <cell r="E30">
            <v>5968568</v>
          </cell>
          <cell r="F30">
            <v>55038342678</v>
          </cell>
        </row>
        <row r="31">
          <cell r="E31">
            <v>5932928</v>
          </cell>
          <cell r="F31">
            <v>55070691562</v>
          </cell>
        </row>
        <row r="32">
          <cell r="E32">
            <v>5957952</v>
          </cell>
          <cell r="F32">
            <v>55304679354</v>
          </cell>
        </row>
        <row r="33">
          <cell r="E33">
            <v>5954224</v>
          </cell>
          <cell r="F33">
            <v>54916454456</v>
          </cell>
        </row>
        <row r="34">
          <cell r="E34">
            <v>5934400</v>
          </cell>
          <cell r="F34">
            <v>55257140647</v>
          </cell>
        </row>
        <row r="35">
          <cell r="E35">
            <v>5936704</v>
          </cell>
          <cell r="F35">
            <v>54688363197</v>
          </cell>
        </row>
        <row r="36">
          <cell r="E36">
            <v>33294952</v>
          </cell>
          <cell r="F36">
            <v>55017786954</v>
          </cell>
        </row>
        <row r="37">
          <cell r="E37">
            <v>5931040</v>
          </cell>
          <cell r="F37">
            <v>55266889805</v>
          </cell>
        </row>
        <row r="38">
          <cell r="E38">
            <v>5956536</v>
          </cell>
          <cell r="F38">
            <v>58894732667</v>
          </cell>
        </row>
        <row r="39">
          <cell r="E39">
            <v>5995928</v>
          </cell>
          <cell r="F39">
            <v>57707416192</v>
          </cell>
        </row>
        <row r="40">
          <cell r="E40">
            <v>76254264</v>
          </cell>
          <cell r="F40">
            <v>57896541983</v>
          </cell>
        </row>
        <row r="41">
          <cell r="E41">
            <v>5973184</v>
          </cell>
          <cell r="F41">
            <v>57834410419</v>
          </cell>
        </row>
        <row r="42">
          <cell r="E42">
            <v>5981160</v>
          </cell>
          <cell r="F42">
            <v>57772791088</v>
          </cell>
        </row>
        <row r="43">
          <cell r="E43">
            <v>5980032</v>
          </cell>
          <cell r="F43">
            <v>57937644918</v>
          </cell>
        </row>
        <row r="44">
          <cell r="E44">
            <v>5957528</v>
          </cell>
          <cell r="F44">
            <v>58834792915</v>
          </cell>
        </row>
        <row r="45">
          <cell r="E45">
            <v>5968352</v>
          </cell>
          <cell r="F45">
            <v>57693317331</v>
          </cell>
        </row>
        <row r="46">
          <cell r="E46">
            <v>5948408</v>
          </cell>
          <cell r="F46">
            <v>57489597167</v>
          </cell>
        </row>
        <row r="47">
          <cell r="E47">
            <v>4690504</v>
          </cell>
          <cell r="F47">
            <v>57999821414</v>
          </cell>
        </row>
        <row r="48">
          <cell r="E48">
            <v>33391984</v>
          </cell>
          <cell r="F48">
            <v>61083664552</v>
          </cell>
        </row>
        <row r="49">
          <cell r="E49">
            <v>4697440</v>
          </cell>
          <cell r="F49">
            <v>61922707330</v>
          </cell>
        </row>
        <row r="50">
          <cell r="E50">
            <v>5990760</v>
          </cell>
          <cell r="F50">
            <v>58657704673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results_P_P2.csv"/>
    </sheetNames>
    <sheetDataSet>
      <sheetData sheetId="0">
        <row r="2">
          <cell r="E2">
            <v>5742544</v>
          </cell>
          <cell r="F2">
            <v>24385638080</v>
          </cell>
        </row>
        <row r="3">
          <cell r="E3">
            <v>5758832</v>
          </cell>
          <cell r="F3">
            <v>23529679783</v>
          </cell>
        </row>
        <row r="4">
          <cell r="E4">
            <v>5746976</v>
          </cell>
          <cell r="F4">
            <v>23295886005</v>
          </cell>
        </row>
        <row r="5">
          <cell r="E5">
            <v>5766544</v>
          </cell>
          <cell r="F5">
            <v>23113862298</v>
          </cell>
        </row>
        <row r="6">
          <cell r="E6">
            <v>5755112</v>
          </cell>
          <cell r="F6">
            <v>23233160526</v>
          </cell>
        </row>
        <row r="7">
          <cell r="E7">
            <v>5770360</v>
          </cell>
          <cell r="F7">
            <v>22996263158</v>
          </cell>
        </row>
        <row r="8">
          <cell r="E8">
            <v>4486568</v>
          </cell>
          <cell r="F8">
            <v>23070568674</v>
          </cell>
        </row>
        <row r="9">
          <cell r="E9">
            <v>5758032</v>
          </cell>
          <cell r="F9">
            <v>23461052036</v>
          </cell>
        </row>
        <row r="10">
          <cell r="E10">
            <v>5769816</v>
          </cell>
          <cell r="F10">
            <v>23066808345</v>
          </cell>
        </row>
        <row r="11">
          <cell r="E11">
            <v>4489384</v>
          </cell>
          <cell r="F11">
            <v>23121234129</v>
          </cell>
        </row>
        <row r="12">
          <cell r="E12">
            <v>5769880</v>
          </cell>
          <cell r="F12">
            <v>23168637392</v>
          </cell>
        </row>
        <row r="13">
          <cell r="E13">
            <v>4493304</v>
          </cell>
          <cell r="F13">
            <v>23072108044</v>
          </cell>
        </row>
        <row r="14">
          <cell r="E14">
            <v>5769736</v>
          </cell>
          <cell r="F14">
            <v>23130535686</v>
          </cell>
        </row>
        <row r="15">
          <cell r="E15">
            <v>5766272</v>
          </cell>
          <cell r="F15">
            <v>23029129107</v>
          </cell>
        </row>
        <row r="16">
          <cell r="E16">
            <v>5773208</v>
          </cell>
          <cell r="F16">
            <v>23238698404</v>
          </cell>
        </row>
        <row r="17">
          <cell r="E17">
            <v>5765760</v>
          </cell>
          <cell r="F17">
            <v>23132885368</v>
          </cell>
        </row>
        <row r="18">
          <cell r="E18">
            <v>5764400</v>
          </cell>
          <cell r="F18">
            <v>23271591438</v>
          </cell>
        </row>
        <row r="19">
          <cell r="E19">
            <v>4493176</v>
          </cell>
          <cell r="F19">
            <v>23092206411</v>
          </cell>
        </row>
        <row r="20">
          <cell r="E20">
            <v>5771824</v>
          </cell>
          <cell r="F20">
            <v>23135685441</v>
          </cell>
        </row>
        <row r="21">
          <cell r="E21">
            <v>5762336</v>
          </cell>
          <cell r="F21">
            <v>23215773438</v>
          </cell>
        </row>
        <row r="22">
          <cell r="E22">
            <v>4482248</v>
          </cell>
          <cell r="F22">
            <v>23100658007</v>
          </cell>
        </row>
        <row r="23">
          <cell r="E23">
            <v>5771952</v>
          </cell>
          <cell r="F23">
            <v>23042890453</v>
          </cell>
        </row>
        <row r="24">
          <cell r="E24">
            <v>5771792</v>
          </cell>
          <cell r="F24">
            <v>23005677523</v>
          </cell>
        </row>
        <row r="25">
          <cell r="E25">
            <v>4493792</v>
          </cell>
          <cell r="F25">
            <v>22941387542</v>
          </cell>
        </row>
        <row r="26">
          <cell r="E26">
            <v>5761000</v>
          </cell>
          <cell r="F26">
            <v>22917527170</v>
          </cell>
        </row>
        <row r="27">
          <cell r="E27">
            <v>5774232</v>
          </cell>
          <cell r="F27">
            <v>22949663504</v>
          </cell>
        </row>
        <row r="28">
          <cell r="E28">
            <v>5778936</v>
          </cell>
          <cell r="F28">
            <v>22772362336</v>
          </cell>
        </row>
        <row r="29">
          <cell r="E29">
            <v>5791776</v>
          </cell>
          <cell r="F29">
            <v>22823664146</v>
          </cell>
        </row>
        <row r="30">
          <cell r="E30">
            <v>4509944</v>
          </cell>
          <cell r="F30">
            <v>22719056527</v>
          </cell>
        </row>
        <row r="31">
          <cell r="E31">
            <v>4498080</v>
          </cell>
          <cell r="F31">
            <v>22402309620</v>
          </cell>
        </row>
        <row r="32">
          <cell r="E32">
            <v>5779496</v>
          </cell>
          <cell r="F32">
            <v>22580953862</v>
          </cell>
        </row>
        <row r="33">
          <cell r="E33">
            <v>5779968</v>
          </cell>
          <cell r="F33">
            <v>22541510757</v>
          </cell>
        </row>
        <row r="34">
          <cell r="E34">
            <v>5784336</v>
          </cell>
          <cell r="F34">
            <v>22458044134</v>
          </cell>
        </row>
        <row r="35">
          <cell r="E35">
            <v>5778960</v>
          </cell>
          <cell r="F35">
            <v>22514163977</v>
          </cell>
        </row>
        <row r="36">
          <cell r="E36">
            <v>5780528</v>
          </cell>
          <cell r="F36">
            <v>22503248218</v>
          </cell>
        </row>
        <row r="37">
          <cell r="E37">
            <v>5785944</v>
          </cell>
          <cell r="F37">
            <v>22685589683</v>
          </cell>
        </row>
        <row r="38">
          <cell r="E38">
            <v>5783176</v>
          </cell>
          <cell r="F38">
            <v>22493121270</v>
          </cell>
        </row>
        <row r="39">
          <cell r="E39">
            <v>5790088</v>
          </cell>
          <cell r="F39">
            <v>22622154692</v>
          </cell>
        </row>
        <row r="40">
          <cell r="E40">
            <v>5785976</v>
          </cell>
          <cell r="F40">
            <v>22608986979</v>
          </cell>
        </row>
        <row r="41">
          <cell r="E41">
            <v>4503056</v>
          </cell>
          <cell r="F41">
            <v>22496137183</v>
          </cell>
        </row>
        <row r="42">
          <cell r="E42">
            <v>4513568</v>
          </cell>
          <cell r="F42">
            <v>22587809405</v>
          </cell>
        </row>
        <row r="43">
          <cell r="E43">
            <v>4257720</v>
          </cell>
          <cell r="F43">
            <v>22632445265</v>
          </cell>
        </row>
        <row r="44">
          <cell r="E44">
            <v>5533152</v>
          </cell>
          <cell r="F44">
            <v>22574862560</v>
          </cell>
        </row>
        <row r="45">
          <cell r="E45">
            <v>150356064</v>
          </cell>
          <cell r="F45">
            <v>22485756420</v>
          </cell>
        </row>
        <row r="46">
          <cell r="E46">
            <v>5545368</v>
          </cell>
          <cell r="F46">
            <v>22290480953</v>
          </cell>
        </row>
        <row r="47">
          <cell r="E47">
            <v>5542000</v>
          </cell>
          <cell r="F47">
            <v>22381425513</v>
          </cell>
        </row>
        <row r="48">
          <cell r="E48">
            <v>5550768</v>
          </cell>
          <cell r="F48">
            <v>22292300944</v>
          </cell>
        </row>
        <row r="49">
          <cell r="E49">
            <v>5547288</v>
          </cell>
          <cell r="F49">
            <v>22371157557</v>
          </cell>
        </row>
        <row r="50">
          <cell r="E50">
            <v>5546200</v>
          </cell>
          <cell r="F50">
            <v>22212924135</v>
          </cell>
        </row>
        <row r="51">
          <cell r="E51">
            <v>5543688</v>
          </cell>
          <cell r="F51">
            <v>22260743444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results_P_P2.csv"/>
    </sheetNames>
    <sheetDataSet>
      <sheetData sheetId="0">
        <row r="2">
          <cell r="E2">
            <v>6263864</v>
          </cell>
          <cell r="F2">
            <v>60632612238</v>
          </cell>
        </row>
        <row r="3">
          <cell r="E3">
            <v>4945744</v>
          </cell>
          <cell r="F3">
            <v>59438419122</v>
          </cell>
        </row>
        <row r="4">
          <cell r="E4">
            <v>6255768</v>
          </cell>
          <cell r="F4">
            <v>59114891970</v>
          </cell>
        </row>
        <row r="5">
          <cell r="E5">
            <v>6275928</v>
          </cell>
          <cell r="F5">
            <v>59059854248</v>
          </cell>
        </row>
        <row r="6">
          <cell r="E6">
            <v>6258976</v>
          </cell>
          <cell r="F6">
            <v>59318187920</v>
          </cell>
        </row>
        <row r="7">
          <cell r="E7">
            <v>6229792</v>
          </cell>
          <cell r="F7">
            <v>59661700293</v>
          </cell>
        </row>
        <row r="8">
          <cell r="E8">
            <v>6257312</v>
          </cell>
          <cell r="F8">
            <v>59673321323</v>
          </cell>
        </row>
        <row r="9">
          <cell r="E9">
            <v>6286184</v>
          </cell>
          <cell r="F9">
            <v>59102238127</v>
          </cell>
        </row>
        <row r="10">
          <cell r="E10">
            <v>5037912</v>
          </cell>
          <cell r="F10">
            <v>69241201119</v>
          </cell>
        </row>
        <row r="11">
          <cell r="E11">
            <v>4948920</v>
          </cell>
          <cell r="F11">
            <v>58371564983</v>
          </cell>
        </row>
        <row r="12">
          <cell r="E12">
            <v>6245008</v>
          </cell>
          <cell r="F12">
            <v>59725441140</v>
          </cell>
        </row>
        <row r="13">
          <cell r="E13">
            <v>6274488</v>
          </cell>
          <cell r="F13">
            <v>59202821603</v>
          </cell>
        </row>
        <row r="14">
          <cell r="E14">
            <v>4915808</v>
          </cell>
          <cell r="F14">
            <v>60916357984</v>
          </cell>
        </row>
        <row r="15">
          <cell r="E15">
            <v>6276840</v>
          </cell>
          <cell r="F15">
            <v>57114380125</v>
          </cell>
        </row>
        <row r="16">
          <cell r="E16">
            <v>6257896</v>
          </cell>
          <cell r="F16">
            <v>57489194752</v>
          </cell>
        </row>
        <row r="17">
          <cell r="E17">
            <v>7343136</v>
          </cell>
          <cell r="F17">
            <v>57626496040</v>
          </cell>
        </row>
        <row r="18">
          <cell r="E18">
            <v>6016336</v>
          </cell>
          <cell r="F18">
            <v>57319046223</v>
          </cell>
        </row>
        <row r="19">
          <cell r="E19">
            <v>6022664</v>
          </cell>
          <cell r="F19">
            <v>57105508575</v>
          </cell>
        </row>
        <row r="20">
          <cell r="E20">
            <v>4727928</v>
          </cell>
          <cell r="F20">
            <v>57626793414</v>
          </cell>
        </row>
        <row r="21">
          <cell r="E21">
            <v>6006368</v>
          </cell>
          <cell r="F21">
            <v>57907384257</v>
          </cell>
        </row>
        <row r="22">
          <cell r="E22">
            <v>4696600</v>
          </cell>
          <cell r="F22">
            <v>57396637665</v>
          </cell>
        </row>
        <row r="23">
          <cell r="E23">
            <v>5976624</v>
          </cell>
          <cell r="F23">
            <v>57582461351</v>
          </cell>
        </row>
        <row r="24">
          <cell r="E24">
            <v>5978672</v>
          </cell>
          <cell r="F24">
            <v>57228527481</v>
          </cell>
        </row>
        <row r="25">
          <cell r="E25">
            <v>5978568</v>
          </cell>
          <cell r="F25">
            <v>57420787034</v>
          </cell>
        </row>
        <row r="26">
          <cell r="E26">
            <v>6012016</v>
          </cell>
          <cell r="F26">
            <v>57134941170</v>
          </cell>
        </row>
        <row r="27">
          <cell r="E27">
            <v>4733016</v>
          </cell>
          <cell r="F27">
            <v>57359355206</v>
          </cell>
        </row>
        <row r="28">
          <cell r="E28">
            <v>4730528</v>
          </cell>
          <cell r="F28">
            <v>55668731785</v>
          </cell>
        </row>
        <row r="29">
          <cell r="E29">
            <v>6008400</v>
          </cell>
          <cell r="F29">
            <v>55246569460</v>
          </cell>
        </row>
        <row r="30">
          <cell r="E30">
            <v>5995504</v>
          </cell>
          <cell r="F30">
            <v>54809971181</v>
          </cell>
        </row>
        <row r="31">
          <cell r="E31">
            <v>5965440</v>
          </cell>
          <cell r="F31">
            <v>55300839157</v>
          </cell>
        </row>
        <row r="32">
          <cell r="E32">
            <v>5963488</v>
          </cell>
          <cell r="F32">
            <v>55174718056</v>
          </cell>
        </row>
        <row r="33">
          <cell r="E33">
            <v>4682864</v>
          </cell>
          <cell r="F33">
            <v>55692157961</v>
          </cell>
        </row>
        <row r="34">
          <cell r="E34">
            <v>6007976</v>
          </cell>
          <cell r="F34">
            <v>59927068148</v>
          </cell>
        </row>
        <row r="35">
          <cell r="E35">
            <v>6000632</v>
          </cell>
          <cell r="F35">
            <v>59181762700</v>
          </cell>
        </row>
        <row r="36">
          <cell r="E36">
            <v>5977568</v>
          </cell>
          <cell r="F36">
            <v>58985253615</v>
          </cell>
        </row>
        <row r="37">
          <cell r="E37">
            <v>5980256</v>
          </cell>
          <cell r="F37">
            <v>59236433922</v>
          </cell>
        </row>
        <row r="38">
          <cell r="E38">
            <v>23262840</v>
          </cell>
          <cell r="F38">
            <v>59078311633</v>
          </cell>
        </row>
        <row r="39">
          <cell r="E39">
            <v>6047448</v>
          </cell>
          <cell r="F39">
            <v>59512633945</v>
          </cell>
        </row>
        <row r="40">
          <cell r="E40">
            <v>5982032</v>
          </cell>
          <cell r="F40">
            <v>58678979337</v>
          </cell>
        </row>
        <row r="41">
          <cell r="E41">
            <v>6011192</v>
          </cell>
          <cell r="F41">
            <v>59358975632</v>
          </cell>
        </row>
        <row r="42">
          <cell r="E42">
            <v>5980800</v>
          </cell>
          <cell r="F42">
            <v>58535554916</v>
          </cell>
        </row>
        <row r="43">
          <cell r="E43">
            <v>6020936</v>
          </cell>
          <cell r="F43">
            <v>59020528722</v>
          </cell>
        </row>
        <row r="44">
          <cell r="E44">
            <v>6011432</v>
          </cell>
          <cell r="F44">
            <v>57764714583</v>
          </cell>
        </row>
        <row r="45">
          <cell r="E45">
            <v>6023072</v>
          </cell>
          <cell r="F45">
            <v>57882775841</v>
          </cell>
        </row>
        <row r="46">
          <cell r="E46">
            <v>5978568</v>
          </cell>
          <cell r="F46">
            <v>57347358565</v>
          </cell>
        </row>
        <row r="47">
          <cell r="E47">
            <v>6007872</v>
          </cell>
          <cell r="F47">
            <v>57373423422</v>
          </cell>
        </row>
        <row r="48">
          <cell r="E48">
            <v>6018376</v>
          </cell>
          <cell r="F48">
            <v>57614984413</v>
          </cell>
        </row>
        <row r="49">
          <cell r="E49">
            <v>5981600</v>
          </cell>
          <cell r="F49">
            <v>57347542854</v>
          </cell>
        </row>
        <row r="50">
          <cell r="E50">
            <v>5981568</v>
          </cell>
          <cell r="F50">
            <v>58108255961</v>
          </cell>
        </row>
        <row r="51">
          <cell r="E51">
            <v>5998632</v>
          </cell>
          <cell r="F51">
            <v>57168284315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results_SE_SE2 .csv"/>
    </sheetNames>
    <sheetDataSet>
      <sheetData sheetId="0">
        <row r="2">
          <cell r="E2">
            <v>5958208</v>
          </cell>
          <cell r="F2">
            <v>25099514751</v>
          </cell>
        </row>
        <row r="3">
          <cell r="E3">
            <v>6157632</v>
          </cell>
          <cell r="F3">
            <v>23933404574</v>
          </cell>
        </row>
        <row r="4">
          <cell r="E4">
            <v>6366488</v>
          </cell>
          <cell r="F4">
            <v>23517752390</v>
          </cell>
        </row>
        <row r="5">
          <cell r="E5">
            <v>6552176</v>
          </cell>
          <cell r="F5">
            <v>23165676207</v>
          </cell>
        </row>
        <row r="6">
          <cell r="E6">
            <v>5458128</v>
          </cell>
          <cell r="F6">
            <v>23506557963</v>
          </cell>
        </row>
        <row r="7">
          <cell r="E7">
            <v>6970808</v>
          </cell>
          <cell r="F7">
            <v>23229426444</v>
          </cell>
        </row>
        <row r="8">
          <cell r="E8">
            <v>7156824</v>
          </cell>
          <cell r="F8">
            <v>23082700461</v>
          </cell>
        </row>
        <row r="9">
          <cell r="E9">
            <v>6057032</v>
          </cell>
          <cell r="F9">
            <v>22910609919</v>
          </cell>
        </row>
        <row r="10">
          <cell r="E10">
            <v>7522880</v>
          </cell>
          <cell r="F10">
            <v>22873145684</v>
          </cell>
        </row>
        <row r="11">
          <cell r="E11">
            <v>7703328</v>
          </cell>
          <cell r="F11">
            <v>22795740765</v>
          </cell>
        </row>
        <row r="12">
          <cell r="E12">
            <v>7889024</v>
          </cell>
          <cell r="F12">
            <v>22919807884</v>
          </cell>
        </row>
        <row r="13">
          <cell r="E13">
            <v>8170392</v>
          </cell>
          <cell r="F13">
            <v>22676285334</v>
          </cell>
        </row>
        <row r="14">
          <cell r="E14">
            <v>8354984</v>
          </cell>
          <cell r="F14">
            <v>22775684840</v>
          </cell>
        </row>
        <row r="15">
          <cell r="E15">
            <v>8539904</v>
          </cell>
          <cell r="F15">
            <v>22981408923</v>
          </cell>
        </row>
        <row r="16">
          <cell r="E16">
            <v>8734896</v>
          </cell>
          <cell r="F16">
            <v>22946290461</v>
          </cell>
        </row>
        <row r="17">
          <cell r="E17">
            <v>8913480</v>
          </cell>
          <cell r="F17">
            <v>22696637796</v>
          </cell>
        </row>
        <row r="18">
          <cell r="E18">
            <v>9102064</v>
          </cell>
          <cell r="F18">
            <v>22649338125</v>
          </cell>
        </row>
        <row r="19">
          <cell r="E19">
            <v>9280776</v>
          </cell>
          <cell r="F19">
            <v>22743375386</v>
          </cell>
        </row>
        <row r="20">
          <cell r="E20">
            <v>9459848</v>
          </cell>
          <cell r="F20">
            <v>22479889893</v>
          </cell>
        </row>
        <row r="21">
          <cell r="E21">
            <v>8360424</v>
          </cell>
          <cell r="F21">
            <v>22463035567</v>
          </cell>
        </row>
        <row r="22">
          <cell r="E22">
            <v>8539112</v>
          </cell>
          <cell r="F22">
            <v>22576766040</v>
          </cell>
        </row>
        <row r="23">
          <cell r="E23">
            <v>10003680</v>
          </cell>
          <cell r="F23">
            <v>22463641765</v>
          </cell>
        </row>
        <row r="24">
          <cell r="E24">
            <v>10182832</v>
          </cell>
          <cell r="F24">
            <v>22403839497</v>
          </cell>
        </row>
        <row r="25">
          <cell r="E25">
            <v>9276232</v>
          </cell>
          <cell r="F25">
            <v>22343531830</v>
          </cell>
        </row>
        <row r="26">
          <cell r="E26">
            <v>10739496</v>
          </cell>
          <cell r="F26">
            <v>22375452602</v>
          </cell>
        </row>
        <row r="27">
          <cell r="E27">
            <v>9637288</v>
          </cell>
          <cell r="F27">
            <v>22408919445</v>
          </cell>
        </row>
        <row r="28">
          <cell r="E28">
            <v>11103336</v>
          </cell>
          <cell r="F28">
            <v>22541110906</v>
          </cell>
        </row>
        <row r="29">
          <cell r="E29">
            <v>11289704</v>
          </cell>
          <cell r="F29">
            <v>22517463026</v>
          </cell>
        </row>
        <row r="30">
          <cell r="E30">
            <v>11467216</v>
          </cell>
          <cell r="F30">
            <v>22485865876</v>
          </cell>
        </row>
        <row r="31">
          <cell r="E31">
            <v>11651488</v>
          </cell>
          <cell r="F31">
            <v>22465212408</v>
          </cell>
        </row>
        <row r="32">
          <cell r="E32">
            <v>11833816</v>
          </cell>
          <cell r="F32">
            <v>22347473376</v>
          </cell>
        </row>
        <row r="33">
          <cell r="E33">
            <v>10729376</v>
          </cell>
          <cell r="F33">
            <v>22435519855</v>
          </cell>
        </row>
        <row r="34">
          <cell r="E34">
            <v>12197216</v>
          </cell>
          <cell r="F34">
            <v>22471240885</v>
          </cell>
        </row>
        <row r="35">
          <cell r="E35">
            <v>12375792</v>
          </cell>
          <cell r="F35">
            <v>22395082149</v>
          </cell>
        </row>
        <row r="36">
          <cell r="E36">
            <v>12564520</v>
          </cell>
          <cell r="F36">
            <v>22412786717</v>
          </cell>
        </row>
        <row r="37">
          <cell r="E37">
            <v>12748288</v>
          </cell>
          <cell r="F37">
            <v>22554081766</v>
          </cell>
        </row>
        <row r="38">
          <cell r="E38">
            <v>12930384</v>
          </cell>
          <cell r="F38">
            <v>22215747942</v>
          </cell>
        </row>
        <row r="39">
          <cell r="E39">
            <v>11829352</v>
          </cell>
          <cell r="F39">
            <v>22495399750</v>
          </cell>
        </row>
        <row r="40">
          <cell r="E40">
            <v>14583096</v>
          </cell>
          <cell r="F40">
            <v>22373535999</v>
          </cell>
        </row>
        <row r="41">
          <cell r="E41">
            <v>13489144</v>
          </cell>
          <cell r="F41">
            <v>22399732649</v>
          </cell>
        </row>
        <row r="42">
          <cell r="E42">
            <v>13677176</v>
          </cell>
          <cell r="F42">
            <v>22401492048</v>
          </cell>
        </row>
        <row r="43">
          <cell r="E43">
            <v>13599536</v>
          </cell>
          <cell r="F43">
            <v>22337735110</v>
          </cell>
        </row>
        <row r="44">
          <cell r="E44">
            <v>13758904</v>
          </cell>
          <cell r="F44">
            <v>22235656994</v>
          </cell>
        </row>
        <row r="45">
          <cell r="E45">
            <v>13969840</v>
          </cell>
          <cell r="F45">
            <v>22319957944</v>
          </cell>
        </row>
        <row r="46">
          <cell r="E46">
            <v>12871968</v>
          </cell>
          <cell r="F46">
            <v>22218577054</v>
          </cell>
        </row>
        <row r="47">
          <cell r="E47">
            <v>14344072</v>
          </cell>
          <cell r="F47">
            <v>22281167110</v>
          </cell>
        </row>
        <row r="48">
          <cell r="E48">
            <v>13215296</v>
          </cell>
          <cell r="F48">
            <v>22205315241</v>
          </cell>
        </row>
        <row r="49">
          <cell r="E49">
            <v>15105080</v>
          </cell>
          <cell r="F49">
            <v>22083892388</v>
          </cell>
        </row>
        <row r="50">
          <cell r="E50">
            <v>15286640</v>
          </cell>
          <cell r="F50">
            <v>21947957909</v>
          </cell>
        </row>
        <row r="51">
          <cell r="E51">
            <v>15469568</v>
          </cell>
          <cell r="F51">
            <v>22191159350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results_SE_SE2.csv"/>
    </sheetNames>
    <sheetDataSet>
      <sheetData sheetId="0">
        <row r="2">
          <cell r="E2">
            <v>6559928</v>
          </cell>
          <cell r="F2">
            <v>61923906523</v>
          </cell>
        </row>
        <row r="3">
          <cell r="E3">
            <v>6907608</v>
          </cell>
          <cell r="F3">
            <v>62369828002</v>
          </cell>
        </row>
        <row r="4">
          <cell r="E4">
            <v>5992176</v>
          </cell>
          <cell r="F4">
            <v>61861237943</v>
          </cell>
        </row>
        <row r="5">
          <cell r="E5">
            <v>6418104</v>
          </cell>
          <cell r="F5">
            <v>61799423942</v>
          </cell>
        </row>
        <row r="6">
          <cell r="E6">
            <v>8029848</v>
          </cell>
          <cell r="F6">
            <v>61534421826</v>
          </cell>
        </row>
        <row r="7">
          <cell r="E7">
            <v>8421976</v>
          </cell>
          <cell r="F7">
            <v>61074558072</v>
          </cell>
        </row>
        <row r="8">
          <cell r="E8">
            <v>8873768</v>
          </cell>
          <cell r="F8">
            <v>61273575545</v>
          </cell>
        </row>
        <row r="9">
          <cell r="E9">
            <v>9242424</v>
          </cell>
          <cell r="F9">
            <v>61063242947</v>
          </cell>
        </row>
        <row r="10">
          <cell r="E10">
            <v>9560888</v>
          </cell>
          <cell r="F10">
            <v>61323286891</v>
          </cell>
        </row>
        <row r="11">
          <cell r="E11">
            <v>67407512</v>
          </cell>
          <cell r="F11">
            <v>61256459124</v>
          </cell>
        </row>
        <row r="12">
          <cell r="E12">
            <v>9006168</v>
          </cell>
          <cell r="F12">
            <v>61354229092</v>
          </cell>
        </row>
        <row r="13">
          <cell r="E13">
            <v>10680512</v>
          </cell>
          <cell r="F13">
            <v>58809010635</v>
          </cell>
        </row>
        <row r="14">
          <cell r="E14">
            <v>9965240</v>
          </cell>
          <cell r="F14">
            <v>56923564581</v>
          </cell>
        </row>
        <row r="15">
          <cell r="E15">
            <v>11537952</v>
          </cell>
          <cell r="F15">
            <v>57035430474</v>
          </cell>
        </row>
        <row r="16">
          <cell r="E16">
            <v>11918712</v>
          </cell>
          <cell r="F16">
            <v>57164276738</v>
          </cell>
        </row>
        <row r="17">
          <cell r="E17">
            <v>11955696</v>
          </cell>
          <cell r="F17">
            <v>57123041609</v>
          </cell>
        </row>
        <row r="18">
          <cell r="E18">
            <v>12269840</v>
          </cell>
          <cell r="F18">
            <v>57103269264</v>
          </cell>
        </row>
        <row r="19">
          <cell r="E19">
            <v>12653800</v>
          </cell>
          <cell r="F19">
            <v>59175885476</v>
          </cell>
        </row>
        <row r="20">
          <cell r="E20">
            <v>12956512</v>
          </cell>
          <cell r="F20">
            <v>59334331871</v>
          </cell>
        </row>
        <row r="21">
          <cell r="E21">
            <v>13317904</v>
          </cell>
          <cell r="F21">
            <v>59521540022</v>
          </cell>
        </row>
        <row r="22">
          <cell r="E22">
            <v>13672472</v>
          </cell>
          <cell r="F22">
            <v>59693416894</v>
          </cell>
        </row>
        <row r="23">
          <cell r="E23">
            <v>13951752</v>
          </cell>
          <cell r="F23">
            <v>59501161453</v>
          </cell>
        </row>
        <row r="24">
          <cell r="E24">
            <v>13057016</v>
          </cell>
          <cell r="F24">
            <v>59602815993</v>
          </cell>
        </row>
        <row r="25">
          <cell r="E25">
            <v>14714808</v>
          </cell>
          <cell r="F25">
            <v>59585710188</v>
          </cell>
        </row>
        <row r="26">
          <cell r="E26">
            <v>13881080</v>
          </cell>
          <cell r="F26">
            <v>59264430528</v>
          </cell>
        </row>
        <row r="27">
          <cell r="E27">
            <v>15769944</v>
          </cell>
          <cell r="F27">
            <v>59553671200</v>
          </cell>
        </row>
        <row r="28">
          <cell r="E28">
            <v>14802088</v>
          </cell>
          <cell r="F28">
            <v>59671008180</v>
          </cell>
        </row>
        <row r="29">
          <cell r="E29">
            <v>16465064</v>
          </cell>
          <cell r="F29">
            <v>59128388099</v>
          </cell>
        </row>
        <row r="30">
          <cell r="E30">
            <v>16821976</v>
          </cell>
          <cell r="F30">
            <v>57436685941</v>
          </cell>
        </row>
        <row r="31">
          <cell r="E31">
            <v>17132760</v>
          </cell>
          <cell r="F31">
            <v>60079163407</v>
          </cell>
        </row>
        <row r="32">
          <cell r="E32">
            <v>16157896</v>
          </cell>
          <cell r="F32">
            <v>60841068341</v>
          </cell>
        </row>
        <row r="33">
          <cell r="E33">
            <v>17803800</v>
          </cell>
          <cell r="F33">
            <v>61331738524</v>
          </cell>
        </row>
        <row r="34">
          <cell r="E34">
            <v>18208240</v>
          </cell>
          <cell r="F34">
            <v>60643248785</v>
          </cell>
        </row>
        <row r="35">
          <cell r="E35">
            <v>18498016</v>
          </cell>
          <cell r="F35">
            <v>59408680985</v>
          </cell>
        </row>
        <row r="36">
          <cell r="E36">
            <v>18929688</v>
          </cell>
          <cell r="F36">
            <v>59347678260</v>
          </cell>
        </row>
        <row r="37">
          <cell r="E37">
            <v>19197576</v>
          </cell>
          <cell r="F37">
            <v>59367838923</v>
          </cell>
        </row>
        <row r="38">
          <cell r="E38">
            <v>18391808</v>
          </cell>
          <cell r="F38">
            <v>59640823897</v>
          </cell>
        </row>
        <row r="39">
          <cell r="E39">
            <v>19935432</v>
          </cell>
          <cell r="F39">
            <v>59448337701</v>
          </cell>
        </row>
        <row r="40">
          <cell r="E40">
            <v>20323216</v>
          </cell>
          <cell r="F40">
            <v>59071540371</v>
          </cell>
        </row>
        <row r="41">
          <cell r="E41">
            <v>20605864</v>
          </cell>
          <cell r="F41">
            <v>59218272147</v>
          </cell>
        </row>
        <row r="42">
          <cell r="E42">
            <v>20914744</v>
          </cell>
          <cell r="F42">
            <v>58999679282</v>
          </cell>
        </row>
        <row r="43">
          <cell r="E43">
            <v>21309976</v>
          </cell>
          <cell r="F43">
            <v>59311592109</v>
          </cell>
        </row>
        <row r="44">
          <cell r="E44">
            <v>21610880</v>
          </cell>
          <cell r="F44">
            <v>59534427693</v>
          </cell>
        </row>
        <row r="45">
          <cell r="E45">
            <v>22025544</v>
          </cell>
          <cell r="F45">
            <v>58304526965</v>
          </cell>
        </row>
        <row r="46">
          <cell r="E46">
            <v>22296976</v>
          </cell>
          <cell r="F46">
            <v>57420136352</v>
          </cell>
        </row>
        <row r="47">
          <cell r="E47">
            <v>22706480</v>
          </cell>
          <cell r="F47">
            <v>59673699583</v>
          </cell>
        </row>
        <row r="48">
          <cell r="E48">
            <v>22966456</v>
          </cell>
          <cell r="F48">
            <v>58898094583</v>
          </cell>
        </row>
        <row r="49">
          <cell r="E49">
            <v>22182080</v>
          </cell>
          <cell r="F49">
            <v>59319667995</v>
          </cell>
        </row>
        <row r="50">
          <cell r="E50">
            <v>22366672</v>
          </cell>
          <cell r="F50">
            <v>58819240706</v>
          </cell>
        </row>
        <row r="51">
          <cell r="E51">
            <v>24082904</v>
          </cell>
          <cell r="F51">
            <v>59178085197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results_SE_P2.csv"/>
    </sheetNames>
    <sheetDataSet>
      <sheetData sheetId="0">
        <row r="2">
          <cell r="E2">
            <v>4461232</v>
          </cell>
          <cell r="F2">
            <v>25159312274</v>
          </cell>
        </row>
        <row r="3">
          <cell r="E3">
            <v>5748248</v>
          </cell>
          <cell r="F3">
            <v>23724173698</v>
          </cell>
        </row>
        <row r="4">
          <cell r="E4">
            <v>5772016</v>
          </cell>
          <cell r="F4">
            <v>23547095632</v>
          </cell>
        </row>
        <row r="5">
          <cell r="E5">
            <v>5759888</v>
          </cell>
          <cell r="F5">
            <v>23287853527</v>
          </cell>
        </row>
        <row r="6">
          <cell r="E6">
            <v>5770536</v>
          </cell>
          <cell r="F6">
            <v>23422987188</v>
          </cell>
        </row>
        <row r="7">
          <cell r="E7">
            <v>5771304</v>
          </cell>
          <cell r="F7">
            <v>23267634535</v>
          </cell>
        </row>
        <row r="8">
          <cell r="E8">
            <v>4499424</v>
          </cell>
          <cell r="F8">
            <v>22868279065</v>
          </cell>
        </row>
        <row r="9">
          <cell r="E9">
            <v>5763352</v>
          </cell>
          <cell r="F9">
            <v>22830284860</v>
          </cell>
        </row>
        <row r="10">
          <cell r="E10">
            <v>4492704</v>
          </cell>
          <cell r="F10">
            <v>23037786213</v>
          </cell>
        </row>
        <row r="11">
          <cell r="E11">
            <v>5758312</v>
          </cell>
          <cell r="F11">
            <v>22969270156</v>
          </cell>
        </row>
        <row r="12">
          <cell r="E12">
            <v>5766192</v>
          </cell>
          <cell r="F12">
            <v>23048691921</v>
          </cell>
        </row>
        <row r="13">
          <cell r="E13">
            <v>5771008</v>
          </cell>
          <cell r="F13">
            <v>22963338012</v>
          </cell>
        </row>
        <row r="14">
          <cell r="E14">
            <v>5772968</v>
          </cell>
          <cell r="F14">
            <v>23005013803</v>
          </cell>
        </row>
        <row r="15">
          <cell r="E15">
            <v>4490480</v>
          </cell>
          <cell r="F15">
            <v>22760707188</v>
          </cell>
        </row>
        <row r="16">
          <cell r="E16">
            <v>5775200</v>
          </cell>
          <cell r="F16">
            <v>23009968938</v>
          </cell>
        </row>
        <row r="17">
          <cell r="E17">
            <v>5773376</v>
          </cell>
          <cell r="F17">
            <v>22900230830</v>
          </cell>
        </row>
        <row r="18">
          <cell r="E18">
            <v>5768248</v>
          </cell>
          <cell r="F18">
            <v>22914693591</v>
          </cell>
        </row>
        <row r="19">
          <cell r="E19">
            <v>5772592</v>
          </cell>
          <cell r="F19">
            <v>22980048257</v>
          </cell>
        </row>
        <row r="20">
          <cell r="E20">
            <v>5775712</v>
          </cell>
          <cell r="F20">
            <v>22908854708</v>
          </cell>
        </row>
        <row r="21">
          <cell r="E21">
            <v>5760608</v>
          </cell>
          <cell r="F21">
            <v>22992791268</v>
          </cell>
        </row>
        <row r="22">
          <cell r="E22">
            <v>5772568</v>
          </cell>
          <cell r="F22">
            <v>23072768412</v>
          </cell>
        </row>
        <row r="23">
          <cell r="E23">
            <v>4484760</v>
          </cell>
          <cell r="F23">
            <v>23080805358</v>
          </cell>
        </row>
        <row r="24">
          <cell r="E24">
            <v>4493616</v>
          </cell>
          <cell r="F24">
            <v>22953461250</v>
          </cell>
        </row>
        <row r="25">
          <cell r="E25">
            <v>5764832</v>
          </cell>
          <cell r="F25">
            <v>22936863531</v>
          </cell>
        </row>
        <row r="26">
          <cell r="E26">
            <v>4493128</v>
          </cell>
          <cell r="F26">
            <v>22871518638</v>
          </cell>
        </row>
        <row r="27">
          <cell r="E27">
            <v>5774048</v>
          </cell>
          <cell r="F27">
            <v>22863514641</v>
          </cell>
        </row>
        <row r="28">
          <cell r="E28">
            <v>5767808</v>
          </cell>
          <cell r="F28">
            <v>22871163742</v>
          </cell>
        </row>
        <row r="29">
          <cell r="E29">
            <v>5784152</v>
          </cell>
          <cell r="F29">
            <v>22596439985</v>
          </cell>
        </row>
        <row r="30">
          <cell r="E30">
            <v>5768968</v>
          </cell>
          <cell r="F30">
            <v>22425207781</v>
          </cell>
        </row>
        <row r="31">
          <cell r="E31">
            <v>5760168</v>
          </cell>
          <cell r="F31">
            <v>22373695715</v>
          </cell>
        </row>
        <row r="32">
          <cell r="E32">
            <v>5763032</v>
          </cell>
          <cell r="F32">
            <v>23106192813</v>
          </cell>
        </row>
        <row r="33">
          <cell r="E33">
            <v>4493056</v>
          </cell>
          <cell r="F33">
            <v>22783964432</v>
          </cell>
        </row>
        <row r="34">
          <cell r="E34">
            <v>5764536</v>
          </cell>
          <cell r="F34">
            <v>22907427028</v>
          </cell>
        </row>
        <row r="35">
          <cell r="E35">
            <v>5762528</v>
          </cell>
          <cell r="F35">
            <v>22908579392</v>
          </cell>
        </row>
        <row r="36">
          <cell r="E36">
            <v>5766872</v>
          </cell>
          <cell r="F36">
            <v>22829248654</v>
          </cell>
        </row>
        <row r="37">
          <cell r="E37">
            <v>5777416</v>
          </cell>
          <cell r="F37">
            <v>22833289884</v>
          </cell>
        </row>
        <row r="38">
          <cell r="E38">
            <v>4496536</v>
          </cell>
          <cell r="F38">
            <v>23022370177</v>
          </cell>
        </row>
        <row r="39">
          <cell r="E39">
            <v>5773128</v>
          </cell>
          <cell r="F39">
            <v>23098843321</v>
          </cell>
        </row>
        <row r="40">
          <cell r="E40">
            <v>5776384</v>
          </cell>
          <cell r="F40">
            <v>22956957431</v>
          </cell>
        </row>
        <row r="41">
          <cell r="E41">
            <v>8826440</v>
          </cell>
          <cell r="F41">
            <v>22746244986</v>
          </cell>
        </row>
        <row r="42">
          <cell r="E42">
            <v>5776304</v>
          </cell>
          <cell r="F42">
            <v>22943503791</v>
          </cell>
        </row>
        <row r="43">
          <cell r="E43">
            <v>5520120</v>
          </cell>
          <cell r="F43">
            <v>22941851056</v>
          </cell>
        </row>
        <row r="44">
          <cell r="E44">
            <v>4231768</v>
          </cell>
          <cell r="F44">
            <v>22803495693</v>
          </cell>
        </row>
        <row r="45">
          <cell r="E45">
            <v>5517736</v>
          </cell>
          <cell r="F45">
            <v>22788920405</v>
          </cell>
        </row>
        <row r="46">
          <cell r="E46">
            <v>5508536</v>
          </cell>
          <cell r="F46">
            <v>22728771059</v>
          </cell>
        </row>
        <row r="47">
          <cell r="E47">
            <v>4238736</v>
          </cell>
          <cell r="F47">
            <v>22820388273</v>
          </cell>
        </row>
        <row r="48">
          <cell r="E48">
            <v>5522440</v>
          </cell>
          <cell r="F48">
            <v>22807066707</v>
          </cell>
        </row>
        <row r="49">
          <cell r="E49">
            <v>5523104</v>
          </cell>
          <cell r="F49">
            <v>22815122081</v>
          </cell>
        </row>
        <row r="50">
          <cell r="E50">
            <v>5522120</v>
          </cell>
          <cell r="F50">
            <v>22760952348</v>
          </cell>
        </row>
        <row r="51">
          <cell r="E51">
            <v>5506656</v>
          </cell>
          <cell r="F51">
            <v>22920942656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results_SE_P2.csv"/>
    </sheetNames>
    <sheetDataSet>
      <sheetData sheetId="0" refreshError="1">
        <row r="2">
          <cell r="E2">
            <v>5142496</v>
          </cell>
          <cell r="F2">
            <v>56747490751</v>
          </cell>
        </row>
        <row r="3">
          <cell r="E3">
            <v>5144000</v>
          </cell>
          <cell r="F3">
            <v>45281434685</v>
          </cell>
        </row>
        <row r="4">
          <cell r="E4">
            <v>5143672</v>
          </cell>
          <cell r="F4">
            <v>45468123106</v>
          </cell>
        </row>
        <row r="5">
          <cell r="E5">
            <v>5143672</v>
          </cell>
          <cell r="F5">
            <v>44821304187</v>
          </cell>
        </row>
        <row r="6">
          <cell r="E6">
            <v>5143672</v>
          </cell>
          <cell r="F6">
            <v>45378154374</v>
          </cell>
        </row>
        <row r="7">
          <cell r="E7">
            <v>5143672</v>
          </cell>
          <cell r="F7">
            <v>46176724430</v>
          </cell>
        </row>
        <row r="8">
          <cell r="E8">
            <v>5143672</v>
          </cell>
          <cell r="F8">
            <v>46680005560</v>
          </cell>
        </row>
        <row r="9">
          <cell r="E9">
            <v>5143672</v>
          </cell>
          <cell r="F9">
            <v>45049016688</v>
          </cell>
        </row>
        <row r="10">
          <cell r="E10">
            <v>5143672</v>
          </cell>
          <cell r="F10">
            <v>45883262840</v>
          </cell>
        </row>
        <row r="11">
          <cell r="E11">
            <v>5143672</v>
          </cell>
          <cell r="F11">
            <v>46627016999</v>
          </cell>
        </row>
        <row r="12">
          <cell r="E12">
            <v>5143672</v>
          </cell>
          <cell r="F12">
            <v>44825270488</v>
          </cell>
        </row>
        <row r="13">
          <cell r="E13">
            <v>5143672</v>
          </cell>
          <cell r="F13">
            <v>44964753962</v>
          </cell>
        </row>
        <row r="14">
          <cell r="E14">
            <v>5143672</v>
          </cell>
          <cell r="F14">
            <v>45188186626</v>
          </cell>
        </row>
        <row r="15">
          <cell r="E15">
            <v>5153208</v>
          </cell>
          <cell r="F15">
            <v>49915913869</v>
          </cell>
        </row>
        <row r="16">
          <cell r="E16">
            <v>5156120</v>
          </cell>
          <cell r="F16">
            <v>44856452205</v>
          </cell>
        </row>
        <row r="17">
          <cell r="E17">
            <v>5156120</v>
          </cell>
          <cell r="F17">
            <v>45006246539</v>
          </cell>
        </row>
        <row r="18">
          <cell r="E18">
            <v>5156120</v>
          </cell>
          <cell r="F18">
            <v>44758694844</v>
          </cell>
        </row>
        <row r="19">
          <cell r="E19">
            <v>5156120</v>
          </cell>
          <cell r="F19">
            <v>45229176361</v>
          </cell>
        </row>
        <row r="20">
          <cell r="E20">
            <v>5156120</v>
          </cell>
          <cell r="F20">
            <v>45995989659</v>
          </cell>
        </row>
        <row r="21">
          <cell r="E21">
            <v>5156256</v>
          </cell>
          <cell r="F21">
            <v>44926216799</v>
          </cell>
        </row>
        <row r="22">
          <cell r="E22">
            <v>4903512</v>
          </cell>
          <cell r="F22">
            <v>44810620133</v>
          </cell>
        </row>
        <row r="23">
          <cell r="E23">
            <v>4903432</v>
          </cell>
          <cell r="F23">
            <v>44583659732</v>
          </cell>
        </row>
        <row r="24">
          <cell r="E24">
            <v>4903432</v>
          </cell>
          <cell r="F24">
            <v>44963842351</v>
          </cell>
        </row>
        <row r="25">
          <cell r="E25">
            <v>4903432</v>
          </cell>
          <cell r="F25">
            <v>45195985169</v>
          </cell>
        </row>
        <row r="26">
          <cell r="E26">
            <v>4903432</v>
          </cell>
          <cell r="F26">
            <v>45870709307</v>
          </cell>
        </row>
        <row r="27">
          <cell r="E27">
            <v>4903432</v>
          </cell>
          <cell r="F27">
            <v>44869914541</v>
          </cell>
        </row>
        <row r="28">
          <cell r="E28">
            <v>6285160</v>
          </cell>
          <cell r="F28">
            <v>49737167811</v>
          </cell>
        </row>
        <row r="29">
          <cell r="E29">
            <v>5081936</v>
          </cell>
          <cell r="F29">
            <v>52237595968</v>
          </cell>
        </row>
        <row r="30">
          <cell r="E30">
            <v>5081856</v>
          </cell>
          <cell r="F30">
            <v>44679079775</v>
          </cell>
        </row>
        <row r="31">
          <cell r="E31">
            <v>5081856</v>
          </cell>
          <cell r="F31">
            <v>45676308955</v>
          </cell>
        </row>
        <row r="32">
          <cell r="E32">
            <v>5081856</v>
          </cell>
          <cell r="F32">
            <v>45270421160</v>
          </cell>
        </row>
        <row r="33">
          <cell r="E33">
            <v>5091760</v>
          </cell>
          <cell r="F33">
            <v>45515166353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20"/>
  <sheetViews>
    <sheetView topLeftCell="A2" workbookViewId="0">
      <selection activeCell="G20" sqref="G20"/>
    </sheetView>
  </sheetViews>
  <sheetFormatPr baseColWidth="10" defaultRowHeight="15" x14ac:dyDescent="0"/>
  <cols>
    <col min="1" max="1" width="13.1640625" customWidth="1"/>
    <col min="2" max="2" width="16.6640625" customWidth="1"/>
    <col min="3" max="3" width="23.1640625" customWidth="1"/>
    <col min="4" max="4" width="24.6640625" customWidth="1"/>
    <col min="5" max="5" width="23.5" customWidth="1"/>
  </cols>
  <sheetData>
    <row r="1" spans="1:5" ht="18">
      <c r="A1" s="13" t="s">
        <v>8</v>
      </c>
      <c r="B1" s="13"/>
      <c r="C1" s="13"/>
      <c r="D1" s="13"/>
      <c r="E1" s="13"/>
    </row>
    <row r="2" spans="1:5" ht="18">
      <c r="A2" s="14" t="s">
        <v>9</v>
      </c>
      <c r="B2" s="14"/>
      <c r="C2" s="14"/>
      <c r="D2" s="14"/>
      <c r="E2" s="14"/>
    </row>
    <row r="3" spans="1:5">
      <c r="A3" s="1"/>
      <c r="B3" s="1"/>
      <c r="C3" s="1"/>
      <c r="D3" s="1"/>
      <c r="E3" s="1"/>
    </row>
    <row r="4" spans="1:5">
      <c r="A4" s="15" t="s">
        <v>7</v>
      </c>
      <c r="B4" s="15"/>
      <c r="C4" s="15"/>
      <c r="D4" s="15"/>
      <c r="E4" s="15"/>
    </row>
    <row r="5" spans="1:5" ht="45">
      <c r="A5" s="2" t="s">
        <v>0</v>
      </c>
      <c r="B5" s="2" t="s">
        <v>4</v>
      </c>
      <c r="C5" s="2" t="s">
        <v>5</v>
      </c>
      <c r="D5" s="2" t="s">
        <v>6</v>
      </c>
      <c r="E5" s="12" t="s">
        <v>25</v>
      </c>
    </row>
    <row r="6" spans="1:5">
      <c r="A6" s="2" t="s">
        <v>1</v>
      </c>
      <c r="B6" s="3">
        <f>MEDIAN([1]results_GUI1.csv!$E$2:$E$51)</f>
        <v>5896900</v>
      </c>
      <c r="C6" s="3">
        <f>MEDIAN([2]results_GUI_SE2.csv!$E$2:$E$51)</f>
        <v>9692412</v>
      </c>
      <c r="D6" s="3">
        <f>MEDIAN([3]results_GUI_P2.csv!$E$2:$E$51)</f>
        <v>9589824</v>
      </c>
      <c r="E6" s="3">
        <f>MEDIAN([4]results_GUI3.csv!$E$2:$E$51)</f>
        <v>6138720</v>
      </c>
    </row>
    <row r="7" spans="1:5">
      <c r="A7" s="2" t="s">
        <v>2</v>
      </c>
      <c r="B7" s="3">
        <f>MEDIAN([5]results_P1.csv!$E$2:$E$51)</f>
        <v>5713312</v>
      </c>
      <c r="C7" s="3">
        <f>MEDIAN([6]results_P_SE2.csv!$E$2:$E$51)</f>
        <v>5567804</v>
      </c>
      <c r="D7" s="3">
        <f>MEDIAN([7]results_P_P2.csv!$E$2:$E$51)</f>
        <v>11558828</v>
      </c>
      <c r="E7" s="3">
        <f>MEDIAN([8]results_P3.csv!$E$2:$E$51)</f>
        <v>10732036</v>
      </c>
    </row>
    <row r="8" spans="1:5">
      <c r="A8" s="2" t="s">
        <v>3</v>
      </c>
      <c r="B8" s="3">
        <f>MEDIAN([9]results_SE1.csv!$E$2:$E$51)</f>
        <v>6449148</v>
      </c>
      <c r="C8" s="3">
        <f>MEDIAN([10]results_SE_SE2.csv!$E$2:$E$51)</f>
        <v>11383052</v>
      </c>
      <c r="D8" s="3">
        <f>MEDIAN([11]results_SE_P2.csv!$E$2:$E$51)</f>
        <v>5693488</v>
      </c>
      <c r="E8" s="3">
        <f>MEDIAN([12]results_SE3.csv!$E$2:$E$51)</f>
        <v>5706644</v>
      </c>
    </row>
    <row r="10" spans="1:5">
      <c r="A10" s="15" t="s">
        <v>11</v>
      </c>
      <c r="B10" s="15"/>
      <c r="C10" s="15"/>
      <c r="D10" s="15"/>
      <c r="E10" s="15"/>
    </row>
    <row r="11" spans="1:5" ht="45">
      <c r="A11" s="2" t="s">
        <v>0</v>
      </c>
      <c r="B11" s="2" t="s">
        <v>4</v>
      </c>
      <c r="C11" s="2" t="s">
        <v>5</v>
      </c>
      <c r="D11" s="2" t="s">
        <v>6</v>
      </c>
      <c r="E11" s="12" t="s">
        <v>25</v>
      </c>
    </row>
    <row r="12" spans="1:5">
      <c r="A12" s="2" t="s">
        <v>1</v>
      </c>
      <c r="B12" s="4">
        <f>MEDIAN([1]results_GUI1.csv!$E$2:$E$51)/MIN($B$6:$E$8)</f>
        <v>1.0591069656906027</v>
      </c>
      <c r="C12" s="4">
        <f>MEDIAN([2]results_GUI_SE2.csv!$E$2:$E$51)/MIN($B$6:$E$8)</f>
        <v>1.7407961918199706</v>
      </c>
      <c r="D12" s="4">
        <f>MEDIAN([3]results_GUI_P2.csv!$E$2:$E$51)/MIN($B$6:$E$8)</f>
        <v>1.722370974265617</v>
      </c>
      <c r="E12" s="4">
        <f>MEDIAN([4]results_GUI3.csv!$E$2:$E$51)/MIN($B$6:$E$8)</f>
        <v>1.1025388106334202</v>
      </c>
    </row>
    <row r="13" spans="1:5">
      <c r="A13" s="2" t="s">
        <v>2</v>
      </c>
      <c r="B13" s="4">
        <f>MEDIAN([5]results_P1.csv!$E$2:$E$51)/MIN($B$6:$E$8)</f>
        <v>1.0261338222394323</v>
      </c>
      <c r="C13" s="4">
        <f>MEDIAN([6]results_P_SE2.csv!$E$2:$E$51)/MIN($B$6:$E$8)</f>
        <v>1</v>
      </c>
      <c r="D13" s="4">
        <f>MEDIAN([7]results_P_P2.csv!$E$2:$E$51)/MIN($B$6:$E$8)</f>
        <v>2.0760120147907504</v>
      </c>
      <c r="E13" s="4">
        <f>MEDIAN([8]results_P3.csv!$E$2:$E$51)/MIN($B$6:$E$8)</f>
        <v>1.9275168450613562</v>
      </c>
    </row>
    <row r="14" spans="1:5">
      <c r="A14" s="2" t="s">
        <v>3</v>
      </c>
      <c r="B14" s="4">
        <f>MEDIAN([9]results_SE1.csv!$E$2:$E$51)/MIN($B$6:$E$8)</f>
        <v>1.1582929284148651</v>
      </c>
      <c r="C14" s="4">
        <f>MEDIAN([10]results_SE_SE2.csv!$E$2:$E$51)/MIN($B$6:$E$8)</f>
        <v>2.0444419379705177</v>
      </c>
      <c r="D14" s="4">
        <f>MEDIAN([11]results_SE_P2.csv!$E$2:$E$51)/MIN($B$6:$E$8)</f>
        <v>1.022573352079204</v>
      </c>
      <c r="E14" s="4">
        <f>MEDIAN([12]results_SE3.csv!$E$2:$E$51)/MIN($B$6:$E$8)</f>
        <v>1.0249362226112844</v>
      </c>
    </row>
    <row r="16" spans="1:5">
      <c r="A16" s="15" t="s">
        <v>11</v>
      </c>
      <c r="B16" s="15"/>
      <c r="C16" s="15"/>
      <c r="D16" s="15"/>
      <c r="E16" s="15"/>
    </row>
    <row r="17" spans="1:5" ht="45">
      <c r="A17" s="2" t="s">
        <v>0</v>
      </c>
      <c r="B17" s="2" t="s">
        <v>4</v>
      </c>
      <c r="C17" s="2" t="s">
        <v>5</v>
      </c>
      <c r="D17" s="2" t="s">
        <v>6</v>
      </c>
      <c r="E17" s="12" t="s">
        <v>25</v>
      </c>
    </row>
    <row r="18" spans="1:5">
      <c r="A18" s="2" t="s">
        <v>1</v>
      </c>
      <c r="B18" s="4">
        <f>MEDIAN([1]results_GUI1.csv!$E$2:$E$51)/MAX($B$6:$E$8)</f>
        <v>0.51016417927492308</v>
      </c>
      <c r="C18" s="4">
        <f>MEDIAN([2]results_GUI_SE2.csv!$E$2:$E$51)/MAX($B$6:$E$8)</f>
        <v>0.83852895812620454</v>
      </c>
      <c r="D18" s="4">
        <f>MEDIAN([3]results_GUI_P2.csv!$E$2:$E$51)/MAX($B$6:$E$8)</f>
        <v>0.82965366384896466</v>
      </c>
      <c r="E18" s="4">
        <f>MEDIAN([4]results_GUI3.csv!$E$2:$E$51)/MAX($B$6:$E$8)</f>
        <v>0.53108498543277916</v>
      </c>
    </row>
    <row r="19" spans="1:5">
      <c r="A19" s="2" t="s">
        <v>2</v>
      </c>
      <c r="B19" s="4">
        <f>MEDIAN([5]results_P1.csv!$E$2:$E$51)/MAX($B$6:$E$8)</f>
        <v>0.49428125412022739</v>
      </c>
      <c r="C19" s="4">
        <f>MEDIAN([6]results_P_SE2.csv!$E$2:$E$51)/MAX($B$6:$E$8)</f>
        <v>0.4816927806175505</v>
      </c>
      <c r="D19" s="4">
        <f>MEDIAN([7]results_P_P2.csv!$E$2:$E$51)/MAX($B$6:$E$8)</f>
        <v>1</v>
      </c>
      <c r="E19" s="4">
        <f>MEDIAN([8]results_P3.csv!$E$2:$E$51)/MAX($B$6:$E$8)</f>
        <v>0.92847094878477299</v>
      </c>
    </row>
    <row r="20" spans="1:5">
      <c r="A20" s="2" t="s">
        <v>3</v>
      </c>
      <c r="B20" s="4">
        <f>MEDIAN([9]results_SE1.csv!$E$2:$E$51)/MAX($B$6:$E$8)</f>
        <v>0.55794134145780183</v>
      </c>
      <c r="C20" s="4">
        <f>MEDIAN([10]results_SE_SE2.csv!$E$2:$E$51)/MAX($B$6:$E$8)</f>
        <v>0.98479292191215229</v>
      </c>
      <c r="D20" s="4">
        <f>MEDIAN([11]results_SE_P2.csv!$E$2:$E$51)/MAX($B$6:$E$8)</f>
        <v>0.4925662013484412</v>
      </c>
      <c r="E20" s="4">
        <f>MEDIAN([12]results_SE3.csv!$E$2:$E$51)/MAX($B$6:$E$8)</f>
        <v>0.49370437902527836</v>
      </c>
    </row>
  </sheetData>
  <mergeCells count="5">
    <mergeCell ref="A1:E1"/>
    <mergeCell ref="A2:E2"/>
    <mergeCell ref="A4:E4"/>
    <mergeCell ref="A10:E10"/>
    <mergeCell ref="A16:E16"/>
  </mergeCells>
  <phoneticPr fontId="8" type="noConversion"/>
  <conditionalFormatting sqref="B6:E8">
    <cfRule type="top10" dxfId="23" priority="5" bottom="1" rank="1"/>
    <cfRule type="top10" dxfId="22" priority="6" rank="1"/>
  </conditionalFormatting>
  <conditionalFormatting sqref="B12:E14">
    <cfRule type="top10" dxfId="21" priority="3" bottom="1" rank="1"/>
    <cfRule type="top10" dxfId="20" priority="4" rank="1"/>
  </conditionalFormatting>
  <conditionalFormatting sqref="B18:E20">
    <cfRule type="top10" dxfId="19" priority="1" bottom="1" rank="1"/>
    <cfRule type="top10" dxfId="18" priority="2" rank="1"/>
  </conditionalFormatting>
  <pageMargins left="0.75" right="0.75" top="1" bottom="1" header="0.5" footer="0.5"/>
  <pageSetup scale="74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20"/>
  <sheetViews>
    <sheetView workbookViewId="0">
      <selection activeCell="G16" sqref="G16"/>
    </sheetView>
  </sheetViews>
  <sheetFormatPr baseColWidth="10" defaultRowHeight="15" x14ac:dyDescent="0"/>
  <cols>
    <col min="1" max="1" width="13.1640625" customWidth="1"/>
    <col min="2" max="2" width="16.6640625" customWidth="1"/>
    <col min="3" max="3" width="23.1640625" customWidth="1"/>
    <col min="4" max="4" width="24.6640625" customWidth="1"/>
    <col min="5" max="5" width="23.5" customWidth="1"/>
  </cols>
  <sheetData>
    <row r="1" spans="1:5" ht="18">
      <c r="A1" s="13" t="s">
        <v>10</v>
      </c>
      <c r="B1" s="13"/>
      <c r="C1" s="13"/>
      <c r="D1" s="13"/>
      <c r="E1" s="13"/>
    </row>
    <row r="2" spans="1:5" ht="18">
      <c r="A2" s="14" t="s">
        <v>9</v>
      </c>
      <c r="B2" s="14"/>
      <c r="C2" s="14"/>
      <c r="D2" s="14"/>
      <c r="E2" s="14"/>
    </row>
    <row r="3" spans="1:5">
      <c r="A3" s="1"/>
      <c r="B3" s="1"/>
      <c r="C3" s="1"/>
      <c r="D3" s="1"/>
      <c r="E3" s="1"/>
    </row>
    <row r="4" spans="1:5">
      <c r="A4" s="15" t="s">
        <v>7</v>
      </c>
      <c r="B4" s="15"/>
      <c r="C4" s="15"/>
      <c r="D4" s="15"/>
      <c r="E4" s="15"/>
    </row>
    <row r="5" spans="1:5" ht="45">
      <c r="A5" s="2" t="s">
        <v>0</v>
      </c>
      <c r="B5" s="2" t="s">
        <v>4</v>
      </c>
      <c r="C5" s="2" t="s">
        <v>5</v>
      </c>
      <c r="D5" s="2" t="s">
        <v>6</v>
      </c>
      <c r="E5" s="12" t="s">
        <v>25</v>
      </c>
    </row>
    <row r="6" spans="1:5">
      <c r="A6" s="2" t="s">
        <v>1</v>
      </c>
      <c r="B6" s="3">
        <f>MEDIAN([1]results_GUI1.csv!$F$2:$F$51)</f>
        <v>26765559894</v>
      </c>
      <c r="C6" s="3">
        <f>MEDIAN([2]results_GUI_SE2.csv!$F$2:$F$51)</f>
        <v>25722042511</v>
      </c>
      <c r="D6" s="3">
        <f>MEDIAN([3]results_GUI_P2.csv!$F$2:$F$51)</f>
        <v>25902081834.5</v>
      </c>
      <c r="E6" s="3">
        <f>MEDIAN([4]results_GUI3.csv!$F$2:$F$51)</f>
        <v>27227622437</v>
      </c>
    </row>
    <row r="7" spans="1:5">
      <c r="A7" s="2" t="s">
        <v>2</v>
      </c>
      <c r="B7" s="3">
        <f>MEDIAN([5]results_P1.csv!$F$2:$F$51)</f>
        <v>27156995681</v>
      </c>
      <c r="C7" s="3">
        <f>MEDIAN([6]results_P_SE2.csv!$F$2:$F$51)</f>
        <v>26374871303.5</v>
      </c>
      <c r="D7" s="3">
        <f>MEDIAN([7]results_P_P2.csv!$F$2:$F$51)</f>
        <v>26515824938</v>
      </c>
      <c r="E7" s="3">
        <f>MEDIAN([8]results_P3.csv!$F$2:$F$51)</f>
        <v>26168983086.5</v>
      </c>
    </row>
    <row r="8" spans="1:5">
      <c r="A8" s="2" t="s">
        <v>3</v>
      </c>
      <c r="B8" s="3">
        <f>MEDIAN([9]results_SE1.csv!$F$2:$F$51)</f>
        <v>26925352517</v>
      </c>
      <c r="C8" s="3">
        <f>MEDIAN([10]results_SE_SE2.csv!$F$2:$F$51)</f>
        <v>26177029594</v>
      </c>
      <c r="D8" s="3">
        <f>MEDIAN([11]results_SE_P2.csv!$F$2:$F$51)</f>
        <v>26603644406.5</v>
      </c>
      <c r="E8" s="3">
        <f>MEDIAN([12]results_SE3.csv!$F$2:$F$51)</f>
        <v>26888166544</v>
      </c>
    </row>
    <row r="10" spans="1:5">
      <c r="A10" s="15" t="s">
        <v>11</v>
      </c>
      <c r="B10" s="15"/>
      <c r="C10" s="15"/>
      <c r="D10" s="15"/>
      <c r="E10" s="15"/>
    </row>
    <row r="11" spans="1:5" ht="45">
      <c r="A11" s="2" t="s">
        <v>0</v>
      </c>
      <c r="B11" s="2" t="s">
        <v>4</v>
      </c>
      <c r="C11" s="2" t="s">
        <v>5</v>
      </c>
      <c r="D11" s="2" t="s">
        <v>6</v>
      </c>
      <c r="E11" s="12" t="s">
        <v>25</v>
      </c>
    </row>
    <row r="12" spans="1:5">
      <c r="A12" s="2" t="s">
        <v>1</v>
      </c>
      <c r="B12" s="4">
        <f>MEDIAN([1]results_GUI1.csv!$F$2:$F$51)/MIN($B$6:$E$8)</f>
        <v>1.040568993794087</v>
      </c>
      <c r="C12" s="4">
        <f>MEDIAN([2]results_GUI_SE2.csv!$F$2:$F$51)/MIN($B$6:$E$8)</f>
        <v>1</v>
      </c>
      <c r="D12" s="4">
        <f>MEDIAN([3]results_GUI_P2.csv!$F$2:$F$51)/MIN($B$6:$E$8)</f>
        <v>1.0069994178503907</v>
      </c>
      <c r="E12" s="4">
        <f>MEDIAN([4]results_GUI3.csv!$F$2:$F$51)/MIN($B$6:$E$8)</f>
        <v>1.0585326738868479</v>
      </c>
    </row>
    <row r="13" spans="1:5">
      <c r="A13" s="2" t="s">
        <v>2</v>
      </c>
      <c r="B13" s="4">
        <f>MEDIAN([5]results_P1.csv!$F$2:$F$51)/MIN($B$6:$E$8)</f>
        <v>1.0557869060898388</v>
      </c>
      <c r="C13" s="4">
        <f>MEDIAN([6]results_P_SE2.csv!$F$2:$F$51)/MIN($B$6:$E$8)</f>
        <v>1.0253801303773142</v>
      </c>
      <c r="D13" s="4">
        <f>MEDIAN([7]results_P_P2.csv!$F$2:$F$51)/MIN($B$6:$E$8)</f>
        <v>1.030860007585344</v>
      </c>
      <c r="E13" s="4">
        <f>MEDIAN([8]results_P3.csv!$F$2:$F$51)/MIN($B$6:$E$8)</f>
        <v>1.0173757809205419</v>
      </c>
    </row>
    <row r="14" spans="1:5">
      <c r="A14" s="2" t="s">
        <v>3</v>
      </c>
      <c r="B14" s="4">
        <f>MEDIAN([9]results_SE1.csv!$F$2:$F$51)/MIN($B$6:$E$8)</f>
        <v>1.0467812773999345</v>
      </c>
      <c r="C14" s="4">
        <f>MEDIAN([10]results_SE_SE2.csv!$F$2:$F$51)/MIN($B$6:$E$8)</f>
        <v>1.0176886062918769</v>
      </c>
      <c r="D14" s="4">
        <f>MEDIAN([11]results_SE_P2.csv!$F$2:$F$51)/MIN($B$6:$E$8)</f>
        <v>1.0342741792422971</v>
      </c>
      <c r="E14" s="4">
        <f>MEDIAN([12]results_SE3.csv!$F$2:$F$51)/MIN($B$6:$E$8)</f>
        <v>1.0453355923232499</v>
      </c>
    </row>
    <row r="16" spans="1:5">
      <c r="A16" s="15" t="s">
        <v>12</v>
      </c>
      <c r="B16" s="15"/>
      <c r="C16" s="15"/>
      <c r="D16" s="15"/>
      <c r="E16" s="15"/>
    </row>
    <row r="17" spans="1:5" ht="45">
      <c r="A17" s="2" t="s">
        <v>0</v>
      </c>
      <c r="B17" s="2" t="s">
        <v>4</v>
      </c>
      <c r="C17" s="2" t="s">
        <v>5</v>
      </c>
      <c r="D17" s="2" t="s">
        <v>6</v>
      </c>
      <c r="E17" s="12" t="s">
        <v>25</v>
      </c>
    </row>
    <row r="18" spans="1:5">
      <c r="A18" s="2" t="s">
        <v>1</v>
      </c>
      <c r="B18" s="4">
        <f>MEDIAN([1]results_GUI1.csv!$F$2:$F$51)/MAX($B$6:$E$8)</f>
        <v>0.98302964042970953</v>
      </c>
      <c r="C18" s="4">
        <f>MEDIAN([2]results_GUI_SE2.csv!$F$2:$F$51)/MAX($B$6:$E$8)</f>
        <v>0.9447039516768807</v>
      </c>
      <c r="D18" s="4">
        <f>MEDIAN([3]results_GUI_P2.csv!$F$2:$F$51)/MAX($B$6:$E$8)</f>
        <v>0.95131632937958244</v>
      </c>
      <c r="E18" s="4">
        <f>MEDIAN([4]results_GUI3.csv!$F$2:$F$51)/MAX($B$6:$E$8)</f>
        <v>1</v>
      </c>
    </row>
    <row r="19" spans="1:5">
      <c r="A19" s="2" t="s">
        <v>2</v>
      </c>
      <c r="B19" s="4">
        <f>MEDIAN([5]results_P1.csv!$F$2:$F$51)/MAX($B$6:$E$8)</f>
        <v>0.99740606231177853</v>
      </c>
      <c r="C19" s="4">
        <f>MEDIAN([6]results_P_SE2.csv!$F$2:$F$51)/MAX($B$6:$E$8)</f>
        <v>0.9686806611384039</v>
      </c>
      <c r="D19" s="4">
        <f>MEDIAN([7]results_P_P2.csv!$F$2:$F$51)/MAX($B$6:$E$8)</f>
        <v>0.97385752279153359</v>
      </c>
      <c r="E19" s="4">
        <f>MEDIAN([8]results_P3.csv!$F$2:$F$51)/MAX($B$6:$E$8)</f>
        <v>0.96111892057598824</v>
      </c>
    </row>
    <row r="20" spans="1:5">
      <c r="A20" s="2" t="s">
        <v>3</v>
      </c>
      <c r="B20" s="4">
        <f>MEDIAN([9]results_SE1.csv!$F$2:$F$51)/MAX($B$6:$E$8)</f>
        <v>0.98889840930109119</v>
      </c>
      <c r="C20" s="4">
        <f>MEDIAN([10]results_SE_SE2.csv!$F$2:$F$51)/MAX($B$6:$E$8)</f>
        <v>0.96141444794047337</v>
      </c>
      <c r="D20" s="4">
        <f>MEDIAN([11]results_SE_P2.csv!$F$2:$F$51)/MAX($B$6:$E$8)</f>
        <v>0.9770829042475605</v>
      </c>
      <c r="E20" s="4">
        <f>MEDIAN([12]results_SE3.csv!$F$2:$F$51)/MAX($B$6:$E$8)</f>
        <v>0.9875326648962669</v>
      </c>
    </row>
  </sheetData>
  <mergeCells count="5">
    <mergeCell ref="A1:E1"/>
    <mergeCell ref="A2:E2"/>
    <mergeCell ref="A4:E4"/>
    <mergeCell ref="A10:E10"/>
    <mergeCell ref="A16:E16"/>
  </mergeCells>
  <phoneticPr fontId="8" type="noConversion"/>
  <conditionalFormatting sqref="B6:E8">
    <cfRule type="top10" dxfId="17" priority="5" bottom="1" rank="1"/>
    <cfRule type="top10" dxfId="16" priority="6" rank="1"/>
  </conditionalFormatting>
  <conditionalFormatting sqref="B12:E14">
    <cfRule type="top10" dxfId="15" priority="3" bottom="1" rank="1"/>
    <cfRule type="top10" dxfId="14" priority="4" rank="1"/>
  </conditionalFormatting>
  <conditionalFormatting sqref="B18:E20">
    <cfRule type="top10" dxfId="13" priority="1" bottom="1" rank="1"/>
    <cfRule type="top10" dxfId="12" priority="2" rank="1"/>
  </conditionalFormatting>
  <pageMargins left="0.25" right="0.25" top="0.75" bottom="0.75" header="0.3" footer="0.3"/>
  <pageSetup scale="83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6" workbookViewId="0">
      <selection activeCell="E9" sqref="E9"/>
    </sheetView>
  </sheetViews>
  <sheetFormatPr baseColWidth="10" defaultRowHeight="15" x14ac:dyDescent="0"/>
  <cols>
    <col min="1" max="1" width="36.83203125" customWidth="1"/>
    <col min="2" max="2" width="20.5" customWidth="1"/>
    <col min="3" max="3" width="16.33203125" bestFit="1" customWidth="1"/>
    <col min="4" max="4" width="22.83203125" bestFit="1" customWidth="1"/>
  </cols>
  <sheetData>
    <row r="1" spans="1:4" ht="18">
      <c r="A1" s="13" t="s">
        <v>13</v>
      </c>
      <c r="B1" s="13"/>
      <c r="C1" s="13"/>
      <c r="D1" s="13"/>
    </row>
    <row r="2" spans="1:4" ht="18">
      <c r="A2" s="14" t="s">
        <v>24</v>
      </c>
      <c r="B2" s="14"/>
      <c r="C2" s="14"/>
      <c r="D2" s="14"/>
    </row>
    <row r="3" spans="1:4">
      <c r="A3" s="1"/>
      <c r="B3" s="1"/>
      <c r="C3" s="1"/>
      <c r="D3" s="1"/>
    </row>
    <row r="4" spans="1:4">
      <c r="A4" s="15" t="s">
        <v>7</v>
      </c>
      <c r="B4" s="15"/>
      <c r="C4" s="15"/>
      <c r="D4" s="15"/>
    </row>
    <row r="5" spans="1:4">
      <c r="A5" s="2" t="s">
        <v>14</v>
      </c>
      <c r="B5" s="2" t="s">
        <v>23</v>
      </c>
      <c r="C5" s="2" t="s">
        <v>18</v>
      </c>
      <c r="D5" s="2" t="s">
        <v>19</v>
      </c>
    </row>
    <row r="6" spans="1:4">
      <c r="A6" s="2" t="s">
        <v>15</v>
      </c>
      <c r="B6" s="9">
        <f>MEDIAN([13]results_GUI1.csv!$E$2:$E$51)</f>
        <v>9042240</v>
      </c>
      <c r="C6" s="3">
        <f>'15.1 Mem-Ini. Thread gr '!$B$6</f>
        <v>5896900</v>
      </c>
      <c r="D6" s="3">
        <f>MEDIAN([14]results_GUI1.csv!$E$2:$E$50)</f>
        <v>13482992</v>
      </c>
    </row>
    <row r="7" spans="1:4">
      <c r="A7" s="2" t="s">
        <v>16</v>
      </c>
      <c r="B7" s="9">
        <f>MEDIAN([15]results_GUI3.csv!$E$2:$E$51)</f>
        <v>5768144</v>
      </c>
      <c r="C7" s="3">
        <f>'15.1 Mem-Ini. Thread gr '!$E$6</f>
        <v>6138720</v>
      </c>
      <c r="D7" s="3">
        <f>MEDIAN([16]results_GUI3.csv!$E$2:$E$50)</f>
        <v>5973184</v>
      </c>
    </row>
    <row r="8" spans="1:4">
      <c r="A8" s="2" t="s">
        <v>22</v>
      </c>
      <c r="B8" s="9">
        <f>MEDIAN([17]results_P_P2.csv!$E$2:$E$51)</f>
        <v>5763368</v>
      </c>
      <c r="C8" s="3">
        <f>'15.1 Mem-Ini. Thread gr '!$D$7</f>
        <v>11558828</v>
      </c>
      <c r="D8" s="3">
        <f>MEDIAN([18]results_P_P2.csv!$E$2:$E$51)</f>
        <v>6007120</v>
      </c>
    </row>
    <row r="9" spans="1:4">
      <c r="A9" s="2" t="s">
        <v>21</v>
      </c>
      <c r="B9" s="9">
        <f>MEDIAN('[19]results_SE_SE2 .csv'!$E$2:$E$51)</f>
        <v>10456104</v>
      </c>
      <c r="C9" s="3">
        <f>'15.1 Mem-Ini. Thread gr '!$C$8</f>
        <v>11383052</v>
      </c>
      <c r="D9" s="3">
        <f>MEDIAN([20]results_SE_SE2.csv!$E$2:$E$51)</f>
        <v>15286016</v>
      </c>
    </row>
    <row r="10" spans="1:4">
      <c r="A10" s="2" t="s">
        <v>17</v>
      </c>
      <c r="B10" s="9">
        <f>MEDIAN([21]results_SE_P2.csv!$E$2:$E$51)</f>
        <v>5763192</v>
      </c>
      <c r="C10" s="3">
        <f>'15.1 Mem-Ini. Thread gr '!$D$8</f>
        <v>5693488</v>
      </c>
      <c r="D10" s="3">
        <f>MEDIAN([22]results_SE_P2.csv!$E$2:$E$33)</f>
        <v>5143672</v>
      </c>
    </row>
    <row r="12" spans="1:4">
      <c r="A12" s="16" t="s">
        <v>11</v>
      </c>
      <c r="B12" s="16"/>
      <c r="C12" s="16"/>
      <c r="D12" s="16"/>
    </row>
    <row r="13" spans="1:4">
      <c r="A13" s="2" t="s">
        <v>14</v>
      </c>
      <c r="B13" s="2" t="s">
        <v>23</v>
      </c>
      <c r="C13" s="2" t="s">
        <v>18</v>
      </c>
      <c r="D13" s="2" t="s">
        <v>19</v>
      </c>
    </row>
    <row r="14" spans="1:4">
      <c r="A14" s="2" t="s">
        <v>15</v>
      </c>
      <c r="B14" s="11">
        <f>$B$6/MIN($B$6:$D$10)</f>
        <v>1.7579347983308422</v>
      </c>
      <c r="C14" s="4">
        <f>'15.1 Mem-Ini. Thread gr '!$B$6/MIN($B$6:$D$10)</f>
        <v>1.1464377977444906</v>
      </c>
      <c r="D14" s="4">
        <f>MEDIAN([14]results_GUI1.csv!$E$2:$E$50)/MIN($B$6:$D$10)</f>
        <v>2.6212775620218398</v>
      </c>
    </row>
    <row r="15" spans="1:4">
      <c r="A15" s="2" t="s">
        <v>16</v>
      </c>
      <c r="B15" s="11">
        <f>$B$7/MIN($B$6:$D$10)</f>
        <v>1.1214058750246905</v>
      </c>
      <c r="C15" s="4">
        <f>'15.1 Mem-Ini. Thread gr '!$E$6/MIN($B$6:$D$10)</f>
        <v>1.193450904334491</v>
      </c>
      <c r="D15" s="4">
        <f>MEDIAN([16]results_GUI3.csv!$E$2:$E$50)/MIN($B$6:$D$10)</f>
        <v>1.1612684479103643</v>
      </c>
    </row>
    <row r="16" spans="1:4">
      <c r="A16" s="2" t="s">
        <v>22</v>
      </c>
      <c r="B16" s="11">
        <f>$B$8/MIN($B$6:$D$10)</f>
        <v>1.1204773554767877</v>
      </c>
      <c r="C16" s="4">
        <f>$C$8/MIN($B$6:$D$10)</f>
        <v>2.2471938335103792</v>
      </c>
      <c r="D16" s="4">
        <f>$D$8/MIN($B$6:$D$10)</f>
        <v>1.167866069220588</v>
      </c>
    </row>
    <row r="17" spans="1:4">
      <c r="A17" s="2" t="s">
        <v>21</v>
      </c>
      <c r="B17" s="11">
        <f>$B$9/MIN($B$6:$D$10)</f>
        <v>2.0328092460016891</v>
      </c>
      <c r="C17" s="4">
        <f>$C$9/MIN($B$6:$D$10)</f>
        <v>2.2130205814056572</v>
      </c>
      <c r="D17" s="4">
        <f>$D$9/MIN($B$6:$D$10)</f>
        <v>2.9718100221009425</v>
      </c>
    </row>
    <row r="18" spans="1:4">
      <c r="A18" s="2" t="s">
        <v>17</v>
      </c>
      <c r="B18" s="11">
        <f>$B$10/MIN($B$6:$D$10)</f>
        <v>1.1204431386760276</v>
      </c>
      <c r="C18" s="4">
        <f>'15.1 Mem-Ini. Thread gr '!$D$8/MIN($B$6:$D$10)</f>
        <v>1.106891730265849</v>
      </c>
      <c r="D18" s="4">
        <f>MEDIAN([22]results_SE_P2.csv!$E$2:$E$33)/MIN($B$6:$D$10)</f>
        <v>1</v>
      </c>
    </row>
    <row r="20" spans="1:4">
      <c r="A20" s="16" t="s">
        <v>12</v>
      </c>
      <c r="B20" s="16"/>
      <c r="C20" s="16"/>
      <c r="D20" s="16"/>
    </row>
    <row r="21" spans="1:4">
      <c r="A21" s="2" t="s">
        <v>14</v>
      </c>
      <c r="B21" s="2" t="s">
        <v>23</v>
      </c>
      <c r="C21" s="2" t="s">
        <v>18</v>
      </c>
      <c r="D21" s="2" t="s">
        <v>19</v>
      </c>
    </row>
    <row r="22" spans="1:4">
      <c r="A22" s="2" t="s">
        <v>15</v>
      </c>
      <c r="B22" s="11">
        <f>$B$6/MAX($B$6:$D$10)</f>
        <v>0.59153673527490747</v>
      </c>
      <c r="C22" s="4">
        <f>'15.1 Mem-Ini. Thread gr '!$B$6/MAX($B$6:$D$10)</f>
        <v>0.38577089020448496</v>
      </c>
      <c r="D22" s="4">
        <f>MEDIAN([14]results_GUI1.csv!$E$2:$E$50)/MAX($B$6:$D$10)</f>
        <v>0.88204748706268532</v>
      </c>
    </row>
    <row r="23" spans="1:4">
      <c r="A23" s="2" t="s">
        <v>16</v>
      </c>
      <c r="B23" s="11">
        <f>$B$7/MAX($B$6:$D$10)</f>
        <v>0.37734776674314613</v>
      </c>
      <c r="C23" s="4">
        <f>'15.1 Mem-Ini. Thread gr '!$E$6/MAX($B$6:$D$10)</f>
        <v>0.40159057795046138</v>
      </c>
      <c r="D23" s="4">
        <f>MEDIAN([16]results_GUI3.csv!$E$2:$E$50)/MAX($B$6:$D$10)</f>
        <v>0.39076133375759908</v>
      </c>
    </row>
    <row r="24" spans="1:4">
      <c r="A24" s="2" t="s">
        <v>22</v>
      </c>
      <c r="B24" s="11">
        <f>$B$8/MAX($B$6:$D$10)</f>
        <v>0.37703532431210329</v>
      </c>
      <c r="C24" s="4">
        <f>$C$8/MAX($B$6:$D$10)</f>
        <v>0.75617008382040163</v>
      </c>
      <c r="D24" s="4">
        <f>$D$8/MAX($B$6:$D$10)</f>
        <v>0.39298140208671767</v>
      </c>
    </row>
    <row r="25" spans="1:4">
      <c r="A25" s="2" t="s">
        <v>21</v>
      </c>
      <c r="B25" s="11">
        <f>$B$9/MAX($B$6:$D$10)</f>
        <v>0.68403068530086586</v>
      </c>
      <c r="C25" s="4">
        <f>$C$9/MAX($B$6:$D$10)</f>
        <v>0.74467094630805042</v>
      </c>
      <c r="D25" s="4">
        <f>$D$9/MAX($B$6:$D$10)</f>
        <v>1</v>
      </c>
    </row>
    <row r="26" spans="1:4">
      <c r="A26" s="2" t="s">
        <v>17</v>
      </c>
      <c r="B26" s="11">
        <f>$B$10/MAX($B$6:$D$10)</f>
        <v>0.37702381052067457</v>
      </c>
      <c r="C26" s="4">
        <f>'15.1 Mem-Ini. Thread gr '!$D$8/MAX($B$6:$D$10)</f>
        <v>0.3724638257607476</v>
      </c>
      <c r="D26" s="4">
        <f>MEDIAN([22]results_SE_P2.csv!$E$2:$E$33)/MAX($B$6:$D$10)</f>
        <v>0.33649526469159785</v>
      </c>
    </row>
  </sheetData>
  <mergeCells count="5">
    <mergeCell ref="A1:D1"/>
    <mergeCell ref="A2:D2"/>
    <mergeCell ref="A4:D4"/>
    <mergeCell ref="A12:D12"/>
    <mergeCell ref="A20:D20"/>
  </mergeCells>
  <phoneticPr fontId="8" type="noConversion"/>
  <conditionalFormatting sqref="C14:D18">
    <cfRule type="top10" dxfId="11" priority="13" bottom="1" rank="1"/>
    <cfRule type="top10" dxfId="10" priority="14" rank="1"/>
  </conditionalFormatting>
  <conditionalFormatting sqref="B6:D10">
    <cfRule type="top10" dxfId="9" priority="3" bottom="1" rank="1"/>
    <cfRule type="top10" dxfId="8" priority="4" rank="1"/>
  </conditionalFormatting>
  <conditionalFormatting sqref="C22:D26">
    <cfRule type="top10" dxfId="7" priority="1" bottom="1" rank="1"/>
    <cfRule type="top10" dxfId="6" priority="2" rank="1"/>
  </conditionalFormatting>
  <pageMargins left="0.25" right="0.25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F5" sqref="F5"/>
    </sheetView>
  </sheetViews>
  <sheetFormatPr baseColWidth="10" defaultRowHeight="15" x14ac:dyDescent="0"/>
  <cols>
    <col min="1" max="1" width="38.83203125" customWidth="1"/>
    <col min="2" max="2" width="20.5" customWidth="1"/>
    <col min="3" max="3" width="18.6640625" customWidth="1"/>
    <col min="4" max="4" width="17.5" customWidth="1"/>
  </cols>
  <sheetData>
    <row r="1" spans="1:4" ht="18">
      <c r="A1" s="17" t="s">
        <v>20</v>
      </c>
      <c r="B1" s="17"/>
      <c r="C1" s="17"/>
      <c r="D1" s="17"/>
    </row>
    <row r="2" spans="1:4" ht="18">
      <c r="A2" s="18" t="s">
        <v>24</v>
      </c>
      <c r="B2" s="18"/>
      <c r="C2" s="18"/>
      <c r="D2" s="18"/>
    </row>
    <row r="3" spans="1:4">
      <c r="A3" s="5"/>
      <c r="B3" s="5"/>
      <c r="C3" s="5"/>
      <c r="D3" s="5"/>
    </row>
    <row r="4" spans="1:4">
      <c r="A4" s="19" t="s">
        <v>7</v>
      </c>
      <c r="B4" s="19"/>
      <c r="C4" s="19"/>
      <c r="D4" s="19"/>
    </row>
    <row r="5" spans="1:4">
      <c r="A5" s="2" t="s">
        <v>14</v>
      </c>
      <c r="B5" s="6" t="s">
        <v>23</v>
      </c>
      <c r="C5" s="2" t="s">
        <v>18</v>
      </c>
      <c r="D5" s="2" t="s">
        <v>19</v>
      </c>
    </row>
    <row r="6" spans="1:4">
      <c r="A6" s="2" t="s">
        <v>15</v>
      </c>
      <c r="B6" s="9">
        <f>MEDIAN([13]results_GUI1.csv!$F$2:$F$51)</f>
        <v>22673987308</v>
      </c>
      <c r="C6" s="3">
        <f>'15.1 Tim-Ini. Thread gr'!$B$6</f>
        <v>26765559894</v>
      </c>
      <c r="D6" s="3">
        <f>MEDIAN([14]results_GUI1.csv!$F$2:$F$50)</f>
        <v>55334521525</v>
      </c>
    </row>
    <row r="7" spans="1:4">
      <c r="A7" s="2" t="s">
        <v>16</v>
      </c>
      <c r="B7" s="9">
        <f>MEDIAN([15]results_GUI3.csv!$F$2:$F$51)</f>
        <v>22665173139</v>
      </c>
      <c r="C7" s="3">
        <f>'15.1 Tim-Ini. Thread gr'!$E$6</f>
        <v>27227622437</v>
      </c>
      <c r="D7" s="3">
        <f>MEDIAN([16]results_GUI3.csv!$F$2:$F$50)</f>
        <v>55445600928</v>
      </c>
    </row>
    <row r="8" spans="1:4">
      <c r="A8" s="2" t="s">
        <v>22</v>
      </c>
      <c r="B8" s="9">
        <f>MEDIAN([17]results_P_P2.csv!$F$2:$F$51)</f>
        <v>22929457356</v>
      </c>
      <c r="C8" s="3">
        <f>'15.1 Tim-Ini. Thread gr'!$D$7</f>
        <v>26515824938</v>
      </c>
      <c r="D8" s="3">
        <f>MEDIAN([18]results_P_P2.csv!$F$2:$F$51)</f>
        <v>57895080049</v>
      </c>
    </row>
    <row r="9" spans="1:4">
      <c r="A9" s="2" t="s">
        <v>21</v>
      </c>
      <c r="B9" s="9">
        <f>MEDIAN('[19]results_SE_SE2 .csv'!$F$2:$F$51)</f>
        <v>22475565389</v>
      </c>
      <c r="C9" s="3">
        <f>'15.1 Tim-Ini. Thread gr'!$C$8</f>
        <v>26177029594</v>
      </c>
      <c r="D9" s="3">
        <f>MEDIAN([20]results_SE_SE2.csv!$F$2:$F$51)</f>
        <v>59474749577</v>
      </c>
    </row>
    <row r="10" spans="1:4">
      <c r="A10" s="2" t="s">
        <v>17</v>
      </c>
      <c r="B10" s="9">
        <f>MEDIAN([21]results_SE_P2.csv!$F$2:$F$51)</f>
        <v>22917818123.5</v>
      </c>
      <c r="C10" s="3">
        <f>'15.1 Tim-Ini. Thread gr'!$D$8</f>
        <v>26603644406.5</v>
      </c>
      <c r="D10" s="3">
        <f>MEDIAN([22]results_SE_P2.csv!$F$2:$F$33)</f>
        <v>45249798760.5</v>
      </c>
    </row>
    <row r="11" spans="1:4">
      <c r="A11" s="5"/>
      <c r="B11" s="5"/>
      <c r="C11" s="5"/>
      <c r="D11" s="5"/>
    </row>
    <row r="12" spans="1:4">
      <c r="A12" s="19" t="s">
        <v>11</v>
      </c>
      <c r="B12" s="19"/>
      <c r="C12" s="19"/>
      <c r="D12" s="19"/>
    </row>
    <row r="13" spans="1:4">
      <c r="A13" s="7" t="s">
        <v>14</v>
      </c>
      <c r="B13" s="6" t="s">
        <v>23</v>
      </c>
      <c r="C13" s="8" t="s">
        <v>18</v>
      </c>
      <c r="D13" s="8" t="s">
        <v>19</v>
      </c>
    </row>
    <row r="14" spans="1:4">
      <c r="A14" s="7" t="s">
        <v>15</v>
      </c>
      <c r="B14" s="10">
        <f>$B$6/MIN($B$6:$D$10)</f>
        <v>1.0088283393794895</v>
      </c>
      <c r="C14" s="4">
        <f>$C$6/MIN($B$6:$D$10)</f>
        <v>1.1908737079913287</v>
      </c>
      <c r="D14" s="4">
        <f>$D$6/MIN($B$6:$D$10)</f>
        <v>2.4619857417282969</v>
      </c>
    </row>
    <row r="15" spans="1:4">
      <c r="A15" s="7" t="s">
        <v>16</v>
      </c>
      <c r="B15" s="10">
        <f>$B$7/MIN($B$6:$D$10)</f>
        <v>1.0084361726487556</v>
      </c>
      <c r="C15" s="4">
        <f>$C$7/MIN($B$6:$D$10)</f>
        <v>1.2114321471230154</v>
      </c>
      <c r="D15" s="4">
        <f>$D$7/MIN($B$6:$D$10)</f>
        <v>2.4669279712596777</v>
      </c>
    </row>
    <row r="16" spans="1:4">
      <c r="A16" s="2" t="s">
        <v>22</v>
      </c>
      <c r="B16" s="11">
        <f>$B$8/MIN($B$6:$D$10)</f>
        <v>1.0201949076316517</v>
      </c>
      <c r="C16" s="4">
        <f>$C$8/MIN($B$6:$D$10)</f>
        <v>1.1797623098272485</v>
      </c>
      <c r="D16" s="4">
        <f>$D$8/MIN($B$6:$D$10)</f>
        <v>2.5759120648121732</v>
      </c>
    </row>
    <row r="17" spans="1:4">
      <c r="A17" s="2" t="s">
        <v>21</v>
      </c>
      <c r="B17" s="11">
        <f>$B$9/MIN($B$6:$D$10)</f>
        <v>1</v>
      </c>
      <c r="C17" s="4">
        <f>$C$9/MIN($B$6:$D$10)</f>
        <v>1.164688368943616</v>
      </c>
      <c r="D17" s="4">
        <f>$D$9/MIN($B$6:$D$10)</f>
        <v>2.6461959264485579</v>
      </c>
    </row>
    <row r="18" spans="1:4">
      <c r="A18" s="7" t="s">
        <v>17</v>
      </c>
      <c r="B18" s="10">
        <f>$B$10/MIN($B$6:$D$10)</f>
        <v>1.019677046020673</v>
      </c>
      <c r="C18" s="4">
        <f>$C$10/MIN($B$6:$D$10)</f>
        <v>1.1836696406098137</v>
      </c>
      <c r="D18" s="4">
        <f>$D$10/MIN($B$6:$D$10)</f>
        <v>2.0132885637059958</v>
      </c>
    </row>
    <row r="19" spans="1:4">
      <c r="A19" s="5"/>
      <c r="B19" s="5"/>
      <c r="C19" s="5"/>
      <c r="D19" s="5"/>
    </row>
    <row r="20" spans="1:4">
      <c r="A20" s="19" t="s">
        <v>12</v>
      </c>
      <c r="B20" s="19"/>
      <c r="C20" s="19"/>
      <c r="D20" s="19"/>
    </row>
    <row r="21" spans="1:4">
      <c r="A21" s="7" t="s">
        <v>14</v>
      </c>
      <c r="B21" s="6" t="s">
        <v>23</v>
      </c>
      <c r="C21" s="8" t="s">
        <v>18</v>
      </c>
      <c r="D21" s="8" t="s">
        <v>19</v>
      </c>
    </row>
    <row r="22" spans="1:4">
      <c r="A22" s="7" t="s">
        <v>15</v>
      </c>
      <c r="B22" s="10">
        <f>$B$6/MAX($B$6:$D$10)</f>
        <v>0.38123720518814014</v>
      </c>
      <c r="C22" s="4">
        <f>$C$6/MAX($B$6:$D$10)</f>
        <v>0.45003232606044874</v>
      </c>
      <c r="D22" s="4">
        <f>$D$6/MAX($B$6:$D$10)</f>
        <v>0.93038679302651317</v>
      </c>
    </row>
    <row r="23" spans="1:4">
      <c r="A23" s="7" t="s">
        <v>16</v>
      </c>
      <c r="B23" s="10">
        <f>$B$7/MAX($B$6:$D$10)</f>
        <v>0.38108900500129295</v>
      </c>
      <c r="C23" s="4">
        <f>$C$7/MAX($B$6:$D$10)</f>
        <v>0.45780138009239185</v>
      </c>
      <c r="D23" s="4">
        <f>$D$7/MAX($B$6:$D$10)</f>
        <v>0.93225446634653597</v>
      </c>
    </row>
    <row r="24" spans="1:4">
      <c r="A24" s="2" t="s">
        <v>22</v>
      </c>
      <c r="B24" s="11">
        <f>$B$8/MAX($B$6:$D$10)</f>
        <v>0.38553264232435291</v>
      </c>
      <c r="C24" s="4">
        <f>$C$8/MAX($B$6:$D$10)</f>
        <v>0.44583331794732206</v>
      </c>
      <c r="D24" s="4">
        <f>$D$8/MAX($B$6:$D$10)</f>
        <v>0.97343966070920818</v>
      </c>
    </row>
    <row r="25" spans="1:4">
      <c r="A25" s="2" t="s">
        <v>21</v>
      </c>
      <c r="B25" s="11">
        <f>$B$9/MAX($B$6:$D$10)</f>
        <v>0.37790096719787991</v>
      </c>
      <c r="C25" s="4">
        <f>$C$9/MAX($B$6:$D$10)</f>
        <v>0.44013686110791372</v>
      </c>
      <c r="D25" s="4">
        <f>$D$9/MAX($B$6:$D$10)</f>
        <v>1</v>
      </c>
    </row>
    <row r="26" spans="1:4">
      <c r="A26" s="7" t="s">
        <v>17</v>
      </c>
      <c r="B26" s="10">
        <f>$B$10/MAX($B$6:$D$10)</f>
        <v>0.38533694192068946</v>
      </c>
      <c r="C26" s="4">
        <f>$C$10/MAX($B$6:$D$10)</f>
        <v>0.44730990202921556</v>
      </c>
      <c r="D26" s="4">
        <f>$D$10/MAX($B$6:$D$10)</f>
        <v>0.76082369547292628</v>
      </c>
    </row>
  </sheetData>
  <mergeCells count="5">
    <mergeCell ref="A1:D1"/>
    <mergeCell ref="A2:D2"/>
    <mergeCell ref="A4:D4"/>
    <mergeCell ref="A12:D12"/>
    <mergeCell ref="A20:D20"/>
  </mergeCells>
  <conditionalFormatting sqref="B6:D10">
    <cfRule type="top10" dxfId="5" priority="5" bottom="1" rank="1"/>
    <cfRule type="top10" dxfId="4" priority="6" rank="1"/>
  </conditionalFormatting>
  <conditionalFormatting sqref="B14:D18">
    <cfRule type="top10" dxfId="3" priority="3" bottom="1" rank="1"/>
    <cfRule type="top10" dxfId="2" priority="4" rank="1"/>
  </conditionalFormatting>
  <conditionalFormatting sqref="B22:D26">
    <cfRule type="top10" dxfId="1" priority="1" bottom="1" rank="1"/>
    <cfRule type="top10" dxfId="0" priority="2" rank="1"/>
  </conditionalFormatting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15.1 Mem-Ini. Thread gr </vt:lpstr>
      <vt:lpstr>15.1 Tim-Ini. Thread gr</vt:lpstr>
      <vt:lpstr>Grid Size memory</vt:lpstr>
      <vt:lpstr>Grid Size runtime</vt:lpstr>
    </vt:vector>
  </TitlesOfParts>
  <Company>Red Pixel Studios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Gallastegui</dc:creator>
  <cp:lastModifiedBy>Pablo Gallastegui</cp:lastModifiedBy>
  <cp:lastPrinted>2014-10-27T02:57:04Z</cp:lastPrinted>
  <dcterms:created xsi:type="dcterms:W3CDTF">2014-10-25T17:46:07Z</dcterms:created>
  <dcterms:modified xsi:type="dcterms:W3CDTF">2014-10-27T02:57:27Z</dcterms:modified>
</cp:coreProperties>
</file>