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alextunas/Documents/ASU/2019-2020/Research/Projects/Bycatch/Files/"/>
    </mc:Choice>
  </mc:AlternateContent>
  <xr:revisionPtr revIDLastSave="0" documentId="13_ncr:1_{DFC18DF7-DE76-5347-AF87-AC40226A074C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vbgf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2" l="1"/>
  <c r="M4" i="2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</calcChain>
</file>

<file path=xl/sharedStrings.xml><?xml version="1.0" encoding="utf-8"?>
<sst xmlns="http://schemas.openxmlformats.org/spreadsheetml/2006/main" count="48" uniqueCount="44">
  <si>
    <t>Linf</t>
  </si>
  <si>
    <t>K</t>
  </si>
  <si>
    <t>Age</t>
  </si>
  <si>
    <t>T0</t>
  </si>
  <si>
    <t>Species</t>
  </si>
  <si>
    <t>Sex</t>
  </si>
  <si>
    <t>Reference</t>
  </si>
  <si>
    <t>Location</t>
  </si>
  <si>
    <t>S. lewini</t>
  </si>
  <si>
    <t>female</t>
  </si>
  <si>
    <t>male</t>
  </si>
  <si>
    <t>Anislado-Tolentino et al 2008</t>
  </si>
  <si>
    <t>Eastern Pacific (Mexico)</t>
  </si>
  <si>
    <t>Life Stage</t>
  </si>
  <si>
    <t>Neonate</t>
  </si>
  <si>
    <t>Juvenile</t>
  </si>
  <si>
    <t>Subadult</t>
  </si>
  <si>
    <t>Adult</t>
  </si>
  <si>
    <t>Size</t>
  </si>
  <si>
    <t>223-376</t>
  </si>
  <si>
    <t>Fecundity</t>
  </si>
  <si>
    <t>Noriega et al Litter size as function of total length</t>
  </si>
  <si>
    <t>Western Australia</t>
  </si>
  <si>
    <t>13+-30</t>
  </si>
  <si>
    <t>0</t>
  </si>
  <si>
    <t>40-60</t>
  </si>
  <si>
    <t>61-120</t>
  </si>
  <si>
    <t>120-223</t>
  </si>
  <si>
    <t>1-4</t>
  </si>
  <si>
    <t>5-12</t>
  </si>
  <si>
    <t>Fox model surplus production in NMFS Review 2013</t>
  </si>
  <si>
    <t>Mortality</t>
  </si>
  <si>
    <t>Natural and Fishing Mortality combined for nursery grounds in Hawaii (Duncan and Holland 2006)</t>
  </si>
  <si>
    <t>Based on Liu and Chen (1999) in NW Pacific for ages 1-15 (note that their estimation for Neonates was 0.558 in the first year, significantly lower than Hawaii)</t>
  </si>
  <si>
    <t>See above</t>
  </si>
  <si>
    <t>hmm, this is from an obscure study in Indonesia (Jaliadi &amp; Hendri, 2017)</t>
  </si>
  <si>
    <t>PBR = Nmin * ½ Rmax * Fr</t>
  </si>
  <si>
    <t xml:space="preserve">population size is: </t>
  </si>
  <si>
    <t>PBR rate</t>
  </si>
  <si>
    <t>"recovery factor"</t>
  </si>
  <si>
    <t>default values are 0.1 for endangered stocks and 0.5 for depleted and threatened stocks and stocks of unknown status.</t>
  </si>
  <si>
    <t>made up number for illustration</t>
  </si>
  <si>
    <t>Intrinsic rate of population increase (r) :</t>
  </si>
  <si>
    <t>0.85-0.93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</si>
</sst>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imes New Roman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46218487395"/>
          <c:y val="6.2430323299888499E-2"/>
          <c:w val="0.80672268907563005"/>
          <c:h val="0.69899665551839596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vbgf!$A$11:$A$54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numCache>
            </c:numRef>
          </c:xVal>
          <c:yVal>
            <c:numRef>
              <c:f>vbgf!$B$11:$B$54</c:f>
              <c:numCache>
                <c:formatCode>General</c:formatCode>
                <c:ptCount val="44"/>
                <c:pt idx="0">
                  <c:v>39.704868027100247</c:v>
                </c:pt>
                <c:pt idx="1">
                  <c:v>59.289171890888667</c:v>
                </c:pt>
                <c:pt idx="2">
                  <c:v>77.732974684741578</c:v>
                </c:pt>
                <c:pt idx="3">
                  <c:v>95.102694020414333</c:v>
                </c:pt>
                <c:pt idx="4">
                  <c:v>111.46087964906349</c:v>
                </c:pt>
                <c:pt idx="5">
                  <c:v>126.86643870791283</c:v>
                </c:pt>
                <c:pt idx="6">
                  <c:v>141.37484784957468</c:v>
                </c:pt>
                <c:pt idx="7">
                  <c:v>155.03835301792131</c:v>
                </c:pt>
                <c:pt idx="8">
                  <c:v>167.90615758991524</c:v>
                </c:pt>
                <c:pt idx="9">
                  <c:v>180.02459956091238</c:v>
                </c:pt>
                <c:pt idx="10">
                  <c:v>191.43731841149628</c:v>
                </c:pt>
                <c:pt idx="11">
                  <c:v>202.18541225674457</c:v>
                </c:pt>
                <c:pt idx="12">
                  <c:v>212.30758584383457</c:v>
                </c:pt>
                <c:pt idx="13">
                  <c:v>221.84028993093921</c:v>
                </c:pt>
                <c:pt idx="14">
                  <c:v>230.81785254932794</c:v>
                </c:pt>
                <c:pt idx="15">
                  <c:v>239.2726026213582</c:v>
                </c:pt>
                <c:pt idx="16">
                  <c:v>247.23498637951516</c:v>
                </c:pt>
                <c:pt idx="17">
                  <c:v>254.73367700573465</c:v>
                </c:pt>
                <c:pt idx="18">
                  <c:v>261.79567788582881</c:v>
                </c:pt>
                <c:pt idx="19">
                  <c:v>268.44641985084229</c:v>
                </c:pt>
                <c:pt idx="20">
                  <c:v>274.70985275551237</c:v>
                </c:pt>
                <c:pt idx="21">
                  <c:v>280.60853172361522</c:v>
                </c:pt>
                <c:pt idx="22">
                  <c:v>286.16369837077383</c:v>
                </c:pt>
                <c:pt idx="23">
                  <c:v>291.39535729721791</c:v>
                </c:pt>
                <c:pt idx="24">
                  <c:v>296.32234812595243</c:v>
                </c:pt>
                <c:pt idx="25">
                  <c:v>300.96241334574944</c:v>
                </c:pt>
                <c:pt idx="26">
                  <c:v>305.33226220327208</c:v>
                </c:pt>
                <c:pt idx="27">
                  <c:v>309.44763087441055</c:v>
                </c:pt>
                <c:pt idx="28">
                  <c:v>313.32333913151251</c:v>
                </c:pt>
                <c:pt idx="29">
                  <c:v>316.97334371057076</c:v>
                </c:pt>
                <c:pt idx="30">
                  <c:v>320.41078857054788</c:v>
                </c:pt>
                <c:pt idx="31">
                  <c:v>323.64805222582584</c:v>
                </c:pt>
                <c:pt idx="32">
                  <c:v>326.69679232222791</c:v>
                </c:pt>
                <c:pt idx="33">
                  <c:v>329.5679876171356</c:v>
                </c:pt>
                <c:pt idx="34">
                  <c:v>332.27197751487364</c:v>
                </c:pt>
                <c:pt idx="35">
                  <c:v>334.81849929973345</c:v>
                </c:pt>
                <c:pt idx="36">
                  <c:v>337.21672320071406</c:v>
                </c:pt>
                <c:pt idx="37">
                  <c:v>339.47528541425163</c:v>
                </c:pt>
                <c:pt idx="38">
                  <c:v>341.6023192038549</c:v>
                </c:pt>
                <c:pt idx="39">
                  <c:v>343.60548418863857</c:v>
                </c:pt>
                <c:pt idx="40">
                  <c:v>345.49199392622563</c:v>
                </c:pt>
                <c:pt idx="41">
                  <c:v>347.26864188934644</c:v>
                </c:pt>
                <c:pt idx="42">
                  <c:v>348.94182592967832</c:v>
                </c:pt>
                <c:pt idx="43">
                  <c:v>350.51757131702209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9E-6D4A-9897-55A2AB35B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431344"/>
        <c:axId val="-1978980160"/>
      </c:scatterChart>
      <c:valAx>
        <c:axId val="-2013431344"/>
        <c:scaling>
          <c:orientation val="minMax"/>
          <c:max val="26"/>
        </c:scaling>
        <c:delete val="0"/>
        <c:axPos val="b"/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Age (years)</a:t>
                </a:r>
              </a:p>
            </c:rich>
          </c:tx>
          <c:layout>
            <c:manualLayout>
              <c:xMode val="edge"/>
              <c:yMode val="edge"/>
              <c:x val="0.47689075630252098"/>
              <c:y val="0.856187290969899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978980160"/>
        <c:crosses val="autoZero"/>
        <c:crossBetween val="midCat"/>
        <c:majorUnit val="2"/>
      </c:valAx>
      <c:valAx>
        <c:axId val="-1978980160"/>
        <c:scaling>
          <c:orientation val="minMax"/>
          <c:max val="400"/>
        </c:scaling>
        <c:delete val="0"/>
        <c:axPos val="l"/>
        <c:title>
          <c:tx>
            <c:rich>
              <a:bodyPr/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Total length (cm)</a:t>
                </a:r>
              </a:p>
            </c:rich>
          </c:tx>
          <c:layout>
            <c:manualLayout>
              <c:xMode val="edge"/>
              <c:yMode val="edge"/>
              <c:x val="3.1512605042016799E-2"/>
              <c:y val="0.244147157190636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134313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12</xdr:row>
      <xdr:rowOff>85725</xdr:rowOff>
    </xdr:from>
    <xdr:to>
      <xdr:col>12</xdr:col>
      <xdr:colOff>276225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91440</xdr:colOff>
      <xdr:row>18</xdr:row>
      <xdr:rowOff>20320</xdr:rowOff>
    </xdr:from>
    <xdr:to>
      <xdr:col>19</xdr:col>
      <xdr:colOff>66542</xdr:colOff>
      <xdr:row>28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90FE66-738B-334B-8C54-D1C514B1A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160" y="2946400"/>
          <a:ext cx="2250942" cy="175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125" workbookViewId="0">
      <selection activeCell="C1" sqref="C1:C1048576"/>
    </sheetView>
  </sheetViews>
  <sheetFormatPr baseColWidth="10" defaultColWidth="9" defaultRowHeight="13" x14ac:dyDescent="0.15"/>
  <cols>
    <col min="1" max="1" width="13" customWidth="1"/>
    <col min="2" max="2" width="30.796875" customWidth="1"/>
    <col min="3" max="3" width="26.796875" customWidth="1"/>
    <col min="9" max="9" width="11.796875" customWidth="1"/>
    <col min="12" max="12" width="9.796875" bestFit="1" customWidth="1"/>
    <col min="13" max="13" width="12.3984375" bestFit="1" customWidth="1"/>
  </cols>
  <sheetData>
    <row r="1" spans="1:19" x14ac:dyDescent="0.15">
      <c r="A1" s="6" t="s">
        <v>4</v>
      </c>
      <c r="B1" s="6" t="s">
        <v>8</v>
      </c>
      <c r="C1" s="6" t="s">
        <v>8</v>
      </c>
      <c r="I1" s="10" t="s">
        <v>42</v>
      </c>
      <c r="J1" s="11"/>
      <c r="K1" s="11"/>
      <c r="L1" s="11"/>
      <c r="M1" s="11">
        <v>0.11</v>
      </c>
      <c r="N1" s="10" t="s">
        <v>30</v>
      </c>
      <c r="O1" s="11"/>
    </row>
    <row r="2" spans="1:19" x14ac:dyDescent="0.15">
      <c r="A2" s="6" t="s">
        <v>5</v>
      </c>
      <c r="B2" s="6" t="s">
        <v>9</v>
      </c>
      <c r="C2" s="6" t="s">
        <v>10</v>
      </c>
      <c r="I2" s="10" t="s">
        <v>37</v>
      </c>
      <c r="J2" s="11"/>
      <c r="K2" s="11"/>
      <c r="L2" s="11"/>
      <c r="M2" s="12">
        <v>10000</v>
      </c>
      <c r="N2" s="10" t="s">
        <v>41</v>
      </c>
      <c r="O2" s="11"/>
    </row>
    <row r="3" spans="1:19" x14ac:dyDescent="0.15">
      <c r="A3" s="6" t="s">
        <v>6</v>
      </c>
      <c r="B3" s="6" t="s">
        <v>11</v>
      </c>
      <c r="C3" s="6" t="s">
        <v>11</v>
      </c>
      <c r="I3" s="10" t="s">
        <v>39</v>
      </c>
      <c r="J3" s="11"/>
      <c r="K3" s="11"/>
      <c r="L3" s="11"/>
      <c r="M3" s="11">
        <v>0.1</v>
      </c>
      <c r="N3" s="11" t="s">
        <v>40</v>
      </c>
      <c r="O3" s="11"/>
    </row>
    <row r="4" spans="1:19" x14ac:dyDescent="0.15">
      <c r="A4" s="6" t="s">
        <v>7</v>
      </c>
      <c r="B4" s="6" t="s">
        <v>12</v>
      </c>
      <c r="C4" s="6" t="s">
        <v>12</v>
      </c>
      <c r="I4" s="11" t="s">
        <v>36</v>
      </c>
      <c r="J4" s="11"/>
      <c r="K4" s="11"/>
      <c r="L4" s="11"/>
      <c r="M4" s="11">
        <f>M2*M1*0.1</f>
        <v>110</v>
      </c>
      <c r="N4" s="11"/>
      <c r="O4" s="11"/>
    </row>
    <row r="5" spans="1:19" x14ac:dyDescent="0.15">
      <c r="A5" s="1" t="s">
        <v>0</v>
      </c>
      <c r="B5" s="1">
        <v>376</v>
      </c>
      <c r="C5" s="1">
        <v>364</v>
      </c>
      <c r="D5" s="1"/>
      <c r="E5" s="1"/>
      <c r="F5" s="1"/>
      <c r="G5" s="1"/>
      <c r="H5" s="1"/>
      <c r="I5" s="10" t="s">
        <v>38</v>
      </c>
      <c r="J5" s="11"/>
      <c r="K5" s="11"/>
      <c r="L5" s="11"/>
      <c r="M5" s="11">
        <f>M1*M3</f>
        <v>1.1000000000000001E-2</v>
      </c>
      <c r="N5" s="11"/>
      <c r="O5" s="11"/>
    </row>
    <row r="6" spans="1:19" x14ac:dyDescent="0.15">
      <c r="A6" s="1" t="s">
        <v>1</v>
      </c>
      <c r="B6" s="1">
        <v>0.06</v>
      </c>
      <c r="C6" s="1">
        <v>0.123</v>
      </c>
      <c r="D6" s="1"/>
      <c r="E6" s="1"/>
      <c r="F6" s="1"/>
      <c r="G6" s="1"/>
      <c r="H6" s="1"/>
    </row>
    <row r="7" spans="1:19" x14ac:dyDescent="0.15">
      <c r="A7" s="1" t="s">
        <v>3</v>
      </c>
      <c r="B7" s="1">
        <v>-1.86</v>
      </c>
      <c r="C7" s="1">
        <v>-1.18</v>
      </c>
      <c r="D7" s="1"/>
      <c r="E7" s="1"/>
      <c r="F7" s="1"/>
      <c r="G7" s="1"/>
      <c r="H7" s="1"/>
    </row>
    <row r="8" spans="1:19" x14ac:dyDescent="0.15">
      <c r="A8" s="1"/>
      <c r="B8" s="1"/>
      <c r="C8" s="1"/>
      <c r="D8" s="1"/>
      <c r="E8" s="1"/>
      <c r="F8" s="1"/>
      <c r="G8" s="1"/>
      <c r="H8" s="1"/>
      <c r="I8" s="9" t="s">
        <v>13</v>
      </c>
      <c r="J8" s="9" t="s">
        <v>2</v>
      </c>
      <c r="K8" s="9" t="s">
        <v>18</v>
      </c>
      <c r="L8" s="9" t="s">
        <v>20</v>
      </c>
      <c r="M8" s="9" t="s">
        <v>31</v>
      </c>
      <c r="N8" s="1"/>
      <c r="O8" s="1"/>
      <c r="P8" s="1"/>
      <c r="Q8" s="1"/>
      <c r="R8" s="1"/>
      <c r="S8" s="1"/>
    </row>
    <row r="9" spans="1:19" x14ac:dyDescent="0.15">
      <c r="A9" s="2" t="s">
        <v>2</v>
      </c>
      <c r="B9" s="2"/>
      <c r="C9" s="1"/>
      <c r="D9" s="1"/>
      <c r="E9" s="1"/>
      <c r="F9" s="1"/>
      <c r="G9" s="1"/>
      <c r="H9" s="1"/>
      <c r="I9" s="7" t="s">
        <v>14</v>
      </c>
      <c r="J9" s="8" t="s">
        <v>24</v>
      </c>
      <c r="K9" s="7" t="s">
        <v>25</v>
      </c>
      <c r="L9" s="1">
        <v>0</v>
      </c>
      <c r="M9" s="13" t="s">
        <v>43</v>
      </c>
      <c r="N9" s="13" t="s">
        <v>32</v>
      </c>
      <c r="O9" s="1"/>
      <c r="P9" s="1"/>
      <c r="Q9" s="1"/>
      <c r="R9" s="1"/>
      <c r="S9" s="1"/>
    </row>
    <row r="10" spans="1:19" x14ac:dyDescent="0.15">
      <c r="A10" s="3">
        <v>-1.86</v>
      </c>
      <c r="B10" s="3">
        <v>0</v>
      </c>
      <c r="C10" s="1"/>
      <c r="D10" s="1"/>
      <c r="E10" s="1"/>
      <c r="F10" s="1"/>
      <c r="G10" s="1"/>
      <c r="H10" s="1"/>
      <c r="I10" s="7" t="s">
        <v>15</v>
      </c>
      <c r="J10" s="8" t="s">
        <v>28</v>
      </c>
      <c r="K10" s="7" t="s">
        <v>26</v>
      </c>
      <c r="L10" s="1">
        <v>0</v>
      </c>
      <c r="M10" s="1">
        <v>0.27900000000000003</v>
      </c>
      <c r="N10" s="7" t="s">
        <v>33</v>
      </c>
      <c r="O10" s="1"/>
      <c r="P10" s="1"/>
      <c r="Q10" s="1"/>
      <c r="R10" s="1"/>
      <c r="S10" s="1"/>
    </row>
    <row r="11" spans="1:19" x14ac:dyDescent="0.15">
      <c r="A11" s="3">
        <v>0</v>
      </c>
      <c r="B11" s="1">
        <f>$B$5-($B$5-B10)*EXP(-(A11-A10)*$B$6)</f>
        <v>39.704868027100247</v>
      </c>
      <c r="C11" s="1">
        <v>50</v>
      </c>
      <c r="D11" s="1"/>
      <c r="E11" s="1"/>
      <c r="F11" s="1"/>
      <c r="G11" s="1"/>
      <c r="H11" s="1"/>
      <c r="I11" s="7" t="s">
        <v>16</v>
      </c>
      <c r="J11" s="8" t="s">
        <v>29</v>
      </c>
      <c r="K11" s="7" t="s">
        <v>27</v>
      </c>
      <c r="L11" s="1">
        <v>0</v>
      </c>
      <c r="M11" s="1">
        <v>0.27900000000000003</v>
      </c>
      <c r="N11" s="7" t="s">
        <v>34</v>
      </c>
      <c r="O11" s="1"/>
      <c r="P11" s="1"/>
      <c r="Q11" s="1"/>
      <c r="R11" s="1"/>
      <c r="S11" s="1"/>
    </row>
    <row r="12" spans="1:19" x14ac:dyDescent="0.15">
      <c r="A12" s="4">
        <v>1</v>
      </c>
      <c r="B12" s="1">
        <f>$B$5-($B$5-B11)*EXP(-(A12-A11)*$B$6)</f>
        <v>59.289171890888667</v>
      </c>
      <c r="C12" s="1">
        <f>$C$5-($C$5-C11)*EXP(-(A12-A11)*$C$6)</f>
        <v>86.341209955902229</v>
      </c>
      <c r="D12" s="1"/>
      <c r="E12" s="1"/>
      <c r="F12" s="1"/>
      <c r="G12" s="1"/>
      <c r="H12" s="1"/>
      <c r="I12" s="7" t="s">
        <v>17</v>
      </c>
      <c r="J12" s="8" t="s">
        <v>23</v>
      </c>
      <c r="K12" s="7" t="s">
        <v>19</v>
      </c>
      <c r="L12" s="1">
        <v>25</v>
      </c>
      <c r="M12" s="1">
        <v>0.41</v>
      </c>
      <c r="N12" s="7" t="s">
        <v>35</v>
      </c>
      <c r="O12" s="1"/>
      <c r="P12" s="1"/>
      <c r="Q12" s="1"/>
      <c r="R12" s="1"/>
      <c r="S12" s="1"/>
    </row>
    <row r="13" spans="1:19" x14ac:dyDescent="0.15">
      <c r="A13" s="4">
        <v>2</v>
      </c>
      <c r="B13" s="1">
        <f>$B$5-($B$5-B12)*EXP(-(A13-A12)*$B$6)</f>
        <v>77.732974684741578</v>
      </c>
      <c r="C13" s="1">
        <f>$C$5-($C$5-C12)*EXP(-(A13-A12)*$C$6)</f>
        <v>118.47642137340011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3">
        <v>3</v>
      </c>
      <c r="B14" s="1">
        <f>$B$5-($B$5-B13)*EXP(-(A14-A13)*$B$6)</f>
        <v>95.102694020414333</v>
      </c>
      <c r="C14" s="1">
        <f>$C$5-($C$5-C13)*EXP(-(A14-A13)*$C$6)</f>
        <v>146.8924211186031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4">
        <v>4</v>
      </c>
      <c r="B15" s="1">
        <f>$B$5-($B$5-B14)*EXP(-(A15-A14)*$B$6)</f>
        <v>111.46087964906349</v>
      </c>
      <c r="C15" s="1">
        <f>$C$5-($C$5-C14)*EXP(-(A15-A14)*$C$6)</f>
        <v>172.01965712862363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4">
        <v>5</v>
      </c>
      <c r="B16" s="1">
        <f>$B$5-($B$5-B15)*EXP(-(A16-A15)*$B$6)</f>
        <v>126.86643870791283</v>
      </c>
      <c r="C16" s="1">
        <f>$C$5-($C$5-C15)*EXP(-(A16-A15)*$C$6)</f>
        <v>194.23875887287454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3">
        <v>6</v>
      </c>
      <c r="B17" s="1">
        <f>$B$5-($B$5-B16)*EXP(-(A17-A16)*$B$6)</f>
        <v>141.37484784957468</v>
      </c>
      <c r="C17" s="1">
        <f>$C$5-($C$5-C16)*EXP(-(A17-A16)*$C$6)</f>
        <v>213.88630316005739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 t="s">
        <v>21</v>
      </c>
      <c r="Q17" s="1"/>
      <c r="R17" s="1"/>
      <c r="S17" s="1"/>
    </row>
    <row r="18" spans="1:19" x14ac:dyDescent="0.15">
      <c r="A18" s="4">
        <v>7</v>
      </c>
      <c r="B18" s="1">
        <f>$B$5-($B$5-B17)*EXP(-(A18-A17)*$B$6)</f>
        <v>155.03835301792131</v>
      </c>
      <c r="C18" s="1">
        <f>$C$5-($C$5-C17)*EXP(-(A18-A17)*$C$6)</f>
        <v>231.25991263176763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22</v>
      </c>
      <c r="Q18" s="1"/>
      <c r="R18" s="1"/>
      <c r="S18" s="1"/>
    </row>
    <row r="19" spans="1:19" x14ac:dyDescent="0.15">
      <c r="A19" s="4">
        <v>8</v>
      </c>
      <c r="B19" s="1">
        <f>$B$5-($B$5-B18)*EXP(-(A19-A18)*$B$6)</f>
        <v>167.90615758991524</v>
      </c>
      <c r="C19" s="1">
        <f>$C$5-($C$5-C18)*EXP(-(A19-A18)*$C$6)</f>
        <v>246.62276417512351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3">
        <v>9</v>
      </c>
      <c r="B20" s="1">
        <f>$B$5-($B$5-B19)*EXP(-(A20-A19)*$B$6)</f>
        <v>180.02459956091238</v>
      </c>
      <c r="C20" s="1">
        <f>$C$5-($C$5-C19)*EXP(-(A20-A19)*$C$6)</f>
        <v>260.2075755482295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4">
        <v>10</v>
      </c>
      <c r="B21" s="1">
        <f>$B$5-($B$5-B20)*EXP(-(A21-A20)*$B$6)</f>
        <v>191.43731841149628</v>
      </c>
      <c r="C21" s="1">
        <f>$C$5-($C$5-C20)*EXP(-(A21-A20)*$C$6)</f>
        <v>272.22013060821013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4">
        <v>11</v>
      </c>
      <c r="B22" s="1">
        <f>$B$5-($B$5-B21)*EXP(-(A22-A21)*$B$6)</f>
        <v>202.18541225674457</v>
      </c>
      <c r="C22" s="1">
        <f>$C$5-($C$5-C21)*EXP(-(A22-A21)*$C$6)</f>
        <v>282.84239654226212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3">
        <v>12</v>
      </c>
      <c r="B23" s="1">
        <f>$B$5-($B$5-B22)*EXP(-(A23-A22)*$B$6)</f>
        <v>212.30758584383457</v>
      </c>
      <c r="C23" s="1">
        <f>$C$5-($C$5-C22)*EXP(-(A23-A22)*$C$6)</f>
        <v>292.23528032180195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4">
        <v>13</v>
      </c>
      <c r="B24" s="1">
        <f>$B$5-($B$5-B23)*EXP(-(A24-A23)*$B$6)</f>
        <v>221.84028993093921</v>
      </c>
      <c r="C24" s="1">
        <f>$C$5-($C$5-C23)*EXP(-(A24-A23)*$C$6)</f>
        <v>300.541066134706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4">
        <v>14</v>
      </c>
      <c r="B25" s="1">
        <f>$B$5-($B$5-B24)*EXP(-(A25-A24)*$B$6)</f>
        <v>230.81785254932794</v>
      </c>
      <c r="C25" s="1">
        <f>$C$5-($C$5-C24)*EXP(-(A25-A24)*$C$6)</f>
        <v>307.8855707180702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3">
        <v>15</v>
      </c>
      <c r="B26" s="1">
        <f>$B$5-($B$5-B25)*EXP(-(A26-A25)*$B$6)</f>
        <v>239.2726026213582</v>
      </c>
      <c r="C26" s="1">
        <f>$C$5-($C$5-C25)*EXP(-(A26-A25)*$C$6)</f>
        <v>314.38004924065058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4">
        <v>16</v>
      </c>
      <c r="B27" s="1">
        <f>$B$5-($B$5-B26)*EXP(-(A27-A26)*$B$6)</f>
        <v>247.23498637951516</v>
      </c>
      <c r="C27" s="1">
        <f>$C$5-($C$5-C26)*EXP(-(A27-A26)*$C$6)</f>
        <v>320.12288060545006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4">
        <v>17</v>
      </c>
      <c r="B28" s="1">
        <f>$B$5-($B$5-B27)*EXP(-(A28-A27)*$B$6)</f>
        <v>254.73367700573465</v>
      </c>
      <c r="C28" s="1">
        <f>$C$5-($C$5-C27)*EXP(-(A28-A27)*$C$6)</f>
        <v>325.20105770155686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3">
        <v>18</v>
      </c>
      <c r="B29" s="1">
        <f>$B$5-($B$5-B28)*EXP(-(A29-A28)*$B$6)</f>
        <v>261.79567788582881</v>
      </c>
      <c r="C29" s="1">
        <f>$C$5-($C$5-C28)*EXP(-(A29-A28)*$C$6)</f>
        <v>329.69150517969274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4">
        <v>19</v>
      </c>
      <c r="B30" s="1">
        <f>$B$5-($B$5-B29)*EXP(-(A30-A29)*$B$6)</f>
        <v>268.44641985084229</v>
      </c>
      <c r="C30" s="1">
        <f>$C$5-($C$5-C29)*EXP(-(A30-A29)*$C$6)</f>
        <v>333.66224471324614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4">
        <v>20</v>
      </c>
      <c r="B31" s="1">
        <f>$B$5-($B$5-B30)*EXP(-(A31-A30)*$B$6)</f>
        <v>274.70985275551237</v>
      </c>
      <c r="C31" s="1">
        <f>$C$5-($C$5-C30)*EXP(-(A31-A30)*$C$6)</f>
        <v>337.17342539626111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3">
        <v>21</v>
      </c>
      <c r="B32" s="1">
        <f>$B$5-($B$5-B31)*EXP(-(A32-A31)*$B$6)</f>
        <v>280.60853172361522</v>
      </c>
      <c r="C32" s="1">
        <f>$C$5-($C$5-C31)*EXP(-(A32-A31)*$C$6)</f>
        <v>340.27823488693673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" x14ac:dyDescent="0.15">
      <c r="A33" s="4">
        <v>22</v>
      </c>
      <c r="B33" s="1">
        <f>$B$5-($B$5-B32)*EXP(-(A33-A32)*$B$6)</f>
        <v>286.16369837077383</v>
      </c>
      <c r="C33" s="1">
        <f>$C$5-($C$5-C32)*EXP(-(A33-A32)*$C$6)</f>
        <v>343.02370509871514</v>
      </c>
      <c r="D33" s="1"/>
      <c r="E33" s="1"/>
      <c r="F33" s="1"/>
      <c r="G33" s="1"/>
      <c r="H33" s="1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4">
        <v>23</v>
      </c>
      <c r="B34" s="1">
        <f>$B$5-($B$5-B33)*EXP(-(A34-A33)*$B$6)</f>
        <v>291.39535729721791</v>
      </c>
      <c r="C34" s="1">
        <f>$C$5-($C$5-C33)*EXP(-(A34-A33)*$C$6)</f>
        <v>345.45142464363397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3">
        <v>24</v>
      </c>
      <c r="B35" s="1">
        <f>$B$5-($B$5-B34)*EXP(-(A35-A34)*$B$6)</f>
        <v>296.32234812595243</v>
      </c>
      <c r="C35" s="1">
        <f>$C$5-($C$5-C34)*EXP(-(A35-A34)*$C$6)</f>
        <v>347.59816882009437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4">
        <v>25</v>
      </c>
      <c r="B36" s="1">
        <f>$B$5-($B$5-B35)*EXP(-(A36-A35)*$B$6)</f>
        <v>300.96241334574944</v>
      </c>
      <c r="C36" s="1">
        <f>$C$5-($C$5-C35)*EXP(-(A36-A35)*$C$6)</f>
        <v>349.49645668815236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4">
        <v>26</v>
      </c>
      <c r="B37" s="1">
        <f>$B$5-($B$5-B36)*EXP(-(A37-A36)*$B$6)</f>
        <v>305.33226220327208</v>
      </c>
      <c r="C37" s="1">
        <f>$C$5-($C$5-C36)*EXP(-(A37-A36)*$C$6)</f>
        <v>351.17504367095609</v>
      </c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15">
      <c r="A38" s="3">
        <v>27</v>
      </c>
      <c r="B38" s="1">
        <f>$B$5-($B$5-B37)*EXP(-(A38-A37)*$B$6)</f>
        <v>309.44763087441055</v>
      </c>
      <c r="C38" s="1">
        <f>$C$5-($C$5-C37)*EXP(-(A38-A37)*$C$6)</f>
        <v>352.65935714429702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4">
        <v>28</v>
      </c>
      <c r="B39" s="1">
        <f>$B$5-($B$5-B38)*EXP(-(A39-A38)*$B$6)</f>
        <v>313.32333913151251</v>
      </c>
      <c r="C39" s="1">
        <f>$C$5-($C$5-C38)*EXP(-(A39-A38)*$C$6)</f>
        <v>353.97188161262187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4">
        <v>29</v>
      </c>
      <c r="B40" s="1">
        <f>$B$5-($B$5-B39)*EXP(-(A40-A39)*$B$6)</f>
        <v>316.97334371057076</v>
      </c>
      <c r="C40" s="1">
        <f>$C$5-($C$5-C39)*EXP(-(A40-A39)*$C$6)</f>
        <v>355.13249930618349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3">
        <v>30</v>
      </c>
      <c r="B41" s="1">
        <f>$B$5-($B$5-B40)*EXP(-(A41-A40)*$B$6)</f>
        <v>320.41078857054788</v>
      </c>
      <c r="C41" s="1">
        <f>$C$5-($C$5-C40)*EXP(-(A41-A40)*$C$6)</f>
        <v>356.15879135872518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4">
        <v>31</v>
      </c>
      <c r="B42" s="1">
        <f>$B$5-($B$5-B41)*EXP(-(A42-A41)*$B$6)</f>
        <v>323.64805222582584</v>
      </c>
      <c r="C42" s="1">
        <f>$C$5-($C$5-C41)*EXP(-(A42-A41)*$C$6)</f>
        <v>357.06630412796278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4">
        <v>32</v>
      </c>
      <c r="B43" s="1">
        <f>$B$5-($B$5-B42)*EXP(-(A43-A42)*$B$6)</f>
        <v>326.69679232222791</v>
      </c>
      <c r="C43" s="1">
        <f>$C$5-($C$5-C42)*EXP(-(A43-A42)*$C$6)</f>
        <v>357.86878469310955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15">
      <c r="A44" s="3">
        <v>33</v>
      </c>
      <c r="B44" s="1">
        <f>$B$5-($B$5-B43)*EXP(-(A44-A43)*$B$6)</f>
        <v>329.5679876171356</v>
      </c>
      <c r="C44" s="1">
        <f>$C$5-($C$5-C43)*EXP(-(A44-A43)*$C$6)</f>
        <v>358.57838909678009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4">
        <v>34</v>
      </c>
      <c r="B45" s="1">
        <f>$B$5-($B$5-B44)*EXP(-(A45-A44)*$B$6)</f>
        <v>332.27197751487364</v>
      </c>
      <c r="C45" s="1">
        <f>$C$5-($C$5-C44)*EXP(-(A45-A44)*$C$6)</f>
        <v>359.20586648573908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4">
        <v>35</v>
      </c>
      <c r="B46" s="1">
        <f>$B$5-($B$5-B45)*EXP(-(A46-A45)*$B$6)</f>
        <v>334.81849929973345</v>
      </c>
      <c r="C46" s="1">
        <f>$C$5-($C$5-C45)*EXP(-(A46-A45)*$C$6)</f>
        <v>359.76072193987403</v>
      </c>
    </row>
    <row r="47" spans="1:19" x14ac:dyDescent="0.15">
      <c r="A47" s="3">
        <v>36</v>
      </c>
      <c r="B47" s="1">
        <f>$B$5-($B$5-B46)*EXP(-(A47-A46)*$B$6)</f>
        <v>337.21672320071406</v>
      </c>
      <c r="C47" s="1">
        <f>$C$5-($C$5-C46)*EXP(-(A47-A46)*$C$6)</f>
        <v>360.25136045593928</v>
      </c>
    </row>
    <row r="48" spans="1:19" x14ac:dyDescent="0.15">
      <c r="A48" s="4">
        <v>37</v>
      </c>
      <c r="B48" s="1">
        <f>$B$5-($B$5-B47)*EXP(-(A48-A47)*$B$6)</f>
        <v>339.47528541425163</v>
      </c>
      <c r="C48" s="1">
        <f>$C$5-($C$5-C47)*EXP(-(A48-A47)*$C$6)</f>
        <v>360.68521426714852</v>
      </c>
    </row>
    <row r="49" spans="1:3" x14ac:dyDescent="0.15">
      <c r="A49" s="4">
        <v>38</v>
      </c>
      <c r="B49" s="1">
        <f>$B$5-($B$5-B48)*EXP(-(A49-A48)*$B$6)</f>
        <v>341.6023192038549</v>
      </c>
      <c r="C49" s="1">
        <f>$C$5-($C$5-C48)*EXP(-(A49-A48)*$C$6)</f>
        <v>361.0688554272644</v>
      </c>
    </row>
    <row r="50" spans="1:3" x14ac:dyDescent="0.15">
      <c r="A50" s="3">
        <v>39</v>
      </c>
      <c r="B50" s="1">
        <f>$B$5-($B$5-B49)*EXP(-(A50-A49)*$B$6)</f>
        <v>343.60548418863857</v>
      </c>
      <c r="C50" s="1">
        <f>$C$5-($C$5-C49)*EXP(-(A50-A49)*$C$6)</f>
        <v>361.40809536461757</v>
      </c>
    </row>
    <row r="51" spans="1:3" x14ac:dyDescent="0.15">
      <c r="A51" s="4">
        <v>40</v>
      </c>
      <c r="B51" s="1">
        <f>$B$5-($B$5-B50)*EXP(-(A51-A50)*$B$6)</f>
        <v>345.49199392622563</v>
      </c>
      <c r="C51" s="1">
        <f>$C$5-($C$5-C50)*EXP(-(A51-A50)*$C$6)</f>
        <v>361.70807291410836</v>
      </c>
    </row>
    <row r="52" spans="1:3" x14ac:dyDescent="0.15">
      <c r="A52" s="4">
        <v>41</v>
      </c>
      <c r="B52" s="1">
        <f>$B$5-($B$5-B51)*EXP(-(A52-A51)*$B$6)</f>
        <v>347.26864188934644</v>
      </c>
      <c r="C52" s="1">
        <f>$C$5-($C$5-C51)*EXP(-(A52-A51)*$C$6)</f>
        <v>361.97333216070712</v>
      </c>
    </row>
    <row r="53" spans="1:3" x14ac:dyDescent="0.15">
      <c r="A53" s="3">
        <v>42</v>
      </c>
      <c r="B53" s="1">
        <f>$B$5-($B$5-B52)*EXP(-(A53-A52)*$B$6)</f>
        <v>348.94182592967832</v>
      </c>
      <c r="C53" s="1">
        <f>$C$5-($C$5-C52)*EXP(-(A53-A52)*$C$6)</f>
        <v>362.20789127363264</v>
      </c>
    </row>
    <row r="54" spans="1:3" x14ac:dyDescent="0.15">
      <c r="A54" s="4">
        <v>43</v>
      </c>
      <c r="B54" s="1">
        <f>$B$5-($B$5-B53)*EXP(-(A54-A53)*$B$6)</f>
        <v>350.51757131702209</v>
      </c>
      <c r="C54" s="1">
        <f>$C$5-($C$5-C53)*EXP(-(A54-A53)*$C$6)</f>
        <v>362.41530337391521</v>
      </c>
    </row>
  </sheetData>
  <pageMargins left="0.75" right="0.75" top="1" bottom="1" header="0.5" footer="0.5"/>
  <pageSetup paperSize="9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tuñas corzon</cp:lastModifiedBy>
  <dcterms:created xsi:type="dcterms:W3CDTF">2009-04-14T17:03:50Z</dcterms:created>
  <dcterms:modified xsi:type="dcterms:W3CDTF">2019-11-17T21:32:21Z</dcterms:modified>
</cp:coreProperties>
</file>